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04"/>
  <workbookPr filterPrivacy="1" codeName="ЭтаКнига" defaultThemeVersion="124226"/>
  <xr:revisionPtr revIDLastSave="0" documentId="8_{BB773D12-00E3-4CE8-B671-9744AD3FBB20}" xr6:coauthVersionLast="46" xr6:coauthVersionMax="46" xr10:uidLastSave="{00000000-0000-0000-0000-000000000000}"/>
  <bookViews>
    <workbookView xWindow="-120" yWindow="-120" windowWidth="15600" windowHeight="11760" tabRatio="947" firstSheet="1" activeTab="1" xr2:uid="{00000000-000D-0000-FFFF-FFFF00000000}"/>
  </bookViews>
  <sheets>
    <sheet name="MENU" sheetId="60" r:id="rId1"/>
    <sheet name="CL" sheetId="55" r:id="rId2"/>
    <sheet name="EL" sheetId="93" r:id="rId3"/>
    <sheet name="ECL" sheetId="92" r:id="rId4"/>
    <sheet name="Teams" sheetId="71" r:id="rId5"/>
    <sheet name="Coef'22" sheetId="98" r:id="rId6"/>
    <sheet name="ClR" sheetId="78" r:id="rId7"/>
    <sheet name="1.Spain" sheetId="4" r:id="rId8"/>
    <sheet name="2.England" sheetId="2" r:id="rId9"/>
    <sheet name="3.Germany" sheetId="6" r:id="rId10"/>
    <sheet name="4.Italy" sheetId="5" r:id="rId11"/>
    <sheet name="5.France" sheetId="7" r:id="rId12"/>
    <sheet name="6.Portugal" sheetId="11" r:id="rId13"/>
    <sheet name="7.Russia" sheetId="8" r:id="rId14"/>
    <sheet name="8.Belgium" sheetId="16" r:id="rId15"/>
    <sheet name="9.Ukraine" sheetId="9" r:id="rId16"/>
    <sheet name="10.Netherlands" sheetId="12" r:id="rId17"/>
    <sheet name="11.Turkey" sheetId="13" r:id="rId18"/>
    <sheet name="12.Austria" sheetId="21" r:id="rId19"/>
    <sheet name="13.Denmark" sheetId="17" r:id="rId20"/>
    <sheet name="14.Scotland" sheetId="18" r:id="rId21"/>
    <sheet name="15.Czechia" sheetId="20" r:id="rId22"/>
    <sheet name="16.Cyprus" sheetId="23" r:id="rId23"/>
    <sheet name="17.Switzerland" sheetId="15" r:id="rId24"/>
    <sheet name="18.Greece" sheetId="14" r:id="rId25"/>
    <sheet name="19.Serbia" sheetId="27" r:id="rId26"/>
    <sheet name="20.Croatia" sheetId="29" r:id="rId27"/>
    <sheet name="21.Sweden" sheetId="26" r:id="rId28"/>
    <sheet name="22.Norway" sheetId="24" r:id="rId29"/>
    <sheet name="23.Israel" sheetId="22" r:id="rId30"/>
    <sheet name="24.Kazakhstan" sheetId="43" r:id="rId31"/>
    <sheet name="25.Belarus" sheetId="30" r:id="rId32"/>
    <sheet name="26.Azerbaijan" sheetId="40" r:id="rId33"/>
    <sheet name="27.Bulgaria" sheetId="19" r:id="rId34"/>
    <sheet name="28.Romania" sheetId="10" r:id="rId35"/>
    <sheet name="29.Poland" sheetId="28" r:id="rId36"/>
    <sheet name="30.Slovakia" sheetId="25" r:id="rId37"/>
    <sheet name="32.Slovenia" sheetId="37" r:id="rId38"/>
    <sheet name="33.Hungary" sheetId="38" r:id="rId39"/>
    <sheet name="34.Luxembourg" sheetId="51" r:id="rId40"/>
    <sheet name="35.Lithuania" sheetId="34" r:id="rId41"/>
    <sheet name="36.Armenia" sheetId="46" r:id="rId42"/>
    <sheet name="37.Latvia" sheetId="35" r:id="rId43"/>
    <sheet name="38.Albania" sheetId="45" r:id="rId44"/>
    <sheet name="39.Macedonia" sheetId="42" r:id="rId45"/>
    <sheet name="40.Bosnia" sheetId="33" r:id="rId46"/>
    <sheet name="41.Moldova" sheetId="36" r:id="rId47"/>
    <sheet name="42.Ireland" sheetId="31" r:id="rId48"/>
    <sheet name="43.Finland" sheetId="32" r:id="rId49"/>
    <sheet name="44.Georgia" sheetId="39" r:id="rId50"/>
    <sheet name="45.Malta" sheetId="53" r:id="rId51"/>
    <sheet name="46.Iceland" sheetId="41" r:id="rId52"/>
    <sheet name="47.Wales" sheetId="47" r:id="rId53"/>
    <sheet name="48.N.Ireland" sheetId="50" r:id="rId54"/>
    <sheet name="49.Gibraltar" sheetId="86" r:id="rId55"/>
    <sheet name="50.Montenegro" sheetId="48" r:id="rId56"/>
    <sheet name="51.Estonia" sheetId="44" r:id="rId57"/>
    <sheet name="52.Kosovo" sheetId="89" r:id="rId58"/>
    <sheet name="53.Faroes" sheetId="49" r:id="rId59"/>
    <sheet name="54.Andorra" sheetId="52" r:id="rId60"/>
    <sheet name="55.San-Marino" sheetId="56" r:id="rId61"/>
  </sheets>
  <externalReferences>
    <externalReference r:id="rId62"/>
  </externalReferences>
  <definedNames>
    <definedName name="_xlnm._FilterDatabase" localSheetId="24" hidden="1">'18.Greece'!#REF!</definedName>
    <definedName name="_xlnm._FilterDatabase" localSheetId="6" hidden="1">ClR!$A$1:$J$567</definedName>
    <definedName name="_xlnm._FilterDatabase" localSheetId="4" hidden="1">Teams!#REF!</definedName>
    <definedName name="index" localSheetId="7">'1.Spain'!$A$1:$J$21</definedName>
    <definedName name="index" localSheetId="16">'10.Netherlands'!$A$1:$J$19</definedName>
    <definedName name="index" localSheetId="17">'11.Turkey'!$A$1:$J$19</definedName>
    <definedName name="index" localSheetId="18">'12.Austria'!$A$1:$J$13</definedName>
    <definedName name="index" localSheetId="19">'13.Denmark'!$A$1:$J$13</definedName>
    <definedName name="index" localSheetId="20">'14.Scotland'!$A$1:$J$13</definedName>
    <definedName name="index" localSheetId="21">'15.Czechia'!$A$1:$J$17</definedName>
    <definedName name="index" localSheetId="22">'16.Cyprus'!$A$1:$J$13</definedName>
    <definedName name="index" localSheetId="23">'17.Switzerland'!$A$1:$J$11</definedName>
    <definedName name="index" localSheetId="24">'18.Greece'!$A$1:$J$15</definedName>
    <definedName name="index" localSheetId="25">'19.Serbia'!$A$1:$J$17</definedName>
    <definedName name="index" localSheetId="26">'20.Croatia'!$A$1:$J$11</definedName>
    <definedName name="index" localSheetId="27">'21.Sweden'!$A$1:$J$17</definedName>
    <definedName name="index" localSheetId="28">'22.Norway'!$A$1:$J$17</definedName>
    <definedName name="index" localSheetId="29">'23.Israel'!$A$1:$J$15</definedName>
    <definedName name="index" localSheetId="30">'24.Kazakhstan'!#REF!</definedName>
    <definedName name="index" localSheetId="32">'26.Azerbaijan'!$A$1:$J$9</definedName>
    <definedName name="index" localSheetId="33">'27.Bulgaria'!$A$1:$J$15</definedName>
    <definedName name="index" localSheetId="34">'28.Romania'!$A$1:$J$15</definedName>
    <definedName name="index" localSheetId="35">'29.Poland'!$A$1:$J$17</definedName>
    <definedName name="index" localSheetId="9">'3.Germany'!$A$1:$J$19</definedName>
    <definedName name="index" localSheetId="36">'30.Slovakia'!$A$1:$J$13</definedName>
    <definedName name="index" localSheetId="38">'33.Hungary'!$A$1:$J$13</definedName>
    <definedName name="index" localSheetId="43">'38.Albania'!$A$1:$J$11</definedName>
    <definedName name="index" localSheetId="10">'4.Italy'!$A$1:$J$21</definedName>
    <definedName name="index" localSheetId="47">'42.Ireland'!$A$1:$J$11</definedName>
    <definedName name="index" localSheetId="48">'43.Finland'!$A$1:$J$13</definedName>
    <definedName name="index" localSheetId="50">'45.Malta'!#REF!</definedName>
    <definedName name="index" localSheetId="51">'46.Iceland'!$A$1:$J$13</definedName>
    <definedName name="index" localSheetId="53">'48.N.Ireland'!$A$1:$J$13</definedName>
    <definedName name="index" localSheetId="54">'49.Gibraltar'!$A$1:$J$13</definedName>
    <definedName name="index" localSheetId="11">'5.France'!$A$1:$J$21</definedName>
    <definedName name="index" localSheetId="58">'53.Faroes'!$A$1:$J$11</definedName>
    <definedName name="index" localSheetId="59">'54.Andorra'!$A$9:$J$9</definedName>
    <definedName name="index" localSheetId="12">'6.Portugal'!$A$1:$J$19</definedName>
    <definedName name="index" localSheetId="13">'7.Russia'!$A$1:$J$17</definedName>
    <definedName name="index" localSheetId="14">'8.Belgium'!$A$1:$J$17</definedName>
    <definedName name="index" localSheetId="15">'9.Ukraine'!$A$1:$J$13</definedName>
    <definedName name="index_1" localSheetId="17">'11.Turkey'!#REF!</definedName>
    <definedName name="index_1" localSheetId="19">'13.Denmark'!#REF!</definedName>
    <definedName name="index_1" localSheetId="22">'16.Cyprus'!#REF!</definedName>
    <definedName name="index_1" localSheetId="24">'18.Greece'!#REF!</definedName>
    <definedName name="index_1" localSheetId="25">'19.Serbia'!#REF!</definedName>
    <definedName name="index_1" localSheetId="8">'2.England'!$A$1:$J$21</definedName>
    <definedName name="index_1" localSheetId="30">'24.Kazakhstan'!$A$1:$J$13</definedName>
    <definedName name="index_1" localSheetId="31">'25.Belarus'!$A$1:$J$17</definedName>
    <definedName name="index_1" localSheetId="33">'27.Bulgaria'!#REF!</definedName>
    <definedName name="index_1" localSheetId="34">'28.Romania'!#REF!</definedName>
    <definedName name="index_1" localSheetId="35">'29.Poland'!#REF!</definedName>
    <definedName name="index_1" localSheetId="37">'32.Slovenia'!$A$1:$J$11</definedName>
    <definedName name="index_1" localSheetId="39">'34.Luxembourg'!$A$1:$J$15</definedName>
    <definedName name="index_1" localSheetId="40">'35.Lithuania'!$A$1:$J$7</definedName>
    <definedName name="index_1" localSheetId="41">'36.Armenia'!$A$1:$J$11</definedName>
    <definedName name="index_1" localSheetId="42">'37.Latvia'!$A$1:$J$10</definedName>
    <definedName name="index_1" localSheetId="44">'39.Macedonia'!$A$1:$J$11</definedName>
    <definedName name="index_1" localSheetId="45">'40.Bosnia'!$A$1:$J$13</definedName>
    <definedName name="index_1" localSheetId="46">'41.Moldova'!$A$1:$J$9</definedName>
    <definedName name="index_1" localSheetId="49">'44.Georgia'!$A$1:$J$11</definedName>
    <definedName name="index_1" localSheetId="50">'45.Malta'!$A$1:$J$15</definedName>
    <definedName name="index_1" localSheetId="52">'47.Wales'!$A$1:$J$13</definedName>
    <definedName name="index_1" localSheetId="55">'50.Montenegro'!$A$1:$J$11</definedName>
    <definedName name="index_1" localSheetId="56">'51.Estonia'!$A$1:$J$11</definedName>
    <definedName name="index_1" localSheetId="57">'52.Kosovo'!$A$1:$J$11</definedName>
    <definedName name="index_1" localSheetId="59">'54.Andorra'!$A$1:$J$9</definedName>
    <definedName name="index_1" localSheetId="60">'55.San-Marino'!$A$1:$J$16</definedName>
    <definedName name="index_1" localSheetId="14">'8.Belgium'!#REF!</definedName>
    <definedName name="index_10" localSheetId="14">'8.Belgium'!#REF!</definedName>
    <definedName name="index_11" localSheetId="14">'8.Belgium'!#REF!</definedName>
    <definedName name="index_12" localSheetId="14">'8.Belgium'!#REF!</definedName>
    <definedName name="index_13" localSheetId="14">'8.Belgium'!$A$28:$J$33</definedName>
    <definedName name="index_2" localSheetId="19">'13.Denmark'!#REF!</definedName>
    <definedName name="index_2" localSheetId="22">'16.Cyprus'!#REF!</definedName>
    <definedName name="index_2" localSheetId="24">'18.Greece'!#REF!</definedName>
    <definedName name="index_2" localSheetId="25">'19.Serbia'!#REF!</definedName>
    <definedName name="index_2" localSheetId="33">'27.Bulgaria'!#REF!</definedName>
    <definedName name="index_2" localSheetId="34">'28.Romania'!#REF!</definedName>
    <definedName name="index_2" localSheetId="35">'29.Poland'!#REF!</definedName>
    <definedName name="index_2" localSheetId="14">'8.Belgium'!#REF!</definedName>
    <definedName name="index_3" localSheetId="24">'18.Greece'!#REF!</definedName>
    <definedName name="index_3" localSheetId="33">'27.Bulgaria'!#REF!</definedName>
    <definedName name="index_3" localSheetId="34">'28.Romania'!#REF!</definedName>
    <definedName name="index_3" localSheetId="14">'8.Belgium'!#REF!</definedName>
    <definedName name="index_4" localSheetId="33">'27.Bulgaria'!#REF!</definedName>
    <definedName name="index_4" localSheetId="14">'8.Belgium'!#REF!</definedName>
    <definedName name="index_5" localSheetId="14">'8.Belgium'!#REF!</definedName>
    <definedName name="index_6" localSheetId="14">'8.Belgium'!#REF!</definedName>
    <definedName name="index_7" localSheetId="14">'8.Belgium'!#REF!</definedName>
    <definedName name="index_8" localSheetId="14">'8.Belgium'!#REF!</definedName>
    <definedName name="index_9" localSheetId="14">'8.Belgium'!#REF!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1" l="1"/>
  <c r="C3" i="21"/>
  <c r="C4" i="21"/>
  <c r="C5" i="21"/>
  <c r="C6" i="21"/>
  <c r="C7" i="21"/>
  <c r="M2" i="21"/>
  <c r="C2" i="17"/>
  <c r="C3" i="17"/>
  <c r="C4" i="17"/>
  <c r="C5" i="17"/>
  <c r="C6" i="17"/>
  <c r="C7" i="17"/>
  <c r="M2" i="17"/>
  <c r="C2" i="23"/>
  <c r="C3" i="23"/>
  <c r="C4" i="23"/>
  <c r="C5" i="23"/>
  <c r="C6" i="23"/>
  <c r="C7" i="23"/>
  <c r="M2" i="23"/>
  <c r="Q220" i="92"/>
  <c r="Q219" i="92"/>
  <c r="C2" i="44"/>
  <c r="C3" i="44"/>
  <c r="C4" i="44"/>
  <c r="C5" i="44"/>
  <c r="M2" i="44"/>
  <c r="C2" i="43"/>
  <c r="C3" i="43"/>
  <c r="C4" i="43"/>
  <c r="C5" i="43"/>
  <c r="C6" i="43"/>
  <c r="C7" i="43"/>
  <c r="C8" i="43"/>
  <c r="C9" i="43"/>
  <c r="C10" i="43"/>
  <c r="C11" i="43"/>
  <c r="C12" i="43"/>
  <c r="C13" i="43"/>
  <c r="M1" i="43"/>
  <c r="C2" i="35"/>
  <c r="C3" i="35"/>
  <c r="C4" i="35"/>
  <c r="C5" i="35"/>
  <c r="C6" i="35"/>
  <c r="C7" i="35"/>
  <c r="C8" i="35"/>
  <c r="C9" i="35"/>
  <c r="C10" i="35"/>
  <c r="C11" i="35"/>
  <c r="M1" i="35"/>
  <c r="K18" i="56"/>
  <c r="B3" i="56"/>
  <c r="C3" i="56"/>
  <c r="D3" i="56"/>
  <c r="E3" i="56"/>
  <c r="F3" i="56"/>
  <c r="G3" i="56"/>
  <c r="H3" i="56"/>
  <c r="I3" i="56"/>
  <c r="J3" i="56"/>
  <c r="K3" i="56"/>
  <c r="L3" i="56"/>
  <c r="B4" i="56"/>
  <c r="C4" i="56"/>
  <c r="D4" i="56"/>
  <c r="E4" i="56"/>
  <c r="F4" i="56"/>
  <c r="G4" i="56"/>
  <c r="H4" i="56"/>
  <c r="I4" i="56"/>
  <c r="J4" i="56"/>
  <c r="K4" i="56"/>
  <c r="L4" i="56"/>
  <c r="B5" i="56"/>
  <c r="C5" i="56"/>
  <c r="D5" i="56"/>
  <c r="E5" i="56"/>
  <c r="F5" i="56"/>
  <c r="G5" i="56"/>
  <c r="H5" i="56"/>
  <c r="I5" i="56"/>
  <c r="J5" i="56"/>
  <c r="K5" i="56"/>
  <c r="L5" i="56"/>
  <c r="B6" i="56"/>
  <c r="C6" i="56"/>
  <c r="D6" i="56"/>
  <c r="E6" i="56"/>
  <c r="F6" i="56"/>
  <c r="G6" i="56"/>
  <c r="H6" i="56"/>
  <c r="I6" i="56"/>
  <c r="J6" i="56"/>
  <c r="K6" i="56"/>
  <c r="L6" i="56"/>
  <c r="B7" i="56"/>
  <c r="C7" i="56"/>
  <c r="D7" i="56"/>
  <c r="E7" i="56"/>
  <c r="F7" i="56"/>
  <c r="G7" i="56"/>
  <c r="H7" i="56"/>
  <c r="I7" i="56"/>
  <c r="J7" i="56"/>
  <c r="K7" i="56"/>
  <c r="L7" i="56"/>
  <c r="B8" i="56"/>
  <c r="C8" i="56"/>
  <c r="D8" i="56"/>
  <c r="E8" i="56"/>
  <c r="F8" i="56"/>
  <c r="G8" i="56"/>
  <c r="H8" i="56"/>
  <c r="I8" i="56"/>
  <c r="J8" i="56"/>
  <c r="K8" i="56"/>
  <c r="L8" i="56"/>
  <c r="B9" i="56"/>
  <c r="C9" i="56"/>
  <c r="D9" i="56"/>
  <c r="E9" i="56"/>
  <c r="F9" i="56"/>
  <c r="G9" i="56"/>
  <c r="H9" i="56"/>
  <c r="I9" i="56"/>
  <c r="J9" i="56"/>
  <c r="K9" i="56"/>
  <c r="L9" i="56"/>
  <c r="B10" i="56"/>
  <c r="C10" i="56"/>
  <c r="D10" i="56"/>
  <c r="E10" i="56"/>
  <c r="F10" i="56"/>
  <c r="G10" i="56"/>
  <c r="H10" i="56"/>
  <c r="I10" i="56"/>
  <c r="J10" i="56"/>
  <c r="K10" i="56"/>
  <c r="L10" i="56"/>
  <c r="B11" i="56"/>
  <c r="C11" i="56"/>
  <c r="D11" i="56"/>
  <c r="E11" i="56"/>
  <c r="F11" i="56"/>
  <c r="G11" i="56"/>
  <c r="H11" i="56"/>
  <c r="I11" i="56"/>
  <c r="J11" i="56"/>
  <c r="K11" i="56"/>
  <c r="L11" i="56"/>
  <c r="B12" i="56"/>
  <c r="C12" i="56"/>
  <c r="D12" i="56"/>
  <c r="E12" i="56"/>
  <c r="F12" i="56"/>
  <c r="G12" i="56"/>
  <c r="H12" i="56"/>
  <c r="I12" i="56"/>
  <c r="J12" i="56"/>
  <c r="K12" i="56"/>
  <c r="L12" i="56"/>
  <c r="B13" i="56"/>
  <c r="C13" i="56"/>
  <c r="D13" i="56"/>
  <c r="E13" i="56"/>
  <c r="F13" i="56"/>
  <c r="G13" i="56"/>
  <c r="H13" i="56"/>
  <c r="I13" i="56"/>
  <c r="J13" i="56"/>
  <c r="K13" i="56"/>
  <c r="L13" i="56"/>
  <c r="B14" i="56"/>
  <c r="C14" i="56"/>
  <c r="D14" i="56"/>
  <c r="E14" i="56"/>
  <c r="F14" i="56"/>
  <c r="G14" i="56"/>
  <c r="H14" i="56"/>
  <c r="I14" i="56"/>
  <c r="J14" i="56"/>
  <c r="K14" i="56"/>
  <c r="L14" i="56"/>
  <c r="B15" i="56"/>
  <c r="C15" i="56"/>
  <c r="D15" i="56"/>
  <c r="E15" i="56"/>
  <c r="F15" i="56"/>
  <c r="G15" i="56"/>
  <c r="H15" i="56"/>
  <c r="I15" i="56"/>
  <c r="J15" i="56"/>
  <c r="K15" i="56"/>
  <c r="L15" i="56"/>
  <c r="B16" i="56"/>
  <c r="C16" i="56"/>
  <c r="D16" i="56"/>
  <c r="E16" i="56"/>
  <c r="F16" i="56"/>
  <c r="G16" i="56"/>
  <c r="H16" i="56"/>
  <c r="I16" i="56"/>
  <c r="J16" i="56"/>
  <c r="K16" i="56"/>
  <c r="L16" i="56"/>
  <c r="C2" i="56"/>
  <c r="D2" i="56"/>
  <c r="E2" i="56"/>
  <c r="F2" i="56"/>
  <c r="G2" i="56"/>
  <c r="H2" i="56"/>
  <c r="I2" i="56"/>
  <c r="J2" i="56"/>
  <c r="K2" i="56"/>
  <c r="L2" i="56"/>
  <c r="B2" i="56"/>
  <c r="K11" i="52"/>
  <c r="B3" i="52"/>
  <c r="C3" i="52"/>
  <c r="D3" i="52"/>
  <c r="E3" i="52"/>
  <c r="F3" i="52"/>
  <c r="G3" i="52"/>
  <c r="H3" i="52"/>
  <c r="I3" i="52"/>
  <c r="J3" i="52"/>
  <c r="K3" i="52"/>
  <c r="L3" i="52"/>
  <c r="B4" i="52"/>
  <c r="C4" i="52"/>
  <c r="D4" i="52"/>
  <c r="E4" i="52"/>
  <c r="F4" i="52"/>
  <c r="G4" i="52"/>
  <c r="H4" i="52"/>
  <c r="I4" i="52"/>
  <c r="J4" i="52"/>
  <c r="K4" i="52"/>
  <c r="L4" i="52"/>
  <c r="B5" i="52"/>
  <c r="C5" i="52"/>
  <c r="D5" i="52"/>
  <c r="E5" i="52"/>
  <c r="F5" i="52"/>
  <c r="G5" i="52"/>
  <c r="H5" i="52"/>
  <c r="I5" i="52"/>
  <c r="J5" i="52"/>
  <c r="K5" i="52"/>
  <c r="L5" i="52"/>
  <c r="B6" i="52"/>
  <c r="C6" i="52"/>
  <c r="D6" i="52"/>
  <c r="E6" i="52"/>
  <c r="F6" i="52"/>
  <c r="G6" i="52"/>
  <c r="H6" i="52"/>
  <c r="I6" i="52"/>
  <c r="J6" i="52"/>
  <c r="K6" i="52"/>
  <c r="L6" i="52"/>
  <c r="B7" i="52"/>
  <c r="C7" i="52"/>
  <c r="D7" i="52"/>
  <c r="E7" i="52"/>
  <c r="F7" i="52"/>
  <c r="G7" i="52"/>
  <c r="H7" i="52"/>
  <c r="I7" i="52"/>
  <c r="J7" i="52"/>
  <c r="K7" i="52"/>
  <c r="L7" i="52"/>
  <c r="B8" i="52"/>
  <c r="C8" i="52"/>
  <c r="D8" i="52"/>
  <c r="E8" i="52"/>
  <c r="F8" i="52"/>
  <c r="G8" i="52"/>
  <c r="H8" i="52"/>
  <c r="I8" i="52"/>
  <c r="J8" i="52"/>
  <c r="K8" i="52"/>
  <c r="L8" i="52"/>
  <c r="B9" i="52"/>
  <c r="C9" i="52"/>
  <c r="D9" i="52"/>
  <c r="E9" i="52"/>
  <c r="F9" i="52"/>
  <c r="G9" i="52"/>
  <c r="H9" i="52"/>
  <c r="I9" i="52"/>
  <c r="J9" i="52"/>
  <c r="K9" i="52"/>
  <c r="L9" i="52"/>
  <c r="C2" i="52"/>
  <c r="D2" i="52"/>
  <c r="E2" i="52"/>
  <c r="F2" i="52"/>
  <c r="G2" i="52"/>
  <c r="H2" i="52"/>
  <c r="I2" i="52"/>
  <c r="J2" i="52"/>
  <c r="K2" i="52"/>
  <c r="L2" i="52"/>
  <c r="B2" i="52"/>
  <c r="K13" i="49"/>
  <c r="B3" i="49"/>
  <c r="C3" i="49"/>
  <c r="D3" i="49"/>
  <c r="E3" i="49"/>
  <c r="F3" i="49"/>
  <c r="G3" i="49"/>
  <c r="H3" i="49"/>
  <c r="I3" i="49"/>
  <c r="J3" i="49"/>
  <c r="K3" i="49"/>
  <c r="L3" i="49"/>
  <c r="B4" i="49"/>
  <c r="C4" i="49"/>
  <c r="D4" i="49"/>
  <c r="E4" i="49"/>
  <c r="F4" i="49"/>
  <c r="G4" i="49"/>
  <c r="H4" i="49"/>
  <c r="I4" i="49"/>
  <c r="J4" i="49"/>
  <c r="K4" i="49"/>
  <c r="L4" i="49"/>
  <c r="B5" i="49"/>
  <c r="C5" i="49"/>
  <c r="D5" i="49"/>
  <c r="E5" i="49"/>
  <c r="F5" i="49"/>
  <c r="G5" i="49"/>
  <c r="H5" i="49"/>
  <c r="I5" i="49"/>
  <c r="J5" i="49"/>
  <c r="K5" i="49"/>
  <c r="L5" i="49"/>
  <c r="B6" i="49"/>
  <c r="C6" i="49"/>
  <c r="D6" i="49"/>
  <c r="E6" i="49"/>
  <c r="F6" i="49"/>
  <c r="G6" i="49"/>
  <c r="H6" i="49"/>
  <c r="I6" i="49"/>
  <c r="J6" i="49"/>
  <c r="K6" i="49"/>
  <c r="L6" i="49"/>
  <c r="B7" i="49"/>
  <c r="C7" i="49"/>
  <c r="D7" i="49"/>
  <c r="E7" i="49"/>
  <c r="F7" i="49"/>
  <c r="G7" i="49"/>
  <c r="H7" i="49"/>
  <c r="I7" i="49"/>
  <c r="J7" i="49"/>
  <c r="K7" i="49"/>
  <c r="L7" i="49"/>
  <c r="B8" i="49"/>
  <c r="C8" i="49"/>
  <c r="D8" i="49"/>
  <c r="E8" i="49"/>
  <c r="F8" i="49"/>
  <c r="G8" i="49"/>
  <c r="H8" i="49"/>
  <c r="I8" i="49"/>
  <c r="J8" i="49"/>
  <c r="K8" i="49"/>
  <c r="L8" i="49"/>
  <c r="B9" i="49"/>
  <c r="C9" i="49"/>
  <c r="D9" i="49"/>
  <c r="E9" i="49"/>
  <c r="F9" i="49"/>
  <c r="G9" i="49"/>
  <c r="H9" i="49"/>
  <c r="I9" i="49"/>
  <c r="J9" i="49"/>
  <c r="K9" i="49"/>
  <c r="L9" i="49"/>
  <c r="B10" i="49"/>
  <c r="C10" i="49"/>
  <c r="D10" i="49"/>
  <c r="E10" i="49"/>
  <c r="F10" i="49"/>
  <c r="G10" i="49"/>
  <c r="H10" i="49"/>
  <c r="I10" i="49"/>
  <c r="J10" i="49"/>
  <c r="K10" i="49"/>
  <c r="L10" i="49"/>
  <c r="B11" i="49"/>
  <c r="C11" i="49"/>
  <c r="D11" i="49"/>
  <c r="E11" i="49"/>
  <c r="F11" i="49"/>
  <c r="G11" i="49"/>
  <c r="H11" i="49"/>
  <c r="I11" i="49"/>
  <c r="J11" i="49"/>
  <c r="K11" i="49"/>
  <c r="L11" i="49"/>
  <c r="C2" i="49"/>
  <c r="D2" i="49"/>
  <c r="E2" i="49"/>
  <c r="F2" i="49"/>
  <c r="G2" i="49"/>
  <c r="H2" i="49"/>
  <c r="I2" i="49"/>
  <c r="J2" i="49"/>
  <c r="K2" i="49"/>
  <c r="L2" i="49"/>
  <c r="B2" i="49"/>
  <c r="K13" i="89"/>
  <c r="B3" i="89"/>
  <c r="C3" i="89"/>
  <c r="D3" i="89"/>
  <c r="E3" i="89"/>
  <c r="F3" i="89"/>
  <c r="G3" i="89"/>
  <c r="H3" i="89"/>
  <c r="I3" i="89"/>
  <c r="J3" i="89"/>
  <c r="K3" i="89"/>
  <c r="L3" i="89"/>
  <c r="B4" i="89"/>
  <c r="C4" i="89"/>
  <c r="D4" i="89"/>
  <c r="E4" i="89"/>
  <c r="F4" i="89"/>
  <c r="G4" i="89"/>
  <c r="H4" i="89"/>
  <c r="I4" i="89"/>
  <c r="J4" i="89"/>
  <c r="K4" i="89"/>
  <c r="L4" i="89"/>
  <c r="B5" i="89"/>
  <c r="C5" i="89"/>
  <c r="D5" i="89"/>
  <c r="E5" i="89"/>
  <c r="F5" i="89"/>
  <c r="G5" i="89"/>
  <c r="H5" i="89"/>
  <c r="I5" i="89"/>
  <c r="J5" i="89"/>
  <c r="K5" i="89"/>
  <c r="L5" i="89"/>
  <c r="B6" i="89"/>
  <c r="C6" i="89"/>
  <c r="D6" i="89"/>
  <c r="E6" i="89"/>
  <c r="F6" i="89"/>
  <c r="G6" i="89"/>
  <c r="H6" i="89"/>
  <c r="I6" i="89"/>
  <c r="J6" i="89"/>
  <c r="K6" i="89"/>
  <c r="L6" i="89"/>
  <c r="B7" i="89"/>
  <c r="C7" i="89"/>
  <c r="D7" i="89"/>
  <c r="E7" i="89"/>
  <c r="F7" i="89"/>
  <c r="G7" i="89"/>
  <c r="H7" i="89"/>
  <c r="I7" i="89"/>
  <c r="J7" i="89"/>
  <c r="K7" i="89"/>
  <c r="L7" i="89"/>
  <c r="B8" i="89"/>
  <c r="C8" i="89"/>
  <c r="D8" i="89"/>
  <c r="E8" i="89"/>
  <c r="F8" i="89"/>
  <c r="G8" i="89"/>
  <c r="H8" i="89"/>
  <c r="I8" i="89"/>
  <c r="J8" i="89"/>
  <c r="K8" i="89"/>
  <c r="L8" i="89"/>
  <c r="B9" i="89"/>
  <c r="C9" i="89"/>
  <c r="D9" i="89"/>
  <c r="E9" i="89"/>
  <c r="F9" i="89"/>
  <c r="G9" i="89"/>
  <c r="H9" i="89"/>
  <c r="I9" i="89"/>
  <c r="J9" i="89"/>
  <c r="K9" i="89"/>
  <c r="L9" i="89"/>
  <c r="B10" i="89"/>
  <c r="C10" i="89"/>
  <c r="D10" i="89"/>
  <c r="E10" i="89"/>
  <c r="F10" i="89"/>
  <c r="G10" i="89"/>
  <c r="H10" i="89"/>
  <c r="I10" i="89"/>
  <c r="J10" i="89"/>
  <c r="K10" i="89"/>
  <c r="L10" i="89"/>
  <c r="B11" i="89"/>
  <c r="C11" i="89"/>
  <c r="D11" i="89"/>
  <c r="E11" i="89"/>
  <c r="F11" i="89"/>
  <c r="G11" i="89"/>
  <c r="H11" i="89"/>
  <c r="I11" i="89"/>
  <c r="J11" i="89"/>
  <c r="K11" i="89"/>
  <c r="L11" i="89"/>
  <c r="C2" i="89"/>
  <c r="D2" i="89"/>
  <c r="E2" i="89"/>
  <c r="F2" i="89"/>
  <c r="G2" i="89"/>
  <c r="H2" i="89"/>
  <c r="I2" i="89"/>
  <c r="J2" i="89"/>
  <c r="K2" i="89"/>
  <c r="L2" i="89"/>
  <c r="B2" i="89"/>
  <c r="K13" i="44"/>
  <c r="B3" i="44"/>
  <c r="D3" i="44"/>
  <c r="E3" i="44"/>
  <c r="F3" i="44"/>
  <c r="G3" i="44"/>
  <c r="H3" i="44"/>
  <c r="I3" i="44"/>
  <c r="J3" i="44"/>
  <c r="K3" i="44"/>
  <c r="L3" i="44"/>
  <c r="B4" i="44"/>
  <c r="D4" i="44"/>
  <c r="E4" i="44"/>
  <c r="F4" i="44"/>
  <c r="G4" i="44"/>
  <c r="H4" i="44"/>
  <c r="I4" i="44"/>
  <c r="J4" i="44"/>
  <c r="K4" i="44"/>
  <c r="L4" i="44"/>
  <c r="B5" i="44"/>
  <c r="D5" i="44"/>
  <c r="E5" i="44"/>
  <c r="F5" i="44"/>
  <c r="G5" i="44"/>
  <c r="H5" i="44"/>
  <c r="I5" i="44"/>
  <c r="J5" i="44"/>
  <c r="K5" i="44"/>
  <c r="L5" i="44"/>
  <c r="B6" i="44"/>
  <c r="C6" i="44"/>
  <c r="D6" i="44"/>
  <c r="E6" i="44"/>
  <c r="F6" i="44"/>
  <c r="G6" i="44"/>
  <c r="H6" i="44"/>
  <c r="I6" i="44"/>
  <c r="J6" i="44"/>
  <c r="K6" i="44"/>
  <c r="L6" i="44"/>
  <c r="B7" i="44"/>
  <c r="C7" i="44"/>
  <c r="D7" i="44"/>
  <c r="E7" i="44"/>
  <c r="F7" i="44"/>
  <c r="G7" i="44"/>
  <c r="H7" i="44"/>
  <c r="I7" i="44"/>
  <c r="J7" i="44"/>
  <c r="K7" i="44"/>
  <c r="L7" i="44"/>
  <c r="B8" i="44"/>
  <c r="C8" i="44"/>
  <c r="D8" i="44"/>
  <c r="E8" i="44"/>
  <c r="F8" i="44"/>
  <c r="G8" i="44"/>
  <c r="H8" i="44"/>
  <c r="I8" i="44"/>
  <c r="J8" i="44"/>
  <c r="K8" i="44"/>
  <c r="L8" i="44"/>
  <c r="B9" i="44"/>
  <c r="C9" i="44"/>
  <c r="D9" i="44"/>
  <c r="E9" i="44"/>
  <c r="F9" i="44"/>
  <c r="G9" i="44"/>
  <c r="H9" i="44"/>
  <c r="I9" i="44"/>
  <c r="J9" i="44"/>
  <c r="K9" i="44"/>
  <c r="L9" i="44"/>
  <c r="B10" i="44"/>
  <c r="C10" i="44"/>
  <c r="D10" i="44"/>
  <c r="E10" i="44"/>
  <c r="F10" i="44"/>
  <c r="G10" i="44"/>
  <c r="H10" i="44"/>
  <c r="I10" i="44"/>
  <c r="J10" i="44"/>
  <c r="K10" i="44"/>
  <c r="L10" i="44"/>
  <c r="B11" i="44"/>
  <c r="C11" i="44"/>
  <c r="D11" i="44"/>
  <c r="E11" i="44"/>
  <c r="F11" i="44"/>
  <c r="G11" i="44"/>
  <c r="H11" i="44"/>
  <c r="I11" i="44"/>
  <c r="J11" i="44"/>
  <c r="K11" i="44"/>
  <c r="L11" i="44"/>
  <c r="D2" i="44"/>
  <c r="E2" i="44"/>
  <c r="F2" i="44"/>
  <c r="G2" i="44"/>
  <c r="H2" i="44"/>
  <c r="I2" i="44"/>
  <c r="J2" i="44"/>
  <c r="K2" i="44"/>
  <c r="L2" i="44"/>
  <c r="B2" i="44"/>
  <c r="K13" i="48"/>
  <c r="B3" i="48"/>
  <c r="C3" i="48"/>
  <c r="D3" i="48"/>
  <c r="E3" i="48"/>
  <c r="F3" i="48"/>
  <c r="G3" i="48"/>
  <c r="H3" i="48"/>
  <c r="I3" i="48"/>
  <c r="J3" i="48"/>
  <c r="K3" i="48"/>
  <c r="L3" i="48"/>
  <c r="B4" i="48"/>
  <c r="C4" i="48"/>
  <c r="D4" i="48"/>
  <c r="E4" i="48"/>
  <c r="F4" i="48"/>
  <c r="G4" i="48"/>
  <c r="H4" i="48"/>
  <c r="I4" i="48"/>
  <c r="J4" i="48"/>
  <c r="K4" i="48"/>
  <c r="L4" i="48"/>
  <c r="B5" i="48"/>
  <c r="C5" i="48"/>
  <c r="D5" i="48"/>
  <c r="E5" i="48"/>
  <c r="F5" i="48"/>
  <c r="G5" i="48"/>
  <c r="H5" i="48"/>
  <c r="I5" i="48"/>
  <c r="J5" i="48"/>
  <c r="K5" i="48"/>
  <c r="L5" i="48"/>
  <c r="B6" i="48"/>
  <c r="C6" i="48"/>
  <c r="D6" i="48"/>
  <c r="E6" i="48"/>
  <c r="F6" i="48"/>
  <c r="G6" i="48"/>
  <c r="H6" i="48"/>
  <c r="I6" i="48"/>
  <c r="J6" i="48"/>
  <c r="K6" i="48"/>
  <c r="L6" i="48"/>
  <c r="B7" i="48"/>
  <c r="C7" i="48"/>
  <c r="D7" i="48"/>
  <c r="E7" i="48"/>
  <c r="F7" i="48"/>
  <c r="G7" i="48"/>
  <c r="H7" i="48"/>
  <c r="I7" i="48"/>
  <c r="J7" i="48"/>
  <c r="K7" i="48"/>
  <c r="L7" i="48"/>
  <c r="B8" i="48"/>
  <c r="C8" i="48"/>
  <c r="D8" i="48"/>
  <c r="E8" i="48"/>
  <c r="F8" i="48"/>
  <c r="G8" i="48"/>
  <c r="H8" i="48"/>
  <c r="I8" i="48"/>
  <c r="J8" i="48"/>
  <c r="K8" i="48"/>
  <c r="L8" i="48"/>
  <c r="B9" i="48"/>
  <c r="C9" i="48"/>
  <c r="D9" i="48"/>
  <c r="E9" i="48"/>
  <c r="F9" i="48"/>
  <c r="G9" i="48"/>
  <c r="H9" i="48"/>
  <c r="I9" i="48"/>
  <c r="J9" i="48"/>
  <c r="K9" i="48"/>
  <c r="L9" i="48"/>
  <c r="B10" i="48"/>
  <c r="C10" i="48"/>
  <c r="D10" i="48"/>
  <c r="E10" i="48"/>
  <c r="F10" i="48"/>
  <c r="G10" i="48"/>
  <c r="H10" i="48"/>
  <c r="I10" i="48"/>
  <c r="J10" i="48"/>
  <c r="K10" i="48"/>
  <c r="L10" i="48"/>
  <c r="B11" i="48"/>
  <c r="C11" i="48"/>
  <c r="D11" i="48"/>
  <c r="E11" i="48"/>
  <c r="F11" i="48"/>
  <c r="G11" i="48"/>
  <c r="H11" i="48"/>
  <c r="I11" i="48"/>
  <c r="J11" i="48"/>
  <c r="K11" i="48"/>
  <c r="L11" i="48"/>
  <c r="C2" i="48"/>
  <c r="D2" i="48"/>
  <c r="E2" i="48"/>
  <c r="F2" i="48"/>
  <c r="G2" i="48"/>
  <c r="H2" i="48"/>
  <c r="I2" i="48"/>
  <c r="J2" i="48"/>
  <c r="K2" i="48"/>
  <c r="L2" i="48"/>
  <c r="B2" i="48"/>
  <c r="K15" i="86"/>
  <c r="B3" i="86"/>
  <c r="C3" i="86"/>
  <c r="D3" i="86"/>
  <c r="E3" i="86"/>
  <c r="F3" i="86"/>
  <c r="G3" i="86"/>
  <c r="H3" i="86"/>
  <c r="I3" i="86"/>
  <c r="J3" i="86"/>
  <c r="K3" i="86"/>
  <c r="L3" i="86"/>
  <c r="B4" i="86"/>
  <c r="C4" i="86"/>
  <c r="D4" i="86"/>
  <c r="E4" i="86"/>
  <c r="F4" i="86"/>
  <c r="G4" i="86"/>
  <c r="H4" i="86"/>
  <c r="I4" i="86"/>
  <c r="J4" i="86"/>
  <c r="K4" i="86"/>
  <c r="L4" i="86"/>
  <c r="B5" i="86"/>
  <c r="C5" i="86"/>
  <c r="D5" i="86"/>
  <c r="E5" i="86"/>
  <c r="F5" i="86"/>
  <c r="G5" i="86"/>
  <c r="H5" i="86"/>
  <c r="I5" i="86"/>
  <c r="J5" i="86"/>
  <c r="K5" i="86"/>
  <c r="L5" i="86"/>
  <c r="B6" i="86"/>
  <c r="C6" i="86"/>
  <c r="D6" i="86"/>
  <c r="E6" i="86"/>
  <c r="F6" i="86"/>
  <c r="G6" i="86"/>
  <c r="H6" i="86"/>
  <c r="I6" i="86"/>
  <c r="J6" i="86"/>
  <c r="K6" i="86"/>
  <c r="L6" i="86"/>
  <c r="B7" i="86"/>
  <c r="C7" i="86"/>
  <c r="D7" i="86"/>
  <c r="E7" i="86"/>
  <c r="F7" i="86"/>
  <c r="G7" i="86"/>
  <c r="H7" i="86"/>
  <c r="I7" i="86"/>
  <c r="J7" i="86"/>
  <c r="K7" i="86"/>
  <c r="L7" i="86"/>
  <c r="B8" i="86"/>
  <c r="C8" i="86"/>
  <c r="D8" i="86"/>
  <c r="E8" i="86"/>
  <c r="F8" i="86"/>
  <c r="G8" i="86"/>
  <c r="H8" i="86"/>
  <c r="I8" i="86"/>
  <c r="J8" i="86"/>
  <c r="K8" i="86"/>
  <c r="L8" i="86"/>
  <c r="B9" i="86"/>
  <c r="C9" i="86"/>
  <c r="D9" i="86"/>
  <c r="E9" i="86"/>
  <c r="F9" i="86"/>
  <c r="G9" i="86"/>
  <c r="H9" i="86"/>
  <c r="I9" i="86"/>
  <c r="J9" i="86"/>
  <c r="K9" i="86"/>
  <c r="L9" i="86"/>
  <c r="B10" i="86"/>
  <c r="C10" i="86"/>
  <c r="D10" i="86"/>
  <c r="E10" i="86"/>
  <c r="F10" i="86"/>
  <c r="G10" i="86"/>
  <c r="H10" i="86"/>
  <c r="I10" i="86"/>
  <c r="J10" i="86"/>
  <c r="K10" i="86"/>
  <c r="L10" i="86"/>
  <c r="B11" i="86"/>
  <c r="C11" i="86"/>
  <c r="D11" i="86"/>
  <c r="E11" i="86"/>
  <c r="F11" i="86"/>
  <c r="G11" i="86"/>
  <c r="H11" i="86"/>
  <c r="I11" i="86"/>
  <c r="J11" i="86"/>
  <c r="K11" i="86"/>
  <c r="L11" i="86"/>
  <c r="B12" i="86"/>
  <c r="C12" i="86"/>
  <c r="D12" i="86"/>
  <c r="E12" i="86"/>
  <c r="F12" i="86"/>
  <c r="G12" i="86"/>
  <c r="H12" i="86"/>
  <c r="I12" i="86"/>
  <c r="J12" i="86"/>
  <c r="K12" i="86"/>
  <c r="L12" i="86"/>
  <c r="B13" i="86"/>
  <c r="C13" i="86"/>
  <c r="D13" i="86"/>
  <c r="E13" i="86"/>
  <c r="F13" i="86"/>
  <c r="G13" i="86"/>
  <c r="H13" i="86"/>
  <c r="I13" i="86"/>
  <c r="J13" i="86"/>
  <c r="K13" i="86"/>
  <c r="L13" i="86"/>
  <c r="C2" i="86"/>
  <c r="D2" i="86"/>
  <c r="E2" i="86"/>
  <c r="F2" i="86"/>
  <c r="G2" i="86"/>
  <c r="H2" i="86"/>
  <c r="I2" i="86"/>
  <c r="J2" i="86"/>
  <c r="K2" i="86"/>
  <c r="L2" i="86"/>
  <c r="B2" i="86"/>
  <c r="K15" i="50"/>
  <c r="B3" i="50"/>
  <c r="C3" i="50"/>
  <c r="D3" i="50"/>
  <c r="E3" i="50"/>
  <c r="F3" i="50"/>
  <c r="G3" i="50"/>
  <c r="H3" i="50"/>
  <c r="I3" i="50"/>
  <c r="J3" i="50"/>
  <c r="K3" i="50"/>
  <c r="L3" i="50"/>
  <c r="B4" i="50"/>
  <c r="C4" i="50"/>
  <c r="D4" i="50"/>
  <c r="E4" i="50"/>
  <c r="F4" i="50"/>
  <c r="G4" i="50"/>
  <c r="H4" i="50"/>
  <c r="I4" i="50"/>
  <c r="J4" i="50"/>
  <c r="K4" i="50"/>
  <c r="L4" i="50"/>
  <c r="B5" i="50"/>
  <c r="C5" i="50"/>
  <c r="D5" i="50"/>
  <c r="E5" i="50"/>
  <c r="F5" i="50"/>
  <c r="G5" i="50"/>
  <c r="H5" i="50"/>
  <c r="I5" i="50"/>
  <c r="J5" i="50"/>
  <c r="K5" i="50"/>
  <c r="L5" i="50"/>
  <c r="B6" i="50"/>
  <c r="C6" i="50"/>
  <c r="D6" i="50"/>
  <c r="E6" i="50"/>
  <c r="F6" i="50"/>
  <c r="G6" i="50"/>
  <c r="H6" i="50"/>
  <c r="I6" i="50"/>
  <c r="J6" i="50"/>
  <c r="K6" i="50"/>
  <c r="L6" i="50"/>
  <c r="B7" i="50"/>
  <c r="C7" i="50"/>
  <c r="D7" i="50"/>
  <c r="E7" i="50"/>
  <c r="F7" i="50"/>
  <c r="G7" i="50"/>
  <c r="H7" i="50"/>
  <c r="I7" i="50"/>
  <c r="J7" i="50"/>
  <c r="K7" i="50"/>
  <c r="L7" i="50"/>
  <c r="B8" i="50"/>
  <c r="C8" i="50"/>
  <c r="D8" i="50"/>
  <c r="E8" i="50"/>
  <c r="F8" i="50"/>
  <c r="G8" i="50"/>
  <c r="H8" i="50"/>
  <c r="I8" i="50"/>
  <c r="J8" i="50"/>
  <c r="K8" i="50"/>
  <c r="L8" i="50"/>
  <c r="B9" i="50"/>
  <c r="C9" i="50"/>
  <c r="D9" i="50"/>
  <c r="E9" i="50"/>
  <c r="F9" i="50"/>
  <c r="G9" i="50"/>
  <c r="H9" i="50"/>
  <c r="I9" i="50"/>
  <c r="J9" i="50"/>
  <c r="K9" i="50"/>
  <c r="L9" i="50"/>
  <c r="B10" i="50"/>
  <c r="C10" i="50"/>
  <c r="D10" i="50"/>
  <c r="E10" i="50"/>
  <c r="F10" i="50"/>
  <c r="G10" i="50"/>
  <c r="H10" i="50"/>
  <c r="I10" i="50"/>
  <c r="J10" i="50"/>
  <c r="K10" i="50"/>
  <c r="L10" i="50"/>
  <c r="B11" i="50"/>
  <c r="C11" i="50"/>
  <c r="D11" i="50"/>
  <c r="E11" i="50"/>
  <c r="F11" i="50"/>
  <c r="G11" i="50"/>
  <c r="H11" i="50"/>
  <c r="I11" i="50"/>
  <c r="J11" i="50"/>
  <c r="K11" i="50"/>
  <c r="L11" i="50"/>
  <c r="B12" i="50"/>
  <c r="C12" i="50"/>
  <c r="D12" i="50"/>
  <c r="E12" i="50"/>
  <c r="F12" i="50"/>
  <c r="G12" i="50"/>
  <c r="H12" i="50"/>
  <c r="I12" i="50"/>
  <c r="J12" i="50"/>
  <c r="K12" i="50"/>
  <c r="L12" i="50"/>
  <c r="B13" i="50"/>
  <c r="C13" i="50"/>
  <c r="D13" i="50"/>
  <c r="E13" i="50"/>
  <c r="F13" i="50"/>
  <c r="G13" i="50"/>
  <c r="H13" i="50"/>
  <c r="I13" i="50"/>
  <c r="J13" i="50"/>
  <c r="K13" i="50"/>
  <c r="L13" i="50"/>
  <c r="C2" i="50"/>
  <c r="D2" i="50"/>
  <c r="E2" i="50"/>
  <c r="F2" i="50"/>
  <c r="G2" i="50"/>
  <c r="H2" i="50"/>
  <c r="I2" i="50"/>
  <c r="J2" i="50"/>
  <c r="K2" i="50"/>
  <c r="L2" i="50"/>
  <c r="B2" i="50"/>
  <c r="K15" i="47"/>
  <c r="B3" i="47"/>
  <c r="C3" i="47"/>
  <c r="D3" i="47"/>
  <c r="E3" i="47"/>
  <c r="F3" i="47"/>
  <c r="G3" i="47"/>
  <c r="H3" i="47"/>
  <c r="I3" i="47"/>
  <c r="J3" i="47"/>
  <c r="K3" i="47"/>
  <c r="L3" i="47"/>
  <c r="B4" i="47"/>
  <c r="C4" i="47"/>
  <c r="D4" i="47"/>
  <c r="E4" i="47"/>
  <c r="F4" i="47"/>
  <c r="G4" i="47"/>
  <c r="H4" i="47"/>
  <c r="I4" i="47"/>
  <c r="J4" i="47"/>
  <c r="K4" i="47"/>
  <c r="L4" i="47"/>
  <c r="B5" i="47"/>
  <c r="C5" i="47"/>
  <c r="D5" i="47"/>
  <c r="E5" i="47"/>
  <c r="F5" i="47"/>
  <c r="G5" i="47"/>
  <c r="H5" i="47"/>
  <c r="I5" i="47"/>
  <c r="J5" i="47"/>
  <c r="K5" i="47"/>
  <c r="L5" i="47"/>
  <c r="B6" i="47"/>
  <c r="C6" i="47"/>
  <c r="D6" i="47"/>
  <c r="E6" i="47"/>
  <c r="F6" i="47"/>
  <c r="G6" i="47"/>
  <c r="H6" i="47"/>
  <c r="I6" i="47"/>
  <c r="J6" i="47"/>
  <c r="K6" i="47"/>
  <c r="L6" i="47"/>
  <c r="B7" i="47"/>
  <c r="C7" i="47"/>
  <c r="D7" i="47"/>
  <c r="E7" i="47"/>
  <c r="F7" i="47"/>
  <c r="G7" i="47"/>
  <c r="H7" i="47"/>
  <c r="I7" i="47"/>
  <c r="J7" i="47"/>
  <c r="K7" i="47"/>
  <c r="L7" i="47"/>
  <c r="B8" i="47"/>
  <c r="C8" i="47"/>
  <c r="D8" i="47"/>
  <c r="E8" i="47"/>
  <c r="F8" i="47"/>
  <c r="G8" i="47"/>
  <c r="H8" i="47"/>
  <c r="I8" i="47"/>
  <c r="J8" i="47"/>
  <c r="K8" i="47"/>
  <c r="L8" i="47"/>
  <c r="B9" i="47"/>
  <c r="C9" i="47"/>
  <c r="D9" i="47"/>
  <c r="E9" i="47"/>
  <c r="F9" i="47"/>
  <c r="G9" i="47"/>
  <c r="H9" i="47"/>
  <c r="I9" i="47"/>
  <c r="J9" i="47"/>
  <c r="K9" i="47"/>
  <c r="L9" i="47"/>
  <c r="B10" i="47"/>
  <c r="C10" i="47"/>
  <c r="D10" i="47"/>
  <c r="E10" i="47"/>
  <c r="F10" i="47"/>
  <c r="G10" i="47"/>
  <c r="H10" i="47"/>
  <c r="I10" i="47"/>
  <c r="J10" i="47"/>
  <c r="K10" i="47"/>
  <c r="L10" i="47"/>
  <c r="B11" i="47"/>
  <c r="C11" i="47"/>
  <c r="D11" i="47"/>
  <c r="E11" i="47"/>
  <c r="F11" i="47"/>
  <c r="G11" i="47"/>
  <c r="H11" i="47"/>
  <c r="I11" i="47"/>
  <c r="J11" i="47"/>
  <c r="K11" i="47"/>
  <c r="L11" i="47"/>
  <c r="B12" i="47"/>
  <c r="C12" i="47"/>
  <c r="D12" i="47"/>
  <c r="E12" i="47"/>
  <c r="F12" i="47"/>
  <c r="G12" i="47"/>
  <c r="H12" i="47"/>
  <c r="I12" i="47"/>
  <c r="J12" i="47"/>
  <c r="K12" i="47"/>
  <c r="L12" i="47"/>
  <c r="B13" i="47"/>
  <c r="C13" i="47"/>
  <c r="D13" i="47"/>
  <c r="E13" i="47"/>
  <c r="F13" i="47"/>
  <c r="G13" i="47"/>
  <c r="H13" i="47"/>
  <c r="I13" i="47"/>
  <c r="J13" i="47"/>
  <c r="K13" i="47"/>
  <c r="L13" i="47"/>
  <c r="C2" i="47"/>
  <c r="D2" i="47"/>
  <c r="E2" i="47"/>
  <c r="F2" i="47"/>
  <c r="G2" i="47"/>
  <c r="H2" i="47"/>
  <c r="I2" i="47"/>
  <c r="J2" i="47"/>
  <c r="K2" i="47"/>
  <c r="L2" i="47"/>
  <c r="B2" i="47"/>
  <c r="K15" i="41"/>
  <c r="B3" i="41"/>
  <c r="C3" i="41"/>
  <c r="D3" i="41"/>
  <c r="E3" i="41"/>
  <c r="F3" i="41"/>
  <c r="G3" i="41"/>
  <c r="H3" i="41"/>
  <c r="I3" i="41"/>
  <c r="J3" i="41"/>
  <c r="K3" i="41"/>
  <c r="L3" i="41"/>
  <c r="B4" i="41"/>
  <c r="C4" i="41"/>
  <c r="D4" i="41"/>
  <c r="E4" i="41"/>
  <c r="F4" i="41"/>
  <c r="G4" i="41"/>
  <c r="H4" i="41"/>
  <c r="I4" i="41"/>
  <c r="J4" i="41"/>
  <c r="K4" i="41"/>
  <c r="L4" i="41"/>
  <c r="B5" i="41"/>
  <c r="C5" i="41"/>
  <c r="D5" i="41"/>
  <c r="E5" i="41"/>
  <c r="F5" i="41"/>
  <c r="G5" i="41"/>
  <c r="H5" i="41"/>
  <c r="I5" i="41"/>
  <c r="J5" i="41"/>
  <c r="K5" i="41"/>
  <c r="L5" i="41"/>
  <c r="B6" i="41"/>
  <c r="C6" i="41"/>
  <c r="D6" i="41"/>
  <c r="E6" i="41"/>
  <c r="F6" i="41"/>
  <c r="G6" i="41"/>
  <c r="H6" i="41"/>
  <c r="I6" i="41"/>
  <c r="J6" i="41"/>
  <c r="K6" i="41"/>
  <c r="L6" i="41"/>
  <c r="B7" i="41"/>
  <c r="C7" i="41"/>
  <c r="D7" i="41"/>
  <c r="E7" i="41"/>
  <c r="F7" i="41"/>
  <c r="G7" i="41"/>
  <c r="H7" i="41"/>
  <c r="I7" i="41"/>
  <c r="J7" i="41"/>
  <c r="K7" i="41"/>
  <c r="L7" i="41"/>
  <c r="B8" i="41"/>
  <c r="C8" i="41"/>
  <c r="D8" i="41"/>
  <c r="E8" i="41"/>
  <c r="F8" i="41"/>
  <c r="G8" i="41"/>
  <c r="H8" i="41"/>
  <c r="I8" i="41"/>
  <c r="J8" i="41"/>
  <c r="K8" i="41"/>
  <c r="L8" i="41"/>
  <c r="B9" i="41"/>
  <c r="C9" i="41"/>
  <c r="D9" i="41"/>
  <c r="E9" i="41"/>
  <c r="F9" i="41"/>
  <c r="G9" i="41"/>
  <c r="H9" i="41"/>
  <c r="I9" i="41"/>
  <c r="J9" i="41"/>
  <c r="K9" i="41"/>
  <c r="L9" i="41"/>
  <c r="B10" i="41"/>
  <c r="C10" i="41"/>
  <c r="D10" i="41"/>
  <c r="E10" i="41"/>
  <c r="F10" i="41"/>
  <c r="G10" i="41"/>
  <c r="H10" i="41"/>
  <c r="I10" i="41"/>
  <c r="J10" i="41"/>
  <c r="K10" i="41"/>
  <c r="L10" i="41"/>
  <c r="B11" i="41"/>
  <c r="C11" i="41"/>
  <c r="D11" i="41"/>
  <c r="E11" i="41"/>
  <c r="F11" i="41"/>
  <c r="G11" i="41"/>
  <c r="H11" i="41"/>
  <c r="I11" i="41"/>
  <c r="J11" i="41"/>
  <c r="K11" i="41"/>
  <c r="L11" i="41"/>
  <c r="B12" i="41"/>
  <c r="C12" i="41"/>
  <c r="D12" i="41"/>
  <c r="E12" i="41"/>
  <c r="F12" i="41"/>
  <c r="G12" i="41"/>
  <c r="H12" i="41"/>
  <c r="I12" i="41"/>
  <c r="J12" i="41"/>
  <c r="K12" i="41"/>
  <c r="L12" i="41"/>
  <c r="B13" i="41"/>
  <c r="C13" i="41"/>
  <c r="D13" i="41"/>
  <c r="E13" i="41"/>
  <c r="F13" i="41"/>
  <c r="G13" i="41"/>
  <c r="H13" i="41"/>
  <c r="I13" i="41"/>
  <c r="J13" i="41"/>
  <c r="K13" i="41"/>
  <c r="L13" i="41"/>
  <c r="C2" i="41"/>
  <c r="D2" i="41"/>
  <c r="E2" i="41"/>
  <c r="F2" i="41"/>
  <c r="G2" i="41"/>
  <c r="H2" i="41"/>
  <c r="I2" i="41"/>
  <c r="J2" i="41"/>
  <c r="K2" i="41"/>
  <c r="L2" i="41"/>
  <c r="B2" i="41"/>
  <c r="K19" i="53"/>
  <c r="B3" i="53"/>
  <c r="C3" i="53"/>
  <c r="D3" i="53"/>
  <c r="E3" i="53"/>
  <c r="F3" i="53"/>
  <c r="G3" i="53"/>
  <c r="H3" i="53"/>
  <c r="I3" i="53"/>
  <c r="J3" i="53"/>
  <c r="K3" i="53"/>
  <c r="L3" i="53"/>
  <c r="B4" i="53"/>
  <c r="C4" i="53"/>
  <c r="D4" i="53"/>
  <c r="E4" i="53"/>
  <c r="F4" i="53"/>
  <c r="G4" i="53"/>
  <c r="H4" i="53"/>
  <c r="I4" i="53"/>
  <c r="J4" i="53"/>
  <c r="K4" i="53"/>
  <c r="L4" i="53"/>
  <c r="B5" i="53"/>
  <c r="C5" i="53"/>
  <c r="D5" i="53"/>
  <c r="E5" i="53"/>
  <c r="F5" i="53"/>
  <c r="G5" i="53"/>
  <c r="H5" i="53"/>
  <c r="I5" i="53"/>
  <c r="J5" i="53"/>
  <c r="K5" i="53"/>
  <c r="L5" i="53"/>
  <c r="B6" i="53"/>
  <c r="C6" i="53"/>
  <c r="D6" i="53"/>
  <c r="E6" i="53"/>
  <c r="F6" i="53"/>
  <c r="G6" i="53"/>
  <c r="H6" i="53"/>
  <c r="I6" i="53"/>
  <c r="J6" i="53"/>
  <c r="K6" i="53"/>
  <c r="L6" i="53"/>
  <c r="B7" i="53"/>
  <c r="C7" i="53"/>
  <c r="D7" i="53"/>
  <c r="E7" i="53"/>
  <c r="F7" i="53"/>
  <c r="G7" i="53"/>
  <c r="H7" i="53"/>
  <c r="I7" i="53"/>
  <c r="J7" i="53"/>
  <c r="K7" i="53"/>
  <c r="L7" i="53"/>
  <c r="B8" i="53"/>
  <c r="C8" i="53"/>
  <c r="D8" i="53"/>
  <c r="E8" i="53"/>
  <c r="F8" i="53"/>
  <c r="G8" i="53"/>
  <c r="H8" i="53"/>
  <c r="I8" i="53"/>
  <c r="J8" i="53"/>
  <c r="K8" i="53"/>
  <c r="L8" i="53"/>
  <c r="B9" i="53"/>
  <c r="C9" i="53"/>
  <c r="D9" i="53"/>
  <c r="E9" i="53"/>
  <c r="F9" i="53"/>
  <c r="G9" i="53"/>
  <c r="H9" i="53"/>
  <c r="I9" i="53"/>
  <c r="J9" i="53"/>
  <c r="K9" i="53"/>
  <c r="L9" i="53"/>
  <c r="B10" i="53"/>
  <c r="C10" i="53"/>
  <c r="D10" i="53"/>
  <c r="E10" i="53"/>
  <c r="F10" i="53"/>
  <c r="G10" i="53"/>
  <c r="H10" i="53"/>
  <c r="I10" i="53"/>
  <c r="J10" i="53"/>
  <c r="K10" i="53"/>
  <c r="L10" i="53"/>
  <c r="B11" i="53"/>
  <c r="C11" i="53"/>
  <c r="D11" i="53"/>
  <c r="E11" i="53"/>
  <c r="F11" i="53"/>
  <c r="G11" i="53"/>
  <c r="H11" i="53"/>
  <c r="I11" i="53"/>
  <c r="J11" i="53"/>
  <c r="K11" i="53"/>
  <c r="L11" i="53"/>
  <c r="B12" i="53"/>
  <c r="C12" i="53"/>
  <c r="D12" i="53"/>
  <c r="E12" i="53"/>
  <c r="F12" i="53"/>
  <c r="G12" i="53"/>
  <c r="H12" i="53"/>
  <c r="I12" i="53"/>
  <c r="J12" i="53"/>
  <c r="K12" i="53"/>
  <c r="L12" i="53"/>
  <c r="B13" i="53"/>
  <c r="C13" i="53"/>
  <c r="D13" i="53"/>
  <c r="E13" i="53"/>
  <c r="F13" i="53"/>
  <c r="G13" i="53"/>
  <c r="H13" i="53"/>
  <c r="I13" i="53"/>
  <c r="J13" i="53"/>
  <c r="K13" i="53"/>
  <c r="L13" i="53"/>
  <c r="B14" i="53"/>
  <c r="C14" i="53"/>
  <c r="D14" i="53"/>
  <c r="E14" i="53"/>
  <c r="F14" i="53"/>
  <c r="G14" i="53"/>
  <c r="H14" i="53"/>
  <c r="I14" i="53"/>
  <c r="J14" i="53"/>
  <c r="K14" i="53"/>
  <c r="L14" i="53"/>
  <c r="B15" i="53"/>
  <c r="C15" i="53"/>
  <c r="D15" i="53"/>
  <c r="E15" i="53"/>
  <c r="F15" i="53"/>
  <c r="G15" i="53"/>
  <c r="H15" i="53"/>
  <c r="I15" i="53"/>
  <c r="J15" i="53"/>
  <c r="K15" i="53"/>
  <c r="L15" i="53"/>
  <c r="B16" i="53"/>
  <c r="C16" i="53"/>
  <c r="D16" i="53"/>
  <c r="E16" i="53"/>
  <c r="F16" i="53"/>
  <c r="G16" i="53"/>
  <c r="H16" i="53"/>
  <c r="I16" i="53"/>
  <c r="J16" i="53"/>
  <c r="K16" i="53"/>
  <c r="L16" i="53"/>
  <c r="B17" i="53"/>
  <c r="C17" i="53"/>
  <c r="D17" i="53"/>
  <c r="E17" i="53"/>
  <c r="F17" i="53"/>
  <c r="G17" i="53"/>
  <c r="H17" i="53"/>
  <c r="I17" i="53"/>
  <c r="J17" i="53"/>
  <c r="K17" i="53"/>
  <c r="L17" i="53"/>
  <c r="C2" i="53"/>
  <c r="D2" i="53"/>
  <c r="E2" i="53"/>
  <c r="F2" i="53"/>
  <c r="G2" i="53"/>
  <c r="H2" i="53"/>
  <c r="I2" i="53"/>
  <c r="J2" i="53"/>
  <c r="K2" i="53"/>
  <c r="L2" i="53"/>
  <c r="B2" i="53"/>
  <c r="K13" i="39"/>
  <c r="B3" i="39"/>
  <c r="C3" i="39"/>
  <c r="D3" i="39"/>
  <c r="E3" i="39"/>
  <c r="F3" i="39"/>
  <c r="G3" i="39"/>
  <c r="H3" i="39"/>
  <c r="I3" i="39"/>
  <c r="J3" i="39"/>
  <c r="K3" i="39"/>
  <c r="L3" i="39"/>
  <c r="B4" i="39"/>
  <c r="C4" i="39"/>
  <c r="D4" i="39"/>
  <c r="E4" i="39"/>
  <c r="F4" i="39"/>
  <c r="G4" i="39"/>
  <c r="H4" i="39"/>
  <c r="I4" i="39"/>
  <c r="J4" i="39"/>
  <c r="K4" i="39"/>
  <c r="L4" i="39"/>
  <c r="B5" i="39"/>
  <c r="C5" i="39"/>
  <c r="D5" i="39"/>
  <c r="E5" i="39"/>
  <c r="F5" i="39"/>
  <c r="G5" i="39"/>
  <c r="H5" i="39"/>
  <c r="I5" i="39"/>
  <c r="J5" i="39"/>
  <c r="K5" i="39"/>
  <c r="L5" i="39"/>
  <c r="B6" i="39"/>
  <c r="C6" i="39"/>
  <c r="D6" i="39"/>
  <c r="E6" i="39"/>
  <c r="F6" i="39"/>
  <c r="G6" i="39"/>
  <c r="H6" i="39"/>
  <c r="I6" i="39"/>
  <c r="J6" i="39"/>
  <c r="K6" i="39"/>
  <c r="L6" i="39"/>
  <c r="B7" i="39"/>
  <c r="C7" i="39"/>
  <c r="D7" i="39"/>
  <c r="E7" i="39"/>
  <c r="F7" i="39"/>
  <c r="G7" i="39"/>
  <c r="H7" i="39"/>
  <c r="I7" i="39"/>
  <c r="J7" i="39"/>
  <c r="K7" i="39"/>
  <c r="L7" i="39"/>
  <c r="B8" i="39"/>
  <c r="C8" i="39"/>
  <c r="D8" i="39"/>
  <c r="E8" i="39"/>
  <c r="F8" i="39"/>
  <c r="G8" i="39"/>
  <c r="H8" i="39"/>
  <c r="I8" i="39"/>
  <c r="J8" i="39"/>
  <c r="K8" i="39"/>
  <c r="L8" i="39"/>
  <c r="B9" i="39"/>
  <c r="C9" i="39"/>
  <c r="D9" i="39"/>
  <c r="E9" i="39"/>
  <c r="F9" i="39"/>
  <c r="G9" i="39"/>
  <c r="H9" i="39"/>
  <c r="I9" i="39"/>
  <c r="J9" i="39"/>
  <c r="K9" i="39"/>
  <c r="L9" i="39"/>
  <c r="B10" i="39"/>
  <c r="C10" i="39"/>
  <c r="D10" i="39"/>
  <c r="E10" i="39"/>
  <c r="F10" i="39"/>
  <c r="G10" i="39"/>
  <c r="H10" i="39"/>
  <c r="I10" i="39"/>
  <c r="J10" i="39"/>
  <c r="K10" i="39"/>
  <c r="L10" i="39"/>
  <c r="B11" i="39"/>
  <c r="C11" i="39"/>
  <c r="D11" i="39"/>
  <c r="E11" i="39"/>
  <c r="F11" i="39"/>
  <c r="G11" i="39"/>
  <c r="H11" i="39"/>
  <c r="I11" i="39"/>
  <c r="J11" i="39"/>
  <c r="K11" i="39"/>
  <c r="L11" i="39"/>
  <c r="C2" i="39"/>
  <c r="D2" i="39"/>
  <c r="E2" i="39"/>
  <c r="F2" i="39"/>
  <c r="G2" i="39"/>
  <c r="H2" i="39"/>
  <c r="I2" i="39"/>
  <c r="J2" i="39"/>
  <c r="K2" i="39"/>
  <c r="L2" i="39"/>
  <c r="B2" i="39"/>
  <c r="K15" i="32"/>
  <c r="B3" i="32"/>
  <c r="C3" i="32"/>
  <c r="D3" i="32"/>
  <c r="E3" i="32"/>
  <c r="F3" i="32"/>
  <c r="G3" i="32"/>
  <c r="H3" i="32"/>
  <c r="I3" i="32"/>
  <c r="J3" i="32"/>
  <c r="K3" i="32"/>
  <c r="L3" i="32"/>
  <c r="B4" i="32"/>
  <c r="C4" i="32"/>
  <c r="D4" i="32"/>
  <c r="E4" i="32"/>
  <c r="F4" i="32"/>
  <c r="G4" i="32"/>
  <c r="H4" i="32"/>
  <c r="I4" i="32"/>
  <c r="J4" i="32"/>
  <c r="K4" i="32"/>
  <c r="L4" i="32"/>
  <c r="B5" i="32"/>
  <c r="C5" i="32"/>
  <c r="D5" i="32"/>
  <c r="E5" i="32"/>
  <c r="F5" i="32"/>
  <c r="G5" i="32"/>
  <c r="H5" i="32"/>
  <c r="I5" i="32"/>
  <c r="J5" i="32"/>
  <c r="K5" i="32"/>
  <c r="L5" i="32"/>
  <c r="B6" i="32"/>
  <c r="C6" i="32"/>
  <c r="D6" i="32"/>
  <c r="E6" i="32"/>
  <c r="F6" i="32"/>
  <c r="G6" i="32"/>
  <c r="H6" i="32"/>
  <c r="I6" i="32"/>
  <c r="J6" i="32"/>
  <c r="K6" i="32"/>
  <c r="L6" i="32"/>
  <c r="B7" i="32"/>
  <c r="C7" i="32"/>
  <c r="D7" i="32"/>
  <c r="E7" i="32"/>
  <c r="F7" i="32"/>
  <c r="G7" i="32"/>
  <c r="H7" i="32"/>
  <c r="I7" i="32"/>
  <c r="J7" i="32"/>
  <c r="K7" i="32"/>
  <c r="L7" i="32"/>
  <c r="B8" i="32"/>
  <c r="C8" i="32"/>
  <c r="D8" i="32"/>
  <c r="E8" i="32"/>
  <c r="F8" i="32"/>
  <c r="G8" i="32"/>
  <c r="H8" i="32"/>
  <c r="I8" i="32"/>
  <c r="J8" i="32"/>
  <c r="K8" i="32"/>
  <c r="L8" i="32"/>
  <c r="B9" i="32"/>
  <c r="C9" i="32"/>
  <c r="D9" i="32"/>
  <c r="E9" i="32"/>
  <c r="F9" i="32"/>
  <c r="G9" i="32"/>
  <c r="H9" i="32"/>
  <c r="I9" i="32"/>
  <c r="J9" i="32"/>
  <c r="K9" i="32"/>
  <c r="L9" i="32"/>
  <c r="B10" i="32"/>
  <c r="C10" i="32"/>
  <c r="D10" i="32"/>
  <c r="E10" i="32"/>
  <c r="F10" i="32"/>
  <c r="G10" i="32"/>
  <c r="H10" i="32"/>
  <c r="I10" i="32"/>
  <c r="J10" i="32"/>
  <c r="K10" i="32"/>
  <c r="L10" i="32"/>
  <c r="B11" i="32"/>
  <c r="C11" i="32"/>
  <c r="D11" i="32"/>
  <c r="E11" i="32"/>
  <c r="F11" i="32"/>
  <c r="G11" i="32"/>
  <c r="H11" i="32"/>
  <c r="I11" i="32"/>
  <c r="J11" i="32"/>
  <c r="K11" i="32"/>
  <c r="L11" i="32"/>
  <c r="B12" i="32"/>
  <c r="C12" i="32"/>
  <c r="D12" i="32"/>
  <c r="E12" i="32"/>
  <c r="F12" i="32"/>
  <c r="G12" i="32"/>
  <c r="H12" i="32"/>
  <c r="I12" i="32"/>
  <c r="J12" i="32"/>
  <c r="K12" i="32"/>
  <c r="L12" i="32"/>
  <c r="B13" i="32"/>
  <c r="C13" i="32"/>
  <c r="D13" i="32"/>
  <c r="E13" i="32"/>
  <c r="F13" i="32"/>
  <c r="G13" i="32"/>
  <c r="H13" i="32"/>
  <c r="I13" i="32"/>
  <c r="J13" i="32"/>
  <c r="K13" i="32"/>
  <c r="L13" i="32"/>
  <c r="C2" i="32"/>
  <c r="D2" i="32"/>
  <c r="E2" i="32"/>
  <c r="F2" i="32"/>
  <c r="G2" i="32"/>
  <c r="H2" i="32"/>
  <c r="I2" i="32"/>
  <c r="J2" i="32"/>
  <c r="K2" i="32"/>
  <c r="L2" i="32"/>
  <c r="B2" i="32"/>
  <c r="K13" i="31"/>
  <c r="B3" i="31"/>
  <c r="C3" i="31"/>
  <c r="D3" i="31"/>
  <c r="E3" i="31"/>
  <c r="F3" i="31"/>
  <c r="G3" i="31"/>
  <c r="H3" i="31"/>
  <c r="I3" i="31"/>
  <c r="J3" i="31"/>
  <c r="K3" i="31"/>
  <c r="L3" i="31"/>
  <c r="B4" i="31"/>
  <c r="C4" i="31"/>
  <c r="D4" i="31"/>
  <c r="E4" i="31"/>
  <c r="F4" i="31"/>
  <c r="G4" i="31"/>
  <c r="H4" i="31"/>
  <c r="I4" i="31"/>
  <c r="J4" i="31"/>
  <c r="K4" i="31"/>
  <c r="L4" i="31"/>
  <c r="B5" i="31"/>
  <c r="C5" i="31"/>
  <c r="D5" i="31"/>
  <c r="E5" i="31"/>
  <c r="F5" i="31"/>
  <c r="G5" i="31"/>
  <c r="H5" i="31"/>
  <c r="I5" i="31"/>
  <c r="J5" i="31"/>
  <c r="K5" i="31"/>
  <c r="L5" i="31"/>
  <c r="B6" i="31"/>
  <c r="C6" i="31"/>
  <c r="D6" i="31"/>
  <c r="E6" i="31"/>
  <c r="F6" i="31"/>
  <c r="G6" i="31"/>
  <c r="H6" i="31"/>
  <c r="I6" i="31"/>
  <c r="J6" i="31"/>
  <c r="K6" i="31"/>
  <c r="L6" i="31"/>
  <c r="B7" i="31"/>
  <c r="C7" i="31"/>
  <c r="D7" i="31"/>
  <c r="E7" i="31"/>
  <c r="F7" i="31"/>
  <c r="G7" i="31"/>
  <c r="H7" i="31"/>
  <c r="I7" i="31"/>
  <c r="J7" i="31"/>
  <c r="K7" i="31"/>
  <c r="L7" i="31"/>
  <c r="B8" i="31"/>
  <c r="C8" i="31"/>
  <c r="D8" i="31"/>
  <c r="E8" i="31"/>
  <c r="F8" i="31"/>
  <c r="G8" i="31"/>
  <c r="H8" i="31"/>
  <c r="I8" i="31"/>
  <c r="J8" i="31"/>
  <c r="K8" i="31"/>
  <c r="L8" i="31"/>
  <c r="B9" i="31"/>
  <c r="C9" i="31"/>
  <c r="D9" i="31"/>
  <c r="E9" i="31"/>
  <c r="F9" i="31"/>
  <c r="G9" i="31"/>
  <c r="H9" i="31"/>
  <c r="I9" i="31"/>
  <c r="J9" i="31"/>
  <c r="K9" i="31"/>
  <c r="L9" i="31"/>
  <c r="B10" i="31"/>
  <c r="C10" i="31"/>
  <c r="D10" i="31"/>
  <c r="E10" i="31"/>
  <c r="F10" i="31"/>
  <c r="G10" i="31"/>
  <c r="H10" i="31"/>
  <c r="I10" i="31"/>
  <c r="J10" i="31"/>
  <c r="K10" i="31"/>
  <c r="L10" i="31"/>
  <c r="B11" i="31"/>
  <c r="C11" i="31"/>
  <c r="D11" i="31"/>
  <c r="E11" i="31"/>
  <c r="F11" i="31"/>
  <c r="G11" i="31"/>
  <c r="H11" i="31"/>
  <c r="I11" i="31"/>
  <c r="J11" i="31"/>
  <c r="K11" i="31"/>
  <c r="L11" i="31"/>
  <c r="C2" i="31"/>
  <c r="D2" i="31"/>
  <c r="E2" i="31"/>
  <c r="F2" i="31"/>
  <c r="G2" i="31"/>
  <c r="H2" i="31"/>
  <c r="I2" i="31"/>
  <c r="J2" i="31"/>
  <c r="K2" i="31"/>
  <c r="L2" i="31"/>
  <c r="B2" i="31"/>
  <c r="K13" i="36"/>
  <c r="B3" i="36"/>
  <c r="C3" i="36"/>
  <c r="D3" i="36"/>
  <c r="E3" i="36"/>
  <c r="F3" i="36"/>
  <c r="G3" i="36"/>
  <c r="H3" i="36"/>
  <c r="I3" i="36"/>
  <c r="J3" i="36"/>
  <c r="K3" i="36"/>
  <c r="L3" i="36"/>
  <c r="B4" i="36"/>
  <c r="C4" i="36"/>
  <c r="D4" i="36"/>
  <c r="E4" i="36"/>
  <c r="F4" i="36"/>
  <c r="G4" i="36"/>
  <c r="H4" i="36"/>
  <c r="I4" i="36"/>
  <c r="J4" i="36"/>
  <c r="K4" i="36"/>
  <c r="L4" i="36"/>
  <c r="B5" i="36"/>
  <c r="C5" i="36"/>
  <c r="D5" i="36"/>
  <c r="E5" i="36"/>
  <c r="F5" i="36"/>
  <c r="G5" i="36"/>
  <c r="H5" i="36"/>
  <c r="I5" i="36"/>
  <c r="J5" i="36"/>
  <c r="K5" i="36"/>
  <c r="L5" i="36"/>
  <c r="B6" i="36"/>
  <c r="C6" i="36"/>
  <c r="D6" i="36"/>
  <c r="E6" i="36"/>
  <c r="F6" i="36"/>
  <c r="G6" i="36"/>
  <c r="H6" i="36"/>
  <c r="I6" i="36"/>
  <c r="J6" i="36"/>
  <c r="K6" i="36"/>
  <c r="L6" i="36"/>
  <c r="B7" i="36"/>
  <c r="C7" i="36"/>
  <c r="D7" i="36"/>
  <c r="E7" i="36"/>
  <c r="F7" i="36"/>
  <c r="G7" i="36"/>
  <c r="H7" i="36"/>
  <c r="I7" i="36"/>
  <c r="J7" i="36"/>
  <c r="K7" i="36"/>
  <c r="L7" i="36"/>
  <c r="B8" i="36"/>
  <c r="C8" i="36"/>
  <c r="D8" i="36"/>
  <c r="E8" i="36"/>
  <c r="F8" i="36"/>
  <c r="G8" i="36"/>
  <c r="H8" i="36"/>
  <c r="I8" i="36"/>
  <c r="J8" i="36"/>
  <c r="K8" i="36"/>
  <c r="L8" i="36"/>
  <c r="B9" i="36"/>
  <c r="C9" i="36"/>
  <c r="D9" i="36"/>
  <c r="E9" i="36"/>
  <c r="F9" i="36"/>
  <c r="G9" i="36"/>
  <c r="H9" i="36"/>
  <c r="I9" i="36"/>
  <c r="J9" i="36"/>
  <c r="K9" i="36"/>
  <c r="L9" i="36"/>
  <c r="B10" i="36"/>
  <c r="C10" i="36"/>
  <c r="D10" i="36"/>
  <c r="E10" i="36"/>
  <c r="F10" i="36"/>
  <c r="G10" i="36"/>
  <c r="H10" i="36"/>
  <c r="I10" i="36"/>
  <c r="J10" i="36"/>
  <c r="K10" i="36"/>
  <c r="L10" i="36"/>
  <c r="B11" i="36"/>
  <c r="C11" i="36"/>
  <c r="D11" i="36"/>
  <c r="E11" i="36"/>
  <c r="F11" i="36"/>
  <c r="G11" i="36"/>
  <c r="H11" i="36"/>
  <c r="I11" i="36"/>
  <c r="J11" i="36"/>
  <c r="K11" i="36"/>
  <c r="L11" i="36"/>
  <c r="C2" i="36"/>
  <c r="D2" i="36"/>
  <c r="E2" i="36"/>
  <c r="F2" i="36"/>
  <c r="G2" i="36"/>
  <c r="H2" i="36"/>
  <c r="I2" i="36"/>
  <c r="J2" i="36"/>
  <c r="K2" i="36"/>
  <c r="L2" i="36"/>
  <c r="B2" i="36"/>
  <c r="K15" i="33"/>
  <c r="B3" i="33"/>
  <c r="C3" i="33"/>
  <c r="D3" i="33"/>
  <c r="E3" i="33"/>
  <c r="F3" i="33"/>
  <c r="G3" i="33"/>
  <c r="H3" i="33"/>
  <c r="I3" i="33"/>
  <c r="J3" i="33"/>
  <c r="K3" i="33"/>
  <c r="L3" i="33"/>
  <c r="B4" i="33"/>
  <c r="C4" i="33"/>
  <c r="D4" i="33"/>
  <c r="E4" i="33"/>
  <c r="F4" i="33"/>
  <c r="G4" i="33"/>
  <c r="H4" i="33"/>
  <c r="I4" i="33"/>
  <c r="J4" i="33"/>
  <c r="K4" i="33"/>
  <c r="L4" i="33"/>
  <c r="B5" i="33"/>
  <c r="C5" i="33"/>
  <c r="D5" i="33"/>
  <c r="E5" i="33"/>
  <c r="F5" i="33"/>
  <c r="G5" i="33"/>
  <c r="H5" i="33"/>
  <c r="I5" i="33"/>
  <c r="J5" i="33"/>
  <c r="K5" i="33"/>
  <c r="L5" i="33"/>
  <c r="B6" i="33"/>
  <c r="C6" i="33"/>
  <c r="D6" i="33"/>
  <c r="E6" i="33"/>
  <c r="F6" i="33"/>
  <c r="G6" i="33"/>
  <c r="H6" i="33"/>
  <c r="I6" i="33"/>
  <c r="J6" i="33"/>
  <c r="K6" i="33"/>
  <c r="L6" i="33"/>
  <c r="B7" i="33"/>
  <c r="C7" i="33"/>
  <c r="D7" i="33"/>
  <c r="E7" i="33"/>
  <c r="F7" i="33"/>
  <c r="G7" i="33"/>
  <c r="H7" i="33"/>
  <c r="I7" i="33"/>
  <c r="J7" i="33"/>
  <c r="K7" i="33"/>
  <c r="L7" i="33"/>
  <c r="B8" i="33"/>
  <c r="C8" i="33"/>
  <c r="D8" i="33"/>
  <c r="E8" i="33"/>
  <c r="F8" i="33"/>
  <c r="G8" i="33"/>
  <c r="H8" i="33"/>
  <c r="I8" i="33"/>
  <c r="J8" i="33"/>
  <c r="K8" i="33"/>
  <c r="L8" i="33"/>
  <c r="B9" i="33"/>
  <c r="C9" i="33"/>
  <c r="D9" i="33"/>
  <c r="E9" i="33"/>
  <c r="F9" i="33"/>
  <c r="G9" i="33"/>
  <c r="H9" i="33"/>
  <c r="I9" i="33"/>
  <c r="J9" i="33"/>
  <c r="K9" i="33"/>
  <c r="L9" i="33"/>
  <c r="B10" i="33"/>
  <c r="C10" i="33"/>
  <c r="D10" i="33"/>
  <c r="E10" i="33"/>
  <c r="F10" i="33"/>
  <c r="G10" i="33"/>
  <c r="H10" i="33"/>
  <c r="I10" i="33"/>
  <c r="J10" i="33"/>
  <c r="K10" i="33"/>
  <c r="L10" i="33"/>
  <c r="B11" i="33"/>
  <c r="C11" i="33"/>
  <c r="D11" i="33"/>
  <c r="E11" i="33"/>
  <c r="F11" i="33"/>
  <c r="G11" i="33"/>
  <c r="H11" i="33"/>
  <c r="I11" i="33"/>
  <c r="J11" i="33"/>
  <c r="K11" i="33"/>
  <c r="L11" i="33"/>
  <c r="B12" i="33"/>
  <c r="C12" i="33"/>
  <c r="D12" i="33"/>
  <c r="E12" i="33"/>
  <c r="F12" i="33"/>
  <c r="G12" i="33"/>
  <c r="H12" i="33"/>
  <c r="I12" i="33"/>
  <c r="J12" i="33"/>
  <c r="K12" i="33"/>
  <c r="L12" i="33"/>
  <c r="B13" i="33"/>
  <c r="C13" i="33"/>
  <c r="D13" i="33"/>
  <c r="E13" i="33"/>
  <c r="F13" i="33"/>
  <c r="G13" i="33"/>
  <c r="H13" i="33"/>
  <c r="I13" i="33"/>
  <c r="J13" i="33"/>
  <c r="K13" i="33"/>
  <c r="L13" i="33"/>
  <c r="C2" i="33"/>
  <c r="D2" i="33"/>
  <c r="E2" i="33"/>
  <c r="F2" i="33"/>
  <c r="G2" i="33"/>
  <c r="H2" i="33"/>
  <c r="I2" i="33"/>
  <c r="J2" i="33"/>
  <c r="K2" i="33"/>
  <c r="L2" i="33"/>
  <c r="B2" i="33"/>
  <c r="K15" i="42"/>
  <c r="B3" i="42"/>
  <c r="C3" i="42"/>
  <c r="D3" i="42"/>
  <c r="E3" i="42"/>
  <c r="F3" i="42"/>
  <c r="G3" i="42"/>
  <c r="H3" i="42"/>
  <c r="I3" i="42"/>
  <c r="J3" i="42"/>
  <c r="K3" i="42"/>
  <c r="L3" i="42"/>
  <c r="B4" i="42"/>
  <c r="C4" i="42"/>
  <c r="D4" i="42"/>
  <c r="E4" i="42"/>
  <c r="F4" i="42"/>
  <c r="G4" i="42"/>
  <c r="H4" i="42"/>
  <c r="I4" i="42"/>
  <c r="J4" i="42"/>
  <c r="K4" i="42"/>
  <c r="L4" i="42"/>
  <c r="B5" i="42"/>
  <c r="C5" i="42"/>
  <c r="D5" i="42"/>
  <c r="E5" i="42"/>
  <c r="F5" i="42"/>
  <c r="G5" i="42"/>
  <c r="H5" i="42"/>
  <c r="I5" i="42"/>
  <c r="J5" i="42"/>
  <c r="K5" i="42"/>
  <c r="L5" i="42"/>
  <c r="B6" i="42"/>
  <c r="C6" i="42"/>
  <c r="D6" i="42"/>
  <c r="E6" i="42"/>
  <c r="F6" i="42"/>
  <c r="G6" i="42"/>
  <c r="H6" i="42"/>
  <c r="I6" i="42"/>
  <c r="J6" i="42"/>
  <c r="K6" i="42"/>
  <c r="L6" i="42"/>
  <c r="B7" i="42"/>
  <c r="C7" i="42"/>
  <c r="D7" i="42"/>
  <c r="E7" i="42"/>
  <c r="F7" i="42"/>
  <c r="G7" i="42"/>
  <c r="H7" i="42"/>
  <c r="I7" i="42"/>
  <c r="J7" i="42"/>
  <c r="K7" i="42"/>
  <c r="L7" i="42"/>
  <c r="B8" i="42"/>
  <c r="C8" i="42"/>
  <c r="D8" i="42"/>
  <c r="E8" i="42"/>
  <c r="F8" i="42"/>
  <c r="G8" i="42"/>
  <c r="H8" i="42"/>
  <c r="I8" i="42"/>
  <c r="J8" i="42"/>
  <c r="K8" i="42"/>
  <c r="L8" i="42"/>
  <c r="B9" i="42"/>
  <c r="C9" i="42"/>
  <c r="D9" i="42"/>
  <c r="E9" i="42"/>
  <c r="F9" i="42"/>
  <c r="G9" i="42"/>
  <c r="H9" i="42"/>
  <c r="I9" i="42"/>
  <c r="J9" i="42"/>
  <c r="K9" i="42"/>
  <c r="L9" i="42"/>
  <c r="B10" i="42"/>
  <c r="C10" i="42"/>
  <c r="D10" i="42"/>
  <c r="E10" i="42"/>
  <c r="F10" i="42"/>
  <c r="G10" i="42"/>
  <c r="H10" i="42"/>
  <c r="I10" i="42"/>
  <c r="J10" i="42"/>
  <c r="K10" i="42"/>
  <c r="L10" i="42"/>
  <c r="B11" i="42"/>
  <c r="C11" i="42"/>
  <c r="D11" i="42"/>
  <c r="E11" i="42"/>
  <c r="F11" i="42"/>
  <c r="G11" i="42"/>
  <c r="H11" i="42"/>
  <c r="I11" i="42"/>
  <c r="J11" i="42"/>
  <c r="K11" i="42"/>
  <c r="L11" i="42"/>
  <c r="B12" i="42"/>
  <c r="C12" i="42"/>
  <c r="D12" i="42"/>
  <c r="E12" i="42"/>
  <c r="F12" i="42"/>
  <c r="G12" i="42"/>
  <c r="H12" i="42"/>
  <c r="I12" i="42"/>
  <c r="J12" i="42"/>
  <c r="K12" i="42"/>
  <c r="L12" i="42"/>
  <c r="B13" i="42"/>
  <c r="C13" i="42"/>
  <c r="D13" i="42"/>
  <c r="E13" i="42"/>
  <c r="F13" i="42"/>
  <c r="G13" i="42"/>
  <c r="H13" i="42"/>
  <c r="I13" i="42"/>
  <c r="J13" i="42"/>
  <c r="K13" i="42"/>
  <c r="L13" i="42"/>
  <c r="C2" i="42"/>
  <c r="D2" i="42"/>
  <c r="E2" i="42"/>
  <c r="F2" i="42"/>
  <c r="G2" i="42"/>
  <c r="H2" i="42"/>
  <c r="I2" i="42"/>
  <c r="J2" i="42"/>
  <c r="K2" i="42"/>
  <c r="L2" i="42"/>
  <c r="B2" i="42"/>
  <c r="K13" i="45"/>
  <c r="B3" i="45"/>
  <c r="C3" i="45"/>
  <c r="D3" i="45"/>
  <c r="E3" i="45"/>
  <c r="F3" i="45"/>
  <c r="G3" i="45"/>
  <c r="H3" i="45"/>
  <c r="I3" i="45"/>
  <c r="J3" i="45"/>
  <c r="K3" i="45"/>
  <c r="L3" i="45"/>
  <c r="B4" i="45"/>
  <c r="C4" i="45"/>
  <c r="D4" i="45"/>
  <c r="E4" i="45"/>
  <c r="F4" i="45"/>
  <c r="G4" i="45"/>
  <c r="H4" i="45"/>
  <c r="I4" i="45"/>
  <c r="J4" i="45"/>
  <c r="K4" i="45"/>
  <c r="L4" i="45"/>
  <c r="B5" i="45"/>
  <c r="C5" i="45"/>
  <c r="D5" i="45"/>
  <c r="E5" i="45"/>
  <c r="F5" i="45"/>
  <c r="G5" i="45"/>
  <c r="H5" i="45"/>
  <c r="I5" i="45"/>
  <c r="J5" i="45"/>
  <c r="K5" i="45"/>
  <c r="L5" i="45"/>
  <c r="B6" i="45"/>
  <c r="C6" i="45"/>
  <c r="D6" i="45"/>
  <c r="E6" i="45"/>
  <c r="F6" i="45"/>
  <c r="G6" i="45"/>
  <c r="H6" i="45"/>
  <c r="I6" i="45"/>
  <c r="J6" i="45"/>
  <c r="K6" i="45"/>
  <c r="L6" i="45"/>
  <c r="B7" i="45"/>
  <c r="C7" i="45"/>
  <c r="D7" i="45"/>
  <c r="E7" i="45"/>
  <c r="F7" i="45"/>
  <c r="G7" i="45"/>
  <c r="H7" i="45"/>
  <c r="I7" i="45"/>
  <c r="J7" i="45"/>
  <c r="K7" i="45"/>
  <c r="L7" i="45"/>
  <c r="B8" i="45"/>
  <c r="C8" i="45"/>
  <c r="D8" i="45"/>
  <c r="E8" i="45"/>
  <c r="F8" i="45"/>
  <c r="G8" i="45"/>
  <c r="H8" i="45"/>
  <c r="I8" i="45"/>
  <c r="J8" i="45"/>
  <c r="K8" i="45"/>
  <c r="L8" i="45"/>
  <c r="B9" i="45"/>
  <c r="C9" i="45"/>
  <c r="D9" i="45"/>
  <c r="E9" i="45"/>
  <c r="F9" i="45"/>
  <c r="G9" i="45"/>
  <c r="H9" i="45"/>
  <c r="I9" i="45"/>
  <c r="J9" i="45"/>
  <c r="K9" i="45"/>
  <c r="L9" i="45"/>
  <c r="B10" i="45"/>
  <c r="C10" i="45"/>
  <c r="D10" i="45"/>
  <c r="E10" i="45"/>
  <c r="F10" i="45"/>
  <c r="G10" i="45"/>
  <c r="H10" i="45"/>
  <c r="I10" i="45"/>
  <c r="J10" i="45"/>
  <c r="K10" i="45"/>
  <c r="L10" i="45"/>
  <c r="B11" i="45"/>
  <c r="C11" i="45"/>
  <c r="D11" i="45"/>
  <c r="E11" i="45"/>
  <c r="F11" i="45"/>
  <c r="G11" i="45"/>
  <c r="H11" i="45"/>
  <c r="I11" i="45"/>
  <c r="J11" i="45"/>
  <c r="K11" i="45"/>
  <c r="L11" i="45"/>
  <c r="C2" i="45"/>
  <c r="D2" i="45"/>
  <c r="E2" i="45"/>
  <c r="F2" i="45"/>
  <c r="G2" i="45"/>
  <c r="H2" i="45"/>
  <c r="I2" i="45"/>
  <c r="J2" i="45"/>
  <c r="K2" i="45"/>
  <c r="L2" i="45"/>
  <c r="B2" i="45"/>
  <c r="K13" i="35"/>
  <c r="B3" i="35"/>
  <c r="D3" i="35"/>
  <c r="E3" i="35"/>
  <c r="F3" i="35"/>
  <c r="G3" i="35"/>
  <c r="H3" i="35"/>
  <c r="I3" i="35"/>
  <c r="J3" i="35"/>
  <c r="K3" i="35"/>
  <c r="L3" i="35"/>
  <c r="B4" i="35"/>
  <c r="D4" i="35"/>
  <c r="E4" i="35"/>
  <c r="F4" i="35"/>
  <c r="G4" i="35"/>
  <c r="H4" i="35"/>
  <c r="I4" i="35"/>
  <c r="J4" i="35"/>
  <c r="K4" i="35"/>
  <c r="L4" i="35"/>
  <c r="B5" i="35"/>
  <c r="D5" i="35"/>
  <c r="E5" i="35"/>
  <c r="F5" i="35"/>
  <c r="G5" i="35"/>
  <c r="H5" i="35"/>
  <c r="I5" i="35"/>
  <c r="J5" i="35"/>
  <c r="K5" i="35"/>
  <c r="L5" i="35"/>
  <c r="B6" i="35"/>
  <c r="D6" i="35"/>
  <c r="E6" i="35"/>
  <c r="F6" i="35"/>
  <c r="G6" i="35"/>
  <c r="H6" i="35"/>
  <c r="I6" i="35"/>
  <c r="J6" i="35"/>
  <c r="K6" i="35"/>
  <c r="L6" i="35"/>
  <c r="B7" i="35"/>
  <c r="D7" i="35"/>
  <c r="E7" i="35"/>
  <c r="F7" i="35"/>
  <c r="G7" i="35"/>
  <c r="H7" i="35"/>
  <c r="I7" i="35"/>
  <c r="J7" i="35"/>
  <c r="K7" i="35"/>
  <c r="L7" i="35"/>
  <c r="B8" i="35"/>
  <c r="D8" i="35"/>
  <c r="E8" i="35"/>
  <c r="F8" i="35"/>
  <c r="G8" i="35"/>
  <c r="H8" i="35"/>
  <c r="I8" i="35"/>
  <c r="J8" i="35"/>
  <c r="K8" i="35"/>
  <c r="L8" i="35"/>
  <c r="B9" i="35"/>
  <c r="D9" i="35"/>
  <c r="E9" i="35"/>
  <c r="F9" i="35"/>
  <c r="G9" i="35"/>
  <c r="H9" i="35"/>
  <c r="I9" i="35"/>
  <c r="J9" i="35"/>
  <c r="K9" i="35"/>
  <c r="L9" i="35"/>
  <c r="B10" i="35"/>
  <c r="D10" i="35"/>
  <c r="E10" i="35"/>
  <c r="F10" i="35"/>
  <c r="G10" i="35"/>
  <c r="H10" i="35"/>
  <c r="I10" i="35"/>
  <c r="J10" i="35"/>
  <c r="K10" i="35"/>
  <c r="L10" i="35"/>
  <c r="B11" i="35"/>
  <c r="D11" i="35"/>
  <c r="E11" i="35"/>
  <c r="F11" i="35"/>
  <c r="G11" i="35"/>
  <c r="H11" i="35"/>
  <c r="I11" i="35"/>
  <c r="J11" i="35"/>
  <c r="K11" i="35"/>
  <c r="L11" i="35"/>
  <c r="D2" i="35"/>
  <c r="E2" i="35"/>
  <c r="F2" i="35"/>
  <c r="G2" i="35"/>
  <c r="H2" i="35"/>
  <c r="I2" i="35"/>
  <c r="J2" i="35"/>
  <c r="K2" i="35"/>
  <c r="L2" i="35"/>
  <c r="B2" i="35"/>
  <c r="K13" i="46"/>
  <c r="B3" i="46"/>
  <c r="C3" i="46"/>
  <c r="D3" i="46"/>
  <c r="E3" i="46"/>
  <c r="F3" i="46"/>
  <c r="G3" i="46"/>
  <c r="H3" i="46"/>
  <c r="I3" i="46"/>
  <c r="J3" i="46"/>
  <c r="K3" i="46"/>
  <c r="L3" i="46"/>
  <c r="B4" i="46"/>
  <c r="C4" i="46"/>
  <c r="D4" i="46"/>
  <c r="E4" i="46"/>
  <c r="F4" i="46"/>
  <c r="G4" i="46"/>
  <c r="H4" i="46"/>
  <c r="I4" i="46"/>
  <c r="J4" i="46"/>
  <c r="K4" i="46"/>
  <c r="L4" i="46"/>
  <c r="B5" i="46"/>
  <c r="C5" i="46"/>
  <c r="D5" i="46"/>
  <c r="E5" i="46"/>
  <c r="F5" i="46"/>
  <c r="G5" i="46"/>
  <c r="H5" i="46"/>
  <c r="I5" i="46"/>
  <c r="J5" i="46"/>
  <c r="K5" i="46"/>
  <c r="L5" i="46"/>
  <c r="B6" i="46"/>
  <c r="C6" i="46"/>
  <c r="D6" i="46"/>
  <c r="E6" i="46"/>
  <c r="F6" i="46"/>
  <c r="G6" i="46"/>
  <c r="H6" i="46"/>
  <c r="I6" i="46"/>
  <c r="J6" i="46"/>
  <c r="K6" i="46"/>
  <c r="L6" i="46"/>
  <c r="B7" i="46"/>
  <c r="C7" i="46"/>
  <c r="D7" i="46"/>
  <c r="E7" i="46"/>
  <c r="F7" i="46"/>
  <c r="G7" i="46"/>
  <c r="H7" i="46"/>
  <c r="I7" i="46"/>
  <c r="J7" i="46"/>
  <c r="K7" i="46"/>
  <c r="L7" i="46"/>
  <c r="B8" i="46"/>
  <c r="C8" i="46"/>
  <c r="D8" i="46"/>
  <c r="E8" i="46"/>
  <c r="F8" i="46"/>
  <c r="G8" i="46"/>
  <c r="H8" i="46"/>
  <c r="I8" i="46"/>
  <c r="J8" i="46"/>
  <c r="K8" i="46"/>
  <c r="L8" i="46"/>
  <c r="B9" i="46"/>
  <c r="C9" i="46"/>
  <c r="D9" i="46"/>
  <c r="E9" i="46"/>
  <c r="F9" i="46"/>
  <c r="G9" i="46"/>
  <c r="H9" i="46"/>
  <c r="I9" i="46"/>
  <c r="J9" i="46"/>
  <c r="K9" i="46"/>
  <c r="L9" i="46"/>
  <c r="B10" i="46"/>
  <c r="C10" i="46"/>
  <c r="D10" i="46"/>
  <c r="E10" i="46"/>
  <c r="F10" i="46"/>
  <c r="G10" i="46"/>
  <c r="H10" i="46"/>
  <c r="I10" i="46"/>
  <c r="J10" i="46"/>
  <c r="K10" i="46"/>
  <c r="L10" i="46"/>
  <c r="B11" i="46"/>
  <c r="C11" i="46"/>
  <c r="D11" i="46"/>
  <c r="E11" i="46"/>
  <c r="F11" i="46"/>
  <c r="G11" i="46"/>
  <c r="H11" i="46"/>
  <c r="I11" i="46"/>
  <c r="J11" i="46"/>
  <c r="K11" i="46"/>
  <c r="L11" i="46"/>
  <c r="C2" i="46"/>
  <c r="D2" i="46"/>
  <c r="E2" i="46"/>
  <c r="F2" i="46"/>
  <c r="G2" i="46"/>
  <c r="H2" i="46"/>
  <c r="I2" i="46"/>
  <c r="J2" i="46"/>
  <c r="K2" i="46"/>
  <c r="L2" i="46"/>
  <c r="B2" i="46"/>
  <c r="K9" i="34"/>
  <c r="B3" i="34"/>
  <c r="C3" i="34"/>
  <c r="D3" i="34"/>
  <c r="E3" i="34"/>
  <c r="F3" i="34"/>
  <c r="G3" i="34"/>
  <c r="H3" i="34"/>
  <c r="I3" i="34"/>
  <c r="J3" i="34"/>
  <c r="K3" i="34"/>
  <c r="L3" i="34"/>
  <c r="B4" i="34"/>
  <c r="C4" i="34"/>
  <c r="D4" i="34"/>
  <c r="E4" i="34"/>
  <c r="F4" i="34"/>
  <c r="G4" i="34"/>
  <c r="H4" i="34"/>
  <c r="I4" i="34"/>
  <c r="J4" i="34"/>
  <c r="K4" i="34"/>
  <c r="L4" i="34"/>
  <c r="B5" i="34"/>
  <c r="C5" i="34"/>
  <c r="D5" i="34"/>
  <c r="E5" i="34"/>
  <c r="F5" i="34"/>
  <c r="G5" i="34"/>
  <c r="H5" i="34"/>
  <c r="I5" i="34"/>
  <c r="J5" i="34"/>
  <c r="K5" i="34"/>
  <c r="L5" i="34"/>
  <c r="B6" i="34"/>
  <c r="C6" i="34"/>
  <c r="D6" i="34"/>
  <c r="E6" i="34"/>
  <c r="F6" i="34"/>
  <c r="G6" i="34"/>
  <c r="H6" i="34"/>
  <c r="I6" i="34"/>
  <c r="J6" i="34"/>
  <c r="K6" i="34"/>
  <c r="L6" i="34"/>
  <c r="B7" i="34"/>
  <c r="C7" i="34"/>
  <c r="D7" i="34"/>
  <c r="E7" i="34"/>
  <c r="F7" i="34"/>
  <c r="G7" i="34"/>
  <c r="H7" i="34"/>
  <c r="I7" i="34"/>
  <c r="J7" i="34"/>
  <c r="K7" i="34"/>
  <c r="L7" i="34"/>
  <c r="C2" i="34"/>
  <c r="D2" i="34"/>
  <c r="E2" i="34"/>
  <c r="F2" i="34"/>
  <c r="G2" i="34"/>
  <c r="H2" i="34"/>
  <c r="I2" i="34"/>
  <c r="J2" i="34"/>
  <c r="K2" i="34"/>
  <c r="L2" i="34"/>
  <c r="B2" i="34"/>
  <c r="K19" i="51"/>
  <c r="B3" i="51"/>
  <c r="C3" i="51"/>
  <c r="D3" i="51"/>
  <c r="E3" i="51"/>
  <c r="F3" i="51"/>
  <c r="G3" i="51"/>
  <c r="H3" i="51"/>
  <c r="I3" i="51"/>
  <c r="J3" i="51"/>
  <c r="K3" i="51"/>
  <c r="L3" i="51"/>
  <c r="B4" i="51"/>
  <c r="C4" i="51"/>
  <c r="D4" i="51"/>
  <c r="E4" i="51"/>
  <c r="F4" i="51"/>
  <c r="G4" i="51"/>
  <c r="H4" i="51"/>
  <c r="I4" i="51"/>
  <c r="J4" i="51"/>
  <c r="K4" i="51"/>
  <c r="L4" i="51"/>
  <c r="B5" i="51"/>
  <c r="C5" i="51"/>
  <c r="D5" i="51"/>
  <c r="E5" i="51"/>
  <c r="F5" i="51"/>
  <c r="G5" i="51"/>
  <c r="H5" i="51"/>
  <c r="I5" i="51"/>
  <c r="J5" i="51"/>
  <c r="K5" i="51"/>
  <c r="L5" i="51"/>
  <c r="B6" i="51"/>
  <c r="C6" i="51"/>
  <c r="D6" i="51"/>
  <c r="E6" i="51"/>
  <c r="F6" i="51"/>
  <c r="G6" i="51"/>
  <c r="H6" i="51"/>
  <c r="I6" i="51"/>
  <c r="J6" i="51"/>
  <c r="K6" i="51"/>
  <c r="L6" i="51"/>
  <c r="B7" i="51"/>
  <c r="C7" i="51"/>
  <c r="D7" i="51"/>
  <c r="E7" i="51"/>
  <c r="F7" i="51"/>
  <c r="G7" i="51"/>
  <c r="H7" i="51"/>
  <c r="I7" i="51"/>
  <c r="J7" i="51"/>
  <c r="K7" i="51"/>
  <c r="L7" i="51"/>
  <c r="B8" i="51"/>
  <c r="C8" i="51"/>
  <c r="D8" i="51"/>
  <c r="E8" i="51"/>
  <c r="F8" i="51"/>
  <c r="G8" i="51"/>
  <c r="H8" i="51"/>
  <c r="I8" i="51"/>
  <c r="J8" i="51"/>
  <c r="K8" i="51"/>
  <c r="L8" i="51"/>
  <c r="B9" i="51"/>
  <c r="C9" i="51"/>
  <c r="D9" i="51"/>
  <c r="E9" i="51"/>
  <c r="F9" i="51"/>
  <c r="G9" i="51"/>
  <c r="H9" i="51"/>
  <c r="I9" i="51"/>
  <c r="J9" i="51"/>
  <c r="K9" i="51"/>
  <c r="L9" i="51"/>
  <c r="B10" i="51"/>
  <c r="C10" i="51"/>
  <c r="D10" i="51"/>
  <c r="E10" i="51"/>
  <c r="F10" i="51"/>
  <c r="G10" i="51"/>
  <c r="H10" i="51"/>
  <c r="I10" i="51"/>
  <c r="J10" i="51"/>
  <c r="K10" i="51"/>
  <c r="L10" i="51"/>
  <c r="B11" i="51"/>
  <c r="C11" i="51"/>
  <c r="D11" i="51"/>
  <c r="E11" i="51"/>
  <c r="F11" i="51"/>
  <c r="G11" i="51"/>
  <c r="H11" i="51"/>
  <c r="I11" i="51"/>
  <c r="J11" i="51"/>
  <c r="K11" i="51"/>
  <c r="L11" i="51"/>
  <c r="B12" i="51"/>
  <c r="C12" i="51"/>
  <c r="D12" i="51"/>
  <c r="E12" i="51"/>
  <c r="F12" i="51"/>
  <c r="G12" i="51"/>
  <c r="H12" i="51"/>
  <c r="I12" i="51"/>
  <c r="J12" i="51"/>
  <c r="K12" i="51"/>
  <c r="L12" i="51"/>
  <c r="B13" i="51"/>
  <c r="C13" i="51"/>
  <c r="D13" i="51"/>
  <c r="E13" i="51"/>
  <c r="F13" i="51"/>
  <c r="G13" i="51"/>
  <c r="H13" i="51"/>
  <c r="I13" i="51"/>
  <c r="J13" i="51"/>
  <c r="K13" i="51"/>
  <c r="L13" i="51"/>
  <c r="B14" i="51"/>
  <c r="C14" i="51"/>
  <c r="D14" i="51"/>
  <c r="E14" i="51"/>
  <c r="F14" i="51"/>
  <c r="G14" i="51"/>
  <c r="H14" i="51"/>
  <c r="I14" i="51"/>
  <c r="J14" i="51"/>
  <c r="K14" i="51"/>
  <c r="L14" i="51"/>
  <c r="B15" i="51"/>
  <c r="C15" i="51"/>
  <c r="D15" i="51"/>
  <c r="E15" i="51"/>
  <c r="F15" i="51"/>
  <c r="G15" i="51"/>
  <c r="H15" i="51"/>
  <c r="I15" i="51"/>
  <c r="J15" i="51"/>
  <c r="K15" i="51"/>
  <c r="L15" i="51"/>
  <c r="B16" i="51"/>
  <c r="C16" i="51"/>
  <c r="D16" i="51"/>
  <c r="E16" i="51"/>
  <c r="F16" i="51"/>
  <c r="G16" i="51"/>
  <c r="H16" i="51"/>
  <c r="I16" i="51"/>
  <c r="J16" i="51"/>
  <c r="K16" i="51"/>
  <c r="L16" i="51"/>
  <c r="B17" i="51"/>
  <c r="C17" i="51"/>
  <c r="D17" i="51"/>
  <c r="E17" i="51"/>
  <c r="F17" i="51"/>
  <c r="G17" i="51"/>
  <c r="H17" i="51"/>
  <c r="I17" i="51"/>
  <c r="J17" i="51"/>
  <c r="K17" i="51"/>
  <c r="L17" i="51"/>
  <c r="C2" i="51"/>
  <c r="D2" i="51"/>
  <c r="E2" i="51"/>
  <c r="F2" i="51"/>
  <c r="G2" i="51"/>
  <c r="H2" i="51"/>
  <c r="I2" i="51"/>
  <c r="J2" i="51"/>
  <c r="K2" i="51"/>
  <c r="L2" i="51"/>
  <c r="B2" i="51"/>
  <c r="K15" i="38"/>
  <c r="B3" i="38"/>
  <c r="C3" i="38"/>
  <c r="D3" i="38"/>
  <c r="E3" i="38"/>
  <c r="F3" i="38"/>
  <c r="G3" i="38"/>
  <c r="H3" i="38"/>
  <c r="I3" i="38"/>
  <c r="J3" i="38"/>
  <c r="K3" i="38"/>
  <c r="L3" i="38"/>
  <c r="B4" i="38"/>
  <c r="C4" i="38"/>
  <c r="D4" i="38"/>
  <c r="E4" i="38"/>
  <c r="F4" i="38"/>
  <c r="G4" i="38"/>
  <c r="H4" i="38"/>
  <c r="I4" i="38"/>
  <c r="J4" i="38"/>
  <c r="K4" i="38"/>
  <c r="L4" i="38"/>
  <c r="B5" i="38"/>
  <c r="C5" i="38"/>
  <c r="D5" i="38"/>
  <c r="E5" i="38"/>
  <c r="F5" i="38"/>
  <c r="G5" i="38"/>
  <c r="H5" i="38"/>
  <c r="I5" i="38"/>
  <c r="J5" i="38"/>
  <c r="K5" i="38"/>
  <c r="L5" i="38"/>
  <c r="B6" i="38"/>
  <c r="C6" i="38"/>
  <c r="D6" i="38"/>
  <c r="E6" i="38"/>
  <c r="F6" i="38"/>
  <c r="G6" i="38"/>
  <c r="H6" i="38"/>
  <c r="I6" i="38"/>
  <c r="J6" i="38"/>
  <c r="K6" i="38"/>
  <c r="L6" i="38"/>
  <c r="B7" i="38"/>
  <c r="C7" i="38"/>
  <c r="D7" i="38"/>
  <c r="E7" i="38"/>
  <c r="F7" i="38"/>
  <c r="G7" i="38"/>
  <c r="H7" i="38"/>
  <c r="I7" i="38"/>
  <c r="J7" i="38"/>
  <c r="K7" i="38"/>
  <c r="L7" i="38"/>
  <c r="B8" i="38"/>
  <c r="C8" i="38"/>
  <c r="D8" i="38"/>
  <c r="E8" i="38"/>
  <c r="F8" i="38"/>
  <c r="G8" i="38"/>
  <c r="H8" i="38"/>
  <c r="I8" i="38"/>
  <c r="J8" i="38"/>
  <c r="K8" i="38"/>
  <c r="L8" i="38"/>
  <c r="B9" i="38"/>
  <c r="C9" i="38"/>
  <c r="D9" i="38"/>
  <c r="E9" i="38"/>
  <c r="F9" i="38"/>
  <c r="G9" i="38"/>
  <c r="H9" i="38"/>
  <c r="I9" i="38"/>
  <c r="J9" i="38"/>
  <c r="K9" i="38"/>
  <c r="L9" i="38"/>
  <c r="B10" i="38"/>
  <c r="C10" i="38"/>
  <c r="D10" i="38"/>
  <c r="E10" i="38"/>
  <c r="F10" i="38"/>
  <c r="G10" i="38"/>
  <c r="H10" i="38"/>
  <c r="I10" i="38"/>
  <c r="J10" i="38"/>
  <c r="K10" i="38"/>
  <c r="L10" i="38"/>
  <c r="B11" i="38"/>
  <c r="C11" i="38"/>
  <c r="D11" i="38"/>
  <c r="E11" i="38"/>
  <c r="F11" i="38"/>
  <c r="G11" i="38"/>
  <c r="H11" i="38"/>
  <c r="I11" i="38"/>
  <c r="J11" i="38"/>
  <c r="K11" i="38"/>
  <c r="L11" i="38"/>
  <c r="B12" i="38"/>
  <c r="C12" i="38"/>
  <c r="D12" i="38"/>
  <c r="E12" i="38"/>
  <c r="F12" i="38"/>
  <c r="G12" i="38"/>
  <c r="H12" i="38"/>
  <c r="I12" i="38"/>
  <c r="J12" i="38"/>
  <c r="K12" i="38"/>
  <c r="L12" i="38"/>
  <c r="B13" i="38"/>
  <c r="C13" i="38"/>
  <c r="D13" i="38"/>
  <c r="E13" i="38"/>
  <c r="F13" i="38"/>
  <c r="G13" i="38"/>
  <c r="H13" i="38"/>
  <c r="I13" i="38"/>
  <c r="J13" i="38"/>
  <c r="K13" i="38"/>
  <c r="L13" i="38"/>
  <c r="C2" i="38"/>
  <c r="D2" i="38"/>
  <c r="E2" i="38"/>
  <c r="F2" i="38"/>
  <c r="G2" i="38"/>
  <c r="H2" i="38"/>
  <c r="I2" i="38"/>
  <c r="J2" i="38"/>
  <c r="K2" i="38"/>
  <c r="L2" i="38"/>
  <c r="B2" i="38"/>
  <c r="K13" i="37"/>
  <c r="B3" i="37"/>
  <c r="C3" i="37"/>
  <c r="D3" i="37"/>
  <c r="E3" i="37"/>
  <c r="F3" i="37"/>
  <c r="G3" i="37"/>
  <c r="H3" i="37"/>
  <c r="I3" i="37"/>
  <c r="J3" i="37"/>
  <c r="K3" i="37"/>
  <c r="L3" i="37"/>
  <c r="B4" i="37"/>
  <c r="C4" i="37"/>
  <c r="D4" i="37"/>
  <c r="E4" i="37"/>
  <c r="F4" i="37"/>
  <c r="G4" i="37"/>
  <c r="H4" i="37"/>
  <c r="I4" i="37"/>
  <c r="J4" i="37"/>
  <c r="K4" i="37"/>
  <c r="L4" i="37"/>
  <c r="B5" i="37"/>
  <c r="C5" i="37"/>
  <c r="D5" i="37"/>
  <c r="E5" i="37"/>
  <c r="F5" i="37"/>
  <c r="G5" i="37"/>
  <c r="H5" i="37"/>
  <c r="I5" i="37"/>
  <c r="J5" i="37"/>
  <c r="K5" i="37"/>
  <c r="L5" i="37"/>
  <c r="B6" i="37"/>
  <c r="C6" i="37"/>
  <c r="D6" i="37"/>
  <c r="E6" i="37"/>
  <c r="F6" i="37"/>
  <c r="G6" i="37"/>
  <c r="H6" i="37"/>
  <c r="I6" i="37"/>
  <c r="J6" i="37"/>
  <c r="K6" i="37"/>
  <c r="L6" i="37"/>
  <c r="B7" i="37"/>
  <c r="C7" i="37"/>
  <c r="D7" i="37"/>
  <c r="E7" i="37"/>
  <c r="F7" i="37"/>
  <c r="G7" i="37"/>
  <c r="H7" i="37"/>
  <c r="I7" i="37"/>
  <c r="J7" i="37"/>
  <c r="K7" i="37"/>
  <c r="L7" i="37"/>
  <c r="B8" i="37"/>
  <c r="C8" i="37"/>
  <c r="D8" i="37"/>
  <c r="E8" i="37"/>
  <c r="F8" i="37"/>
  <c r="G8" i="37"/>
  <c r="H8" i="37"/>
  <c r="I8" i="37"/>
  <c r="J8" i="37"/>
  <c r="K8" i="37"/>
  <c r="L8" i="37"/>
  <c r="B9" i="37"/>
  <c r="C9" i="37"/>
  <c r="D9" i="37"/>
  <c r="E9" i="37"/>
  <c r="F9" i="37"/>
  <c r="G9" i="37"/>
  <c r="H9" i="37"/>
  <c r="I9" i="37"/>
  <c r="J9" i="37"/>
  <c r="K9" i="37"/>
  <c r="L9" i="37"/>
  <c r="B10" i="37"/>
  <c r="C10" i="37"/>
  <c r="D10" i="37"/>
  <c r="E10" i="37"/>
  <c r="F10" i="37"/>
  <c r="G10" i="37"/>
  <c r="H10" i="37"/>
  <c r="I10" i="37"/>
  <c r="J10" i="37"/>
  <c r="K10" i="37"/>
  <c r="L10" i="37"/>
  <c r="B11" i="37"/>
  <c r="C11" i="37"/>
  <c r="D11" i="37"/>
  <c r="E11" i="37"/>
  <c r="F11" i="37"/>
  <c r="G11" i="37"/>
  <c r="H11" i="37"/>
  <c r="I11" i="37"/>
  <c r="J11" i="37"/>
  <c r="K11" i="37"/>
  <c r="L11" i="37"/>
  <c r="L2" i="37"/>
  <c r="C2" i="37"/>
  <c r="D2" i="37"/>
  <c r="E2" i="37"/>
  <c r="F2" i="37"/>
  <c r="G2" i="37"/>
  <c r="H2" i="37"/>
  <c r="I2" i="37"/>
  <c r="J2" i="37"/>
  <c r="K2" i="37"/>
  <c r="B2" i="37"/>
  <c r="K15" i="25"/>
  <c r="B3" i="25"/>
  <c r="C3" i="25"/>
  <c r="D3" i="25"/>
  <c r="E3" i="25"/>
  <c r="F3" i="25"/>
  <c r="G3" i="25"/>
  <c r="H3" i="25"/>
  <c r="I3" i="25"/>
  <c r="J3" i="25"/>
  <c r="K3" i="25"/>
  <c r="L3" i="25"/>
  <c r="B4" i="25"/>
  <c r="C4" i="25"/>
  <c r="D4" i="25"/>
  <c r="E4" i="25"/>
  <c r="F4" i="25"/>
  <c r="G4" i="25"/>
  <c r="H4" i="25"/>
  <c r="I4" i="25"/>
  <c r="J4" i="25"/>
  <c r="K4" i="25"/>
  <c r="L4" i="25"/>
  <c r="B5" i="25"/>
  <c r="C5" i="25"/>
  <c r="D5" i="25"/>
  <c r="E5" i="25"/>
  <c r="F5" i="25"/>
  <c r="G5" i="25"/>
  <c r="H5" i="25"/>
  <c r="I5" i="25"/>
  <c r="J5" i="25"/>
  <c r="K5" i="25"/>
  <c r="L5" i="25"/>
  <c r="B6" i="25"/>
  <c r="C6" i="25"/>
  <c r="D6" i="25"/>
  <c r="E6" i="25"/>
  <c r="F6" i="25"/>
  <c r="G6" i="25"/>
  <c r="H6" i="25"/>
  <c r="I6" i="25"/>
  <c r="J6" i="25"/>
  <c r="K6" i="25"/>
  <c r="L6" i="25"/>
  <c r="B7" i="25"/>
  <c r="C7" i="25"/>
  <c r="D7" i="25"/>
  <c r="E7" i="25"/>
  <c r="F7" i="25"/>
  <c r="G7" i="25"/>
  <c r="H7" i="25"/>
  <c r="I7" i="25"/>
  <c r="J7" i="25"/>
  <c r="K7" i="25"/>
  <c r="L7" i="25"/>
  <c r="B8" i="25"/>
  <c r="C8" i="25"/>
  <c r="D8" i="25"/>
  <c r="E8" i="25"/>
  <c r="F8" i="25"/>
  <c r="G8" i="25"/>
  <c r="H8" i="25"/>
  <c r="I8" i="25"/>
  <c r="J8" i="25"/>
  <c r="K8" i="25"/>
  <c r="L8" i="25"/>
  <c r="B9" i="25"/>
  <c r="C9" i="25"/>
  <c r="D9" i="25"/>
  <c r="E9" i="25"/>
  <c r="F9" i="25"/>
  <c r="G9" i="25"/>
  <c r="H9" i="25"/>
  <c r="I9" i="25"/>
  <c r="J9" i="25"/>
  <c r="K9" i="25"/>
  <c r="L9" i="25"/>
  <c r="B10" i="25"/>
  <c r="C10" i="25"/>
  <c r="D10" i="25"/>
  <c r="E10" i="25"/>
  <c r="F10" i="25"/>
  <c r="G10" i="25"/>
  <c r="H10" i="25"/>
  <c r="I10" i="25"/>
  <c r="J10" i="25"/>
  <c r="K10" i="25"/>
  <c r="L10" i="25"/>
  <c r="B11" i="25"/>
  <c r="C11" i="25"/>
  <c r="D11" i="25"/>
  <c r="E11" i="25"/>
  <c r="F11" i="25"/>
  <c r="G11" i="25"/>
  <c r="H11" i="25"/>
  <c r="I11" i="25"/>
  <c r="J11" i="25"/>
  <c r="K11" i="25"/>
  <c r="L11" i="25"/>
  <c r="B12" i="25"/>
  <c r="C12" i="25"/>
  <c r="D12" i="25"/>
  <c r="E12" i="25"/>
  <c r="F12" i="25"/>
  <c r="G12" i="25"/>
  <c r="H12" i="25"/>
  <c r="I12" i="25"/>
  <c r="J12" i="25"/>
  <c r="K12" i="25"/>
  <c r="L12" i="25"/>
  <c r="B13" i="25"/>
  <c r="C13" i="25"/>
  <c r="D13" i="25"/>
  <c r="E13" i="25"/>
  <c r="F13" i="25"/>
  <c r="G13" i="25"/>
  <c r="H13" i="25"/>
  <c r="I13" i="25"/>
  <c r="J13" i="25"/>
  <c r="K13" i="25"/>
  <c r="L13" i="25"/>
  <c r="C2" i="25"/>
  <c r="D2" i="25"/>
  <c r="E2" i="25"/>
  <c r="F2" i="25"/>
  <c r="G2" i="25"/>
  <c r="H2" i="25"/>
  <c r="I2" i="25"/>
  <c r="J2" i="25"/>
  <c r="K2" i="25"/>
  <c r="L2" i="25"/>
  <c r="B2" i="25"/>
  <c r="K19" i="28"/>
  <c r="B3" i="28"/>
  <c r="C3" i="28"/>
  <c r="D3" i="28"/>
  <c r="E3" i="28"/>
  <c r="F3" i="28"/>
  <c r="G3" i="28"/>
  <c r="H3" i="28"/>
  <c r="I3" i="28"/>
  <c r="J3" i="28"/>
  <c r="K3" i="28"/>
  <c r="L3" i="28"/>
  <c r="B4" i="28"/>
  <c r="C4" i="28"/>
  <c r="D4" i="28"/>
  <c r="E4" i="28"/>
  <c r="F4" i="28"/>
  <c r="G4" i="28"/>
  <c r="H4" i="28"/>
  <c r="I4" i="28"/>
  <c r="J4" i="28"/>
  <c r="K4" i="28"/>
  <c r="L4" i="28"/>
  <c r="B5" i="28"/>
  <c r="C5" i="28"/>
  <c r="D5" i="28"/>
  <c r="E5" i="28"/>
  <c r="F5" i="28"/>
  <c r="G5" i="28"/>
  <c r="H5" i="28"/>
  <c r="I5" i="28"/>
  <c r="J5" i="28"/>
  <c r="K5" i="28"/>
  <c r="L5" i="28"/>
  <c r="B6" i="28"/>
  <c r="C6" i="28"/>
  <c r="D6" i="28"/>
  <c r="E6" i="28"/>
  <c r="F6" i="28"/>
  <c r="G6" i="28"/>
  <c r="H6" i="28"/>
  <c r="I6" i="28"/>
  <c r="J6" i="28"/>
  <c r="K6" i="28"/>
  <c r="L6" i="28"/>
  <c r="B7" i="28"/>
  <c r="C7" i="28"/>
  <c r="D7" i="28"/>
  <c r="E7" i="28"/>
  <c r="F7" i="28"/>
  <c r="G7" i="28"/>
  <c r="H7" i="28"/>
  <c r="I7" i="28"/>
  <c r="J7" i="28"/>
  <c r="K7" i="28"/>
  <c r="L7" i="28"/>
  <c r="B8" i="28"/>
  <c r="C8" i="28"/>
  <c r="D8" i="28"/>
  <c r="E8" i="28"/>
  <c r="F8" i="28"/>
  <c r="G8" i="28"/>
  <c r="H8" i="28"/>
  <c r="I8" i="28"/>
  <c r="J8" i="28"/>
  <c r="K8" i="28"/>
  <c r="L8" i="28"/>
  <c r="B9" i="28"/>
  <c r="C9" i="28"/>
  <c r="D9" i="28"/>
  <c r="E9" i="28"/>
  <c r="F9" i="28"/>
  <c r="G9" i="28"/>
  <c r="H9" i="28"/>
  <c r="I9" i="28"/>
  <c r="J9" i="28"/>
  <c r="K9" i="28"/>
  <c r="L9" i="28"/>
  <c r="B10" i="28"/>
  <c r="C10" i="28"/>
  <c r="D10" i="28"/>
  <c r="E10" i="28"/>
  <c r="F10" i="28"/>
  <c r="G10" i="28"/>
  <c r="H10" i="28"/>
  <c r="I10" i="28"/>
  <c r="J10" i="28"/>
  <c r="K10" i="28"/>
  <c r="L10" i="28"/>
  <c r="B11" i="28"/>
  <c r="C11" i="28"/>
  <c r="D11" i="28"/>
  <c r="E11" i="28"/>
  <c r="F11" i="28"/>
  <c r="G11" i="28"/>
  <c r="H11" i="28"/>
  <c r="I11" i="28"/>
  <c r="J11" i="28"/>
  <c r="K11" i="28"/>
  <c r="L11" i="28"/>
  <c r="B12" i="28"/>
  <c r="C12" i="28"/>
  <c r="D12" i="28"/>
  <c r="E12" i="28"/>
  <c r="F12" i="28"/>
  <c r="G12" i="28"/>
  <c r="H12" i="28"/>
  <c r="I12" i="28"/>
  <c r="J12" i="28"/>
  <c r="K12" i="28"/>
  <c r="L12" i="28"/>
  <c r="B13" i="28"/>
  <c r="C13" i="28"/>
  <c r="D13" i="28"/>
  <c r="E13" i="28"/>
  <c r="F13" i="28"/>
  <c r="G13" i="28"/>
  <c r="H13" i="28"/>
  <c r="I13" i="28"/>
  <c r="J13" i="28"/>
  <c r="K13" i="28"/>
  <c r="L13" i="28"/>
  <c r="B14" i="28"/>
  <c r="C14" i="28"/>
  <c r="D14" i="28"/>
  <c r="E14" i="28"/>
  <c r="F14" i="28"/>
  <c r="G14" i="28"/>
  <c r="H14" i="28"/>
  <c r="I14" i="28"/>
  <c r="J14" i="28"/>
  <c r="K14" i="28"/>
  <c r="L14" i="28"/>
  <c r="B15" i="28"/>
  <c r="C15" i="28"/>
  <c r="D15" i="28"/>
  <c r="E15" i="28"/>
  <c r="F15" i="28"/>
  <c r="G15" i="28"/>
  <c r="H15" i="28"/>
  <c r="I15" i="28"/>
  <c r="J15" i="28"/>
  <c r="K15" i="28"/>
  <c r="L15" i="28"/>
  <c r="B16" i="28"/>
  <c r="C16" i="28"/>
  <c r="D16" i="28"/>
  <c r="E16" i="28"/>
  <c r="F16" i="28"/>
  <c r="G16" i="28"/>
  <c r="H16" i="28"/>
  <c r="I16" i="28"/>
  <c r="J16" i="28"/>
  <c r="K16" i="28"/>
  <c r="L16" i="28"/>
  <c r="B17" i="28"/>
  <c r="C17" i="28"/>
  <c r="D17" i="28"/>
  <c r="E17" i="28"/>
  <c r="F17" i="28"/>
  <c r="G17" i="28"/>
  <c r="H17" i="28"/>
  <c r="I17" i="28"/>
  <c r="J17" i="28"/>
  <c r="K17" i="28"/>
  <c r="L17" i="28"/>
  <c r="C2" i="28"/>
  <c r="D2" i="28"/>
  <c r="E2" i="28"/>
  <c r="F2" i="28"/>
  <c r="G2" i="28"/>
  <c r="H2" i="28"/>
  <c r="I2" i="28"/>
  <c r="J2" i="28"/>
  <c r="K2" i="28"/>
  <c r="L2" i="28"/>
  <c r="B2" i="28"/>
  <c r="K19" i="10"/>
  <c r="B3" i="10"/>
  <c r="C3" i="10"/>
  <c r="D3" i="10"/>
  <c r="E3" i="10"/>
  <c r="F3" i="10"/>
  <c r="G3" i="10"/>
  <c r="H3" i="10"/>
  <c r="I3" i="10"/>
  <c r="J3" i="10"/>
  <c r="K3" i="10"/>
  <c r="L3" i="10"/>
  <c r="B4" i="10"/>
  <c r="C4" i="10"/>
  <c r="D4" i="10"/>
  <c r="E4" i="10"/>
  <c r="F4" i="10"/>
  <c r="G4" i="10"/>
  <c r="H4" i="10"/>
  <c r="I4" i="10"/>
  <c r="J4" i="10"/>
  <c r="K4" i="10"/>
  <c r="L4" i="10"/>
  <c r="B5" i="10"/>
  <c r="C5" i="10"/>
  <c r="D5" i="10"/>
  <c r="E5" i="10"/>
  <c r="F5" i="10"/>
  <c r="G5" i="10"/>
  <c r="H5" i="10"/>
  <c r="I5" i="10"/>
  <c r="J5" i="10"/>
  <c r="K5" i="10"/>
  <c r="L5" i="10"/>
  <c r="B6" i="10"/>
  <c r="C6" i="10"/>
  <c r="D6" i="10"/>
  <c r="E6" i="10"/>
  <c r="F6" i="10"/>
  <c r="G6" i="10"/>
  <c r="H6" i="10"/>
  <c r="I6" i="10"/>
  <c r="J6" i="10"/>
  <c r="K6" i="10"/>
  <c r="L6" i="10"/>
  <c r="B7" i="10"/>
  <c r="C7" i="10"/>
  <c r="D7" i="10"/>
  <c r="E7" i="10"/>
  <c r="F7" i="10"/>
  <c r="G7" i="10"/>
  <c r="H7" i="10"/>
  <c r="I7" i="10"/>
  <c r="J7" i="10"/>
  <c r="K7" i="10"/>
  <c r="L7" i="10"/>
  <c r="B8" i="10"/>
  <c r="C8" i="10"/>
  <c r="D8" i="10"/>
  <c r="E8" i="10"/>
  <c r="F8" i="10"/>
  <c r="G8" i="10"/>
  <c r="H8" i="10"/>
  <c r="I8" i="10"/>
  <c r="J8" i="10"/>
  <c r="K8" i="10"/>
  <c r="L8" i="10"/>
  <c r="B9" i="10"/>
  <c r="C9" i="10"/>
  <c r="D9" i="10"/>
  <c r="E9" i="10"/>
  <c r="F9" i="10"/>
  <c r="G9" i="10"/>
  <c r="H9" i="10"/>
  <c r="I9" i="10"/>
  <c r="J9" i="10"/>
  <c r="K9" i="10"/>
  <c r="L9" i="10"/>
  <c r="B10" i="10"/>
  <c r="C10" i="10"/>
  <c r="D10" i="10"/>
  <c r="E10" i="10"/>
  <c r="F10" i="10"/>
  <c r="G10" i="10"/>
  <c r="H10" i="10"/>
  <c r="I10" i="10"/>
  <c r="J10" i="10"/>
  <c r="K10" i="10"/>
  <c r="L10" i="10"/>
  <c r="B11" i="10"/>
  <c r="C11" i="10"/>
  <c r="D11" i="10"/>
  <c r="E11" i="10"/>
  <c r="F11" i="10"/>
  <c r="G11" i="10"/>
  <c r="H11" i="10"/>
  <c r="I11" i="10"/>
  <c r="J11" i="10"/>
  <c r="K11" i="10"/>
  <c r="L11" i="10"/>
  <c r="B12" i="10"/>
  <c r="C12" i="10"/>
  <c r="D12" i="10"/>
  <c r="E12" i="10"/>
  <c r="F12" i="10"/>
  <c r="G12" i="10"/>
  <c r="H12" i="10"/>
  <c r="I12" i="10"/>
  <c r="J12" i="10"/>
  <c r="K12" i="10"/>
  <c r="L12" i="10"/>
  <c r="B13" i="10"/>
  <c r="C13" i="10"/>
  <c r="D13" i="10"/>
  <c r="E13" i="10"/>
  <c r="F13" i="10"/>
  <c r="G13" i="10"/>
  <c r="H13" i="10"/>
  <c r="I13" i="10"/>
  <c r="J13" i="10"/>
  <c r="K13" i="10"/>
  <c r="L13" i="10"/>
  <c r="B14" i="10"/>
  <c r="C14" i="10"/>
  <c r="D14" i="10"/>
  <c r="E14" i="10"/>
  <c r="F14" i="10"/>
  <c r="G14" i="10"/>
  <c r="H14" i="10"/>
  <c r="I14" i="10"/>
  <c r="J14" i="10"/>
  <c r="K14" i="10"/>
  <c r="L14" i="10"/>
  <c r="B15" i="10"/>
  <c r="C15" i="10"/>
  <c r="D15" i="10"/>
  <c r="E15" i="10"/>
  <c r="F15" i="10"/>
  <c r="G15" i="10"/>
  <c r="H15" i="10"/>
  <c r="I15" i="10"/>
  <c r="J15" i="10"/>
  <c r="K15" i="10"/>
  <c r="L15" i="10"/>
  <c r="B16" i="10"/>
  <c r="C16" i="10"/>
  <c r="D16" i="10"/>
  <c r="E16" i="10"/>
  <c r="F16" i="10"/>
  <c r="G16" i="10"/>
  <c r="H16" i="10"/>
  <c r="I16" i="10"/>
  <c r="J16" i="10"/>
  <c r="K16" i="10"/>
  <c r="L16" i="10"/>
  <c r="B17" i="10"/>
  <c r="C17" i="10"/>
  <c r="D17" i="10"/>
  <c r="E17" i="10"/>
  <c r="F17" i="10"/>
  <c r="G17" i="10"/>
  <c r="H17" i="10"/>
  <c r="I17" i="10"/>
  <c r="J17" i="10"/>
  <c r="K17" i="10"/>
  <c r="L17" i="10"/>
  <c r="C2" i="10"/>
  <c r="D2" i="10"/>
  <c r="E2" i="10"/>
  <c r="F2" i="10"/>
  <c r="G2" i="10"/>
  <c r="H2" i="10"/>
  <c r="I2" i="10"/>
  <c r="J2" i="10"/>
  <c r="K2" i="10"/>
  <c r="L2" i="10"/>
  <c r="B2" i="10"/>
  <c r="K17" i="19"/>
  <c r="B3" i="19"/>
  <c r="C3" i="19"/>
  <c r="D3" i="19"/>
  <c r="E3" i="19"/>
  <c r="F3" i="19"/>
  <c r="G3" i="19"/>
  <c r="H3" i="19"/>
  <c r="I3" i="19"/>
  <c r="J3" i="19"/>
  <c r="K3" i="19"/>
  <c r="L3" i="19"/>
  <c r="B4" i="19"/>
  <c r="C4" i="19"/>
  <c r="D4" i="19"/>
  <c r="E4" i="19"/>
  <c r="F4" i="19"/>
  <c r="G4" i="19"/>
  <c r="H4" i="19"/>
  <c r="I4" i="19"/>
  <c r="J4" i="19"/>
  <c r="K4" i="19"/>
  <c r="L4" i="19"/>
  <c r="B5" i="19"/>
  <c r="C5" i="19"/>
  <c r="D5" i="19"/>
  <c r="E5" i="19"/>
  <c r="F5" i="19"/>
  <c r="G5" i="19"/>
  <c r="H5" i="19"/>
  <c r="I5" i="19"/>
  <c r="J5" i="19"/>
  <c r="K5" i="19"/>
  <c r="L5" i="19"/>
  <c r="B6" i="19"/>
  <c r="C6" i="19"/>
  <c r="D6" i="19"/>
  <c r="E6" i="19"/>
  <c r="F6" i="19"/>
  <c r="G6" i="19"/>
  <c r="H6" i="19"/>
  <c r="I6" i="19"/>
  <c r="J6" i="19"/>
  <c r="K6" i="19"/>
  <c r="L6" i="19"/>
  <c r="B7" i="19"/>
  <c r="C7" i="19"/>
  <c r="D7" i="19"/>
  <c r="E7" i="19"/>
  <c r="F7" i="19"/>
  <c r="G7" i="19"/>
  <c r="H7" i="19"/>
  <c r="I7" i="19"/>
  <c r="J7" i="19"/>
  <c r="K7" i="19"/>
  <c r="L7" i="19"/>
  <c r="B8" i="19"/>
  <c r="C8" i="19"/>
  <c r="D8" i="19"/>
  <c r="E8" i="19"/>
  <c r="F8" i="19"/>
  <c r="G8" i="19"/>
  <c r="H8" i="19"/>
  <c r="I8" i="19"/>
  <c r="J8" i="19"/>
  <c r="K8" i="19"/>
  <c r="L8" i="19"/>
  <c r="B9" i="19"/>
  <c r="C9" i="19"/>
  <c r="D9" i="19"/>
  <c r="E9" i="19"/>
  <c r="F9" i="19"/>
  <c r="G9" i="19"/>
  <c r="H9" i="19"/>
  <c r="I9" i="19"/>
  <c r="J9" i="19"/>
  <c r="K9" i="19"/>
  <c r="L9" i="19"/>
  <c r="B10" i="19"/>
  <c r="C10" i="19"/>
  <c r="D10" i="19"/>
  <c r="E10" i="19"/>
  <c r="F10" i="19"/>
  <c r="G10" i="19"/>
  <c r="H10" i="19"/>
  <c r="I10" i="19"/>
  <c r="J10" i="19"/>
  <c r="K10" i="19"/>
  <c r="L10" i="19"/>
  <c r="B11" i="19"/>
  <c r="C11" i="19"/>
  <c r="D11" i="19"/>
  <c r="E11" i="19"/>
  <c r="F11" i="19"/>
  <c r="G11" i="19"/>
  <c r="H11" i="19"/>
  <c r="I11" i="19"/>
  <c r="J11" i="19"/>
  <c r="K11" i="19"/>
  <c r="L11" i="19"/>
  <c r="B12" i="19"/>
  <c r="C12" i="19"/>
  <c r="D12" i="19"/>
  <c r="E12" i="19"/>
  <c r="F12" i="19"/>
  <c r="G12" i="19"/>
  <c r="H12" i="19"/>
  <c r="I12" i="19"/>
  <c r="J12" i="19"/>
  <c r="K12" i="19"/>
  <c r="L12" i="19"/>
  <c r="B13" i="19"/>
  <c r="C13" i="19"/>
  <c r="D13" i="19"/>
  <c r="E13" i="19"/>
  <c r="F13" i="19"/>
  <c r="G13" i="19"/>
  <c r="H13" i="19"/>
  <c r="I13" i="19"/>
  <c r="J13" i="19"/>
  <c r="K13" i="19"/>
  <c r="L13" i="19"/>
  <c r="B14" i="19"/>
  <c r="C14" i="19"/>
  <c r="D14" i="19"/>
  <c r="E14" i="19"/>
  <c r="F14" i="19"/>
  <c r="G14" i="19"/>
  <c r="H14" i="19"/>
  <c r="I14" i="19"/>
  <c r="J14" i="19"/>
  <c r="K14" i="19"/>
  <c r="L14" i="19"/>
  <c r="B15" i="19"/>
  <c r="C15" i="19"/>
  <c r="D15" i="19"/>
  <c r="E15" i="19"/>
  <c r="F15" i="19"/>
  <c r="G15" i="19"/>
  <c r="H15" i="19"/>
  <c r="I15" i="19"/>
  <c r="J15" i="19"/>
  <c r="K15" i="19"/>
  <c r="L15" i="19"/>
  <c r="C2" i="19"/>
  <c r="D2" i="19"/>
  <c r="E2" i="19"/>
  <c r="F2" i="19"/>
  <c r="G2" i="19"/>
  <c r="H2" i="19"/>
  <c r="I2" i="19"/>
  <c r="J2" i="19"/>
  <c r="K2" i="19"/>
  <c r="L2" i="19"/>
  <c r="B2" i="19"/>
  <c r="K11" i="40"/>
  <c r="B3" i="40"/>
  <c r="C3" i="40"/>
  <c r="D3" i="40"/>
  <c r="E3" i="40"/>
  <c r="F3" i="40"/>
  <c r="G3" i="40"/>
  <c r="H3" i="40"/>
  <c r="I3" i="40"/>
  <c r="J3" i="40"/>
  <c r="K3" i="40"/>
  <c r="L3" i="40"/>
  <c r="B4" i="40"/>
  <c r="C4" i="40"/>
  <c r="D4" i="40"/>
  <c r="E4" i="40"/>
  <c r="F4" i="40"/>
  <c r="G4" i="40"/>
  <c r="H4" i="40"/>
  <c r="I4" i="40"/>
  <c r="J4" i="40"/>
  <c r="K4" i="40"/>
  <c r="L4" i="40"/>
  <c r="B5" i="40"/>
  <c r="C5" i="40"/>
  <c r="D5" i="40"/>
  <c r="E5" i="40"/>
  <c r="F5" i="40"/>
  <c r="G5" i="40"/>
  <c r="H5" i="40"/>
  <c r="I5" i="40"/>
  <c r="J5" i="40"/>
  <c r="K5" i="40"/>
  <c r="L5" i="40"/>
  <c r="B6" i="40"/>
  <c r="C6" i="40"/>
  <c r="D6" i="40"/>
  <c r="E6" i="40"/>
  <c r="F6" i="40"/>
  <c r="G6" i="40"/>
  <c r="H6" i="40"/>
  <c r="I6" i="40"/>
  <c r="J6" i="40"/>
  <c r="K6" i="40"/>
  <c r="L6" i="40"/>
  <c r="B7" i="40"/>
  <c r="C7" i="40"/>
  <c r="D7" i="40"/>
  <c r="E7" i="40"/>
  <c r="F7" i="40"/>
  <c r="G7" i="40"/>
  <c r="H7" i="40"/>
  <c r="I7" i="40"/>
  <c r="J7" i="40"/>
  <c r="K7" i="40"/>
  <c r="L7" i="40"/>
  <c r="B8" i="40"/>
  <c r="C8" i="40"/>
  <c r="D8" i="40"/>
  <c r="E8" i="40"/>
  <c r="F8" i="40"/>
  <c r="G8" i="40"/>
  <c r="H8" i="40"/>
  <c r="I8" i="40"/>
  <c r="J8" i="40"/>
  <c r="K8" i="40"/>
  <c r="L8" i="40"/>
  <c r="B9" i="40"/>
  <c r="C9" i="40"/>
  <c r="D9" i="40"/>
  <c r="E9" i="40"/>
  <c r="F9" i="40"/>
  <c r="G9" i="40"/>
  <c r="H9" i="40"/>
  <c r="I9" i="40"/>
  <c r="J9" i="40"/>
  <c r="K9" i="40"/>
  <c r="L9" i="40"/>
  <c r="C2" i="40"/>
  <c r="D2" i="40"/>
  <c r="E2" i="40"/>
  <c r="F2" i="40"/>
  <c r="G2" i="40"/>
  <c r="H2" i="40"/>
  <c r="I2" i="40"/>
  <c r="J2" i="40"/>
  <c r="K2" i="40"/>
  <c r="L2" i="40"/>
  <c r="B2" i="40"/>
  <c r="K19" i="30"/>
  <c r="B3" i="30"/>
  <c r="C3" i="30"/>
  <c r="D3" i="30"/>
  <c r="E3" i="30"/>
  <c r="F3" i="30"/>
  <c r="G3" i="30"/>
  <c r="H3" i="30"/>
  <c r="I3" i="30"/>
  <c r="J3" i="30"/>
  <c r="K3" i="30"/>
  <c r="L3" i="30"/>
  <c r="B4" i="30"/>
  <c r="C4" i="30"/>
  <c r="D4" i="30"/>
  <c r="E4" i="30"/>
  <c r="F4" i="30"/>
  <c r="G4" i="30"/>
  <c r="H4" i="30"/>
  <c r="I4" i="30"/>
  <c r="J4" i="30"/>
  <c r="K4" i="30"/>
  <c r="L4" i="30"/>
  <c r="B5" i="30"/>
  <c r="C5" i="30"/>
  <c r="D5" i="30"/>
  <c r="E5" i="30"/>
  <c r="F5" i="30"/>
  <c r="G5" i="30"/>
  <c r="H5" i="30"/>
  <c r="I5" i="30"/>
  <c r="J5" i="30"/>
  <c r="K5" i="30"/>
  <c r="L5" i="30"/>
  <c r="B6" i="30"/>
  <c r="C6" i="30"/>
  <c r="D6" i="30"/>
  <c r="E6" i="30"/>
  <c r="F6" i="30"/>
  <c r="G6" i="30"/>
  <c r="H6" i="30"/>
  <c r="I6" i="30"/>
  <c r="J6" i="30"/>
  <c r="K6" i="30"/>
  <c r="L6" i="30"/>
  <c r="B7" i="30"/>
  <c r="C7" i="30"/>
  <c r="D7" i="30"/>
  <c r="E7" i="30"/>
  <c r="F7" i="30"/>
  <c r="G7" i="30"/>
  <c r="H7" i="30"/>
  <c r="I7" i="30"/>
  <c r="J7" i="30"/>
  <c r="K7" i="30"/>
  <c r="L7" i="30"/>
  <c r="B8" i="30"/>
  <c r="C8" i="30"/>
  <c r="D8" i="30"/>
  <c r="E8" i="30"/>
  <c r="F8" i="30"/>
  <c r="G8" i="30"/>
  <c r="H8" i="30"/>
  <c r="I8" i="30"/>
  <c r="J8" i="30"/>
  <c r="K8" i="30"/>
  <c r="L8" i="30"/>
  <c r="B9" i="30"/>
  <c r="C9" i="30"/>
  <c r="D9" i="30"/>
  <c r="E9" i="30"/>
  <c r="F9" i="30"/>
  <c r="G9" i="30"/>
  <c r="H9" i="30"/>
  <c r="I9" i="30"/>
  <c r="J9" i="30"/>
  <c r="K9" i="30"/>
  <c r="L9" i="30"/>
  <c r="B10" i="30"/>
  <c r="C10" i="30"/>
  <c r="D10" i="30"/>
  <c r="E10" i="30"/>
  <c r="F10" i="30"/>
  <c r="G10" i="30"/>
  <c r="H10" i="30"/>
  <c r="I10" i="30"/>
  <c r="J10" i="30"/>
  <c r="K10" i="30"/>
  <c r="L10" i="30"/>
  <c r="B11" i="30"/>
  <c r="C11" i="30"/>
  <c r="D11" i="30"/>
  <c r="E11" i="30"/>
  <c r="F11" i="30"/>
  <c r="G11" i="30"/>
  <c r="H11" i="30"/>
  <c r="I11" i="30"/>
  <c r="J11" i="30"/>
  <c r="K11" i="30"/>
  <c r="L11" i="30"/>
  <c r="B12" i="30"/>
  <c r="C12" i="30"/>
  <c r="D12" i="30"/>
  <c r="E12" i="30"/>
  <c r="F12" i="30"/>
  <c r="G12" i="30"/>
  <c r="H12" i="30"/>
  <c r="I12" i="30"/>
  <c r="J12" i="30"/>
  <c r="K12" i="30"/>
  <c r="L12" i="30"/>
  <c r="B13" i="30"/>
  <c r="C13" i="30"/>
  <c r="D13" i="30"/>
  <c r="E13" i="30"/>
  <c r="F13" i="30"/>
  <c r="G13" i="30"/>
  <c r="H13" i="30"/>
  <c r="I13" i="30"/>
  <c r="J13" i="30"/>
  <c r="K13" i="30"/>
  <c r="L13" i="30"/>
  <c r="B14" i="30"/>
  <c r="C14" i="30"/>
  <c r="D14" i="30"/>
  <c r="E14" i="30"/>
  <c r="F14" i="30"/>
  <c r="G14" i="30"/>
  <c r="H14" i="30"/>
  <c r="I14" i="30"/>
  <c r="J14" i="30"/>
  <c r="K14" i="30"/>
  <c r="L14" i="30"/>
  <c r="B15" i="30"/>
  <c r="C15" i="30"/>
  <c r="D15" i="30"/>
  <c r="E15" i="30"/>
  <c r="F15" i="30"/>
  <c r="G15" i="30"/>
  <c r="H15" i="30"/>
  <c r="I15" i="30"/>
  <c r="J15" i="30"/>
  <c r="K15" i="30"/>
  <c r="L15" i="30"/>
  <c r="B16" i="30"/>
  <c r="C16" i="30"/>
  <c r="D16" i="30"/>
  <c r="E16" i="30"/>
  <c r="F16" i="30"/>
  <c r="G16" i="30"/>
  <c r="H16" i="30"/>
  <c r="I16" i="30"/>
  <c r="J16" i="30"/>
  <c r="K16" i="30"/>
  <c r="L16" i="30"/>
  <c r="B17" i="30"/>
  <c r="C17" i="30"/>
  <c r="D17" i="30"/>
  <c r="E17" i="30"/>
  <c r="F17" i="30"/>
  <c r="G17" i="30"/>
  <c r="H17" i="30"/>
  <c r="I17" i="30"/>
  <c r="J17" i="30"/>
  <c r="K17" i="30"/>
  <c r="L17" i="30"/>
  <c r="C2" i="30"/>
  <c r="D2" i="30"/>
  <c r="E2" i="30"/>
  <c r="F2" i="30"/>
  <c r="G2" i="30"/>
  <c r="H2" i="30"/>
  <c r="I2" i="30"/>
  <c r="J2" i="30"/>
  <c r="K2" i="30"/>
  <c r="L2" i="30"/>
  <c r="B2" i="30"/>
  <c r="K15" i="43"/>
  <c r="B3" i="43"/>
  <c r="D3" i="43"/>
  <c r="E3" i="43"/>
  <c r="F3" i="43"/>
  <c r="G3" i="43"/>
  <c r="H3" i="43"/>
  <c r="I3" i="43"/>
  <c r="J3" i="43"/>
  <c r="K3" i="43"/>
  <c r="L3" i="43"/>
  <c r="B4" i="43"/>
  <c r="D4" i="43"/>
  <c r="E4" i="43"/>
  <c r="F4" i="43"/>
  <c r="G4" i="43"/>
  <c r="H4" i="43"/>
  <c r="I4" i="43"/>
  <c r="J4" i="43"/>
  <c r="K4" i="43"/>
  <c r="L4" i="43"/>
  <c r="B5" i="43"/>
  <c r="D5" i="43"/>
  <c r="E5" i="43"/>
  <c r="F5" i="43"/>
  <c r="G5" i="43"/>
  <c r="H5" i="43"/>
  <c r="I5" i="43"/>
  <c r="J5" i="43"/>
  <c r="K5" i="43"/>
  <c r="L5" i="43"/>
  <c r="B6" i="43"/>
  <c r="D6" i="43"/>
  <c r="E6" i="43"/>
  <c r="F6" i="43"/>
  <c r="G6" i="43"/>
  <c r="H6" i="43"/>
  <c r="I6" i="43"/>
  <c r="J6" i="43"/>
  <c r="K6" i="43"/>
  <c r="L6" i="43"/>
  <c r="B7" i="43"/>
  <c r="D7" i="43"/>
  <c r="E7" i="43"/>
  <c r="F7" i="43"/>
  <c r="G7" i="43"/>
  <c r="H7" i="43"/>
  <c r="I7" i="43"/>
  <c r="J7" i="43"/>
  <c r="K7" i="43"/>
  <c r="L7" i="43"/>
  <c r="B8" i="43"/>
  <c r="D8" i="43"/>
  <c r="E8" i="43"/>
  <c r="F8" i="43"/>
  <c r="G8" i="43"/>
  <c r="H8" i="43"/>
  <c r="I8" i="43"/>
  <c r="J8" i="43"/>
  <c r="K8" i="43"/>
  <c r="L8" i="43"/>
  <c r="B9" i="43"/>
  <c r="D9" i="43"/>
  <c r="E9" i="43"/>
  <c r="F9" i="43"/>
  <c r="G9" i="43"/>
  <c r="H9" i="43"/>
  <c r="I9" i="43"/>
  <c r="J9" i="43"/>
  <c r="K9" i="43"/>
  <c r="L9" i="43"/>
  <c r="B10" i="43"/>
  <c r="D10" i="43"/>
  <c r="E10" i="43"/>
  <c r="F10" i="43"/>
  <c r="G10" i="43"/>
  <c r="H10" i="43"/>
  <c r="I10" i="43"/>
  <c r="J10" i="43"/>
  <c r="K10" i="43"/>
  <c r="L10" i="43"/>
  <c r="B11" i="43"/>
  <c r="D11" i="43"/>
  <c r="E11" i="43"/>
  <c r="F11" i="43"/>
  <c r="G11" i="43"/>
  <c r="H11" i="43"/>
  <c r="I11" i="43"/>
  <c r="J11" i="43"/>
  <c r="K11" i="43"/>
  <c r="L11" i="43"/>
  <c r="B12" i="43"/>
  <c r="D12" i="43"/>
  <c r="E12" i="43"/>
  <c r="F12" i="43"/>
  <c r="G12" i="43"/>
  <c r="H12" i="43"/>
  <c r="I12" i="43"/>
  <c r="J12" i="43"/>
  <c r="K12" i="43"/>
  <c r="L12" i="43"/>
  <c r="B13" i="43"/>
  <c r="D13" i="43"/>
  <c r="E13" i="43"/>
  <c r="F13" i="43"/>
  <c r="G13" i="43"/>
  <c r="H13" i="43"/>
  <c r="I13" i="43"/>
  <c r="J13" i="43"/>
  <c r="K13" i="43"/>
  <c r="L13" i="43"/>
  <c r="D2" i="43"/>
  <c r="E2" i="43"/>
  <c r="F2" i="43"/>
  <c r="G2" i="43"/>
  <c r="H2" i="43"/>
  <c r="I2" i="43"/>
  <c r="J2" i="43"/>
  <c r="K2" i="43"/>
  <c r="L2" i="43"/>
  <c r="B2" i="43"/>
  <c r="K17" i="22"/>
  <c r="B3" i="22"/>
  <c r="C3" i="22"/>
  <c r="D3" i="22"/>
  <c r="E3" i="22"/>
  <c r="F3" i="22"/>
  <c r="G3" i="22"/>
  <c r="H3" i="22"/>
  <c r="I3" i="22"/>
  <c r="J3" i="22"/>
  <c r="K3" i="22"/>
  <c r="L3" i="22"/>
  <c r="B4" i="22"/>
  <c r="C4" i="22"/>
  <c r="D4" i="22"/>
  <c r="E4" i="22"/>
  <c r="F4" i="22"/>
  <c r="G4" i="22"/>
  <c r="H4" i="22"/>
  <c r="I4" i="22"/>
  <c r="J4" i="22"/>
  <c r="K4" i="22"/>
  <c r="L4" i="22"/>
  <c r="B5" i="22"/>
  <c r="C5" i="22"/>
  <c r="D5" i="22"/>
  <c r="E5" i="22"/>
  <c r="F5" i="22"/>
  <c r="G5" i="22"/>
  <c r="H5" i="22"/>
  <c r="I5" i="22"/>
  <c r="J5" i="22"/>
  <c r="K5" i="22"/>
  <c r="L5" i="22"/>
  <c r="B6" i="22"/>
  <c r="C6" i="22"/>
  <c r="D6" i="22"/>
  <c r="E6" i="22"/>
  <c r="F6" i="22"/>
  <c r="G6" i="22"/>
  <c r="H6" i="22"/>
  <c r="I6" i="22"/>
  <c r="J6" i="22"/>
  <c r="K6" i="22"/>
  <c r="L6" i="22"/>
  <c r="B7" i="22"/>
  <c r="C7" i="22"/>
  <c r="D7" i="22"/>
  <c r="E7" i="22"/>
  <c r="F7" i="22"/>
  <c r="G7" i="22"/>
  <c r="H7" i="22"/>
  <c r="I7" i="22"/>
  <c r="J7" i="22"/>
  <c r="K7" i="22"/>
  <c r="L7" i="22"/>
  <c r="B8" i="22"/>
  <c r="C8" i="22"/>
  <c r="D8" i="22"/>
  <c r="E8" i="22"/>
  <c r="F8" i="22"/>
  <c r="G8" i="22"/>
  <c r="H8" i="22"/>
  <c r="I8" i="22"/>
  <c r="J8" i="22"/>
  <c r="K8" i="22"/>
  <c r="L8" i="22"/>
  <c r="B9" i="22"/>
  <c r="C9" i="22"/>
  <c r="D9" i="22"/>
  <c r="E9" i="22"/>
  <c r="F9" i="22"/>
  <c r="G9" i="22"/>
  <c r="H9" i="22"/>
  <c r="I9" i="22"/>
  <c r="J9" i="22"/>
  <c r="K9" i="22"/>
  <c r="L9" i="22"/>
  <c r="B10" i="22"/>
  <c r="C10" i="22"/>
  <c r="D10" i="22"/>
  <c r="E10" i="22"/>
  <c r="F10" i="22"/>
  <c r="G10" i="22"/>
  <c r="H10" i="22"/>
  <c r="I10" i="22"/>
  <c r="J10" i="22"/>
  <c r="K10" i="22"/>
  <c r="L10" i="22"/>
  <c r="B11" i="22"/>
  <c r="C11" i="22"/>
  <c r="D11" i="22"/>
  <c r="E11" i="22"/>
  <c r="F11" i="22"/>
  <c r="G11" i="22"/>
  <c r="H11" i="22"/>
  <c r="I11" i="22"/>
  <c r="J11" i="22"/>
  <c r="K11" i="22"/>
  <c r="L11" i="22"/>
  <c r="B12" i="22"/>
  <c r="C12" i="22"/>
  <c r="D12" i="22"/>
  <c r="E12" i="22"/>
  <c r="F12" i="22"/>
  <c r="G12" i="22"/>
  <c r="H12" i="22"/>
  <c r="I12" i="22"/>
  <c r="J12" i="22"/>
  <c r="K12" i="22"/>
  <c r="L12" i="22"/>
  <c r="B13" i="22"/>
  <c r="C13" i="22"/>
  <c r="D13" i="22"/>
  <c r="E13" i="22"/>
  <c r="F13" i="22"/>
  <c r="G13" i="22"/>
  <c r="H13" i="22"/>
  <c r="I13" i="22"/>
  <c r="J13" i="22"/>
  <c r="K13" i="22"/>
  <c r="L13" i="22"/>
  <c r="B14" i="22"/>
  <c r="C14" i="22"/>
  <c r="D14" i="22"/>
  <c r="E14" i="22"/>
  <c r="F14" i="22"/>
  <c r="G14" i="22"/>
  <c r="H14" i="22"/>
  <c r="I14" i="22"/>
  <c r="J14" i="22"/>
  <c r="K14" i="22"/>
  <c r="L14" i="22"/>
  <c r="B15" i="22"/>
  <c r="C15" i="22"/>
  <c r="D15" i="22"/>
  <c r="E15" i="22"/>
  <c r="F15" i="22"/>
  <c r="G15" i="22"/>
  <c r="H15" i="22"/>
  <c r="I15" i="22"/>
  <c r="J15" i="22"/>
  <c r="K15" i="22"/>
  <c r="L15" i="22"/>
  <c r="C2" i="22"/>
  <c r="D2" i="22"/>
  <c r="E2" i="22"/>
  <c r="F2" i="22"/>
  <c r="G2" i="22"/>
  <c r="H2" i="22"/>
  <c r="I2" i="22"/>
  <c r="J2" i="22"/>
  <c r="K2" i="22"/>
  <c r="L2" i="22"/>
  <c r="B2" i="22"/>
  <c r="K19" i="26"/>
  <c r="K19" i="24"/>
  <c r="B3" i="24"/>
  <c r="C3" i="24"/>
  <c r="D3" i="24"/>
  <c r="E3" i="24"/>
  <c r="F3" i="24"/>
  <c r="G3" i="24"/>
  <c r="H3" i="24"/>
  <c r="I3" i="24"/>
  <c r="J3" i="24"/>
  <c r="K3" i="24"/>
  <c r="L3" i="24"/>
  <c r="B4" i="24"/>
  <c r="C4" i="24"/>
  <c r="D4" i="24"/>
  <c r="E4" i="24"/>
  <c r="F4" i="24"/>
  <c r="G4" i="24"/>
  <c r="H4" i="24"/>
  <c r="I4" i="24"/>
  <c r="J4" i="24"/>
  <c r="K4" i="24"/>
  <c r="L4" i="24"/>
  <c r="B5" i="24"/>
  <c r="C5" i="24"/>
  <c r="D5" i="24"/>
  <c r="E5" i="24"/>
  <c r="F5" i="24"/>
  <c r="G5" i="24"/>
  <c r="H5" i="24"/>
  <c r="I5" i="24"/>
  <c r="J5" i="24"/>
  <c r="K5" i="24"/>
  <c r="L5" i="24"/>
  <c r="B6" i="24"/>
  <c r="C6" i="24"/>
  <c r="D6" i="24"/>
  <c r="E6" i="24"/>
  <c r="F6" i="24"/>
  <c r="G6" i="24"/>
  <c r="H6" i="24"/>
  <c r="I6" i="24"/>
  <c r="J6" i="24"/>
  <c r="K6" i="24"/>
  <c r="L6" i="24"/>
  <c r="B7" i="24"/>
  <c r="C7" i="24"/>
  <c r="D7" i="24"/>
  <c r="E7" i="24"/>
  <c r="F7" i="24"/>
  <c r="G7" i="24"/>
  <c r="H7" i="24"/>
  <c r="I7" i="24"/>
  <c r="J7" i="24"/>
  <c r="K7" i="24"/>
  <c r="L7" i="24"/>
  <c r="B8" i="24"/>
  <c r="C8" i="24"/>
  <c r="D8" i="24"/>
  <c r="E8" i="24"/>
  <c r="F8" i="24"/>
  <c r="G8" i="24"/>
  <c r="H8" i="24"/>
  <c r="I8" i="24"/>
  <c r="J8" i="24"/>
  <c r="K8" i="24"/>
  <c r="L8" i="24"/>
  <c r="B9" i="24"/>
  <c r="C9" i="24"/>
  <c r="D9" i="24"/>
  <c r="E9" i="24"/>
  <c r="F9" i="24"/>
  <c r="G9" i="24"/>
  <c r="H9" i="24"/>
  <c r="I9" i="24"/>
  <c r="J9" i="24"/>
  <c r="K9" i="24"/>
  <c r="L9" i="24"/>
  <c r="B10" i="24"/>
  <c r="C10" i="24"/>
  <c r="D10" i="24"/>
  <c r="E10" i="24"/>
  <c r="F10" i="24"/>
  <c r="G10" i="24"/>
  <c r="H10" i="24"/>
  <c r="I10" i="24"/>
  <c r="J10" i="24"/>
  <c r="K10" i="24"/>
  <c r="L10" i="24"/>
  <c r="B11" i="24"/>
  <c r="C11" i="24"/>
  <c r="D11" i="24"/>
  <c r="E11" i="24"/>
  <c r="F11" i="24"/>
  <c r="G11" i="24"/>
  <c r="H11" i="24"/>
  <c r="I11" i="24"/>
  <c r="J11" i="24"/>
  <c r="K11" i="24"/>
  <c r="L11" i="24"/>
  <c r="B12" i="24"/>
  <c r="C12" i="24"/>
  <c r="D12" i="24"/>
  <c r="E12" i="24"/>
  <c r="F12" i="24"/>
  <c r="G12" i="24"/>
  <c r="H12" i="24"/>
  <c r="I12" i="24"/>
  <c r="J12" i="24"/>
  <c r="K12" i="24"/>
  <c r="L12" i="24"/>
  <c r="B13" i="24"/>
  <c r="C13" i="24"/>
  <c r="D13" i="24"/>
  <c r="E13" i="24"/>
  <c r="F13" i="24"/>
  <c r="G13" i="24"/>
  <c r="H13" i="24"/>
  <c r="I13" i="24"/>
  <c r="J13" i="24"/>
  <c r="K13" i="24"/>
  <c r="L13" i="24"/>
  <c r="B14" i="24"/>
  <c r="C14" i="24"/>
  <c r="D14" i="24"/>
  <c r="E14" i="24"/>
  <c r="F14" i="24"/>
  <c r="G14" i="24"/>
  <c r="H14" i="24"/>
  <c r="I14" i="24"/>
  <c r="J14" i="24"/>
  <c r="K14" i="24"/>
  <c r="L14" i="24"/>
  <c r="B15" i="24"/>
  <c r="C15" i="24"/>
  <c r="D15" i="24"/>
  <c r="E15" i="24"/>
  <c r="F15" i="24"/>
  <c r="G15" i="24"/>
  <c r="H15" i="24"/>
  <c r="I15" i="24"/>
  <c r="J15" i="24"/>
  <c r="K15" i="24"/>
  <c r="L15" i="24"/>
  <c r="B16" i="24"/>
  <c r="C16" i="24"/>
  <c r="D16" i="24"/>
  <c r="E16" i="24"/>
  <c r="F16" i="24"/>
  <c r="G16" i="24"/>
  <c r="H16" i="24"/>
  <c r="I16" i="24"/>
  <c r="J16" i="24"/>
  <c r="K16" i="24"/>
  <c r="L16" i="24"/>
  <c r="B17" i="24"/>
  <c r="C17" i="24"/>
  <c r="D17" i="24"/>
  <c r="E17" i="24"/>
  <c r="F17" i="24"/>
  <c r="G17" i="24"/>
  <c r="H17" i="24"/>
  <c r="I17" i="24"/>
  <c r="J17" i="24"/>
  <c r="K17" i="24"/>
  <c r="L17" i="24"/>
  <c r="C2" i="24"/>
  <c r="D2" i="24"/>
  <c r="E2" i="24"/>
  <c r="F2" i="24"/>
  <c r="G2" i="24"/>
  <c r="H2" i="24"/>
  <c r="I2" i="24"/>
  <c r="J2" i="24"/>
  <c r="K2" i="24"/>
  <c r="L2" i="24"/>
  <c r="B2" i="24"/>
  <c r="B3" i="26"/>
  <c r="C3" i="26"/>
  <c r="D3" i="26"/>
  <c r="E3" i="26"/>
  <c r="F3" i="26"/>
  <c r="G3" i="26"/>
  <c r="H3" i="26"/>
  <c r="I3" i="26"/>
  <c r="J3" i="26"/>
  <c r="K3" i="26"/>
  <c r="L3" i="26"/>
  <c r="B4" i="26"/>
  <c r="C4" i="26"/>
  <c r="D4" i="26"/>
  <c r="E4" i="26"/>
  <c r="F4" i="26"/>
  <c r="G4" i="26"/>
  <c r="H4" i="26"/>
  <c r="I4" i="26"/>
  <c r="J4" i="26"/>
  <c r="K4" i="26"/>
  <c r="L4" i="26"/>
  <c r="B5" i="26"/>
  <c r="C5" i="26"/>
  <c r="D5" i="26"/>
  <c r="E5" i="26"/>
  <c r="F5" i="26"/>
  <c r="G5" i="26"/>
  <c r="H5" i="26"/>
  <c r="I5" i="26"/>
  <c r="J5" i="26"/>
  <c r="K5" i="26"/>
  <c r="L5" i="26"/>
  <c r="B6" i="26"/>
  <c r="C6" i="26"/>
  <c r="D6" i="26"/>
  <c r="E6" i="26"/>
  <c r="F6" i="26"/>
  <c r="G6" i="26"/>
  <c r="H6" i="26"/>
  <c r="I6" i="26"/>
  <c r="J6" i="26"/>
  <c r="K6" i="26"/>
  <c r="L6" i="26"/>
  <c r="B7" i="26"/>
  <c r="C7" i="26"/>
  <c r="D7" i="26"/>
  <c r="E7" i="26"/>
  <c r="F7" i="26"/>
  <c r="G7" i="26"/>
  <c r="H7" i="26"/>
  <c r="I7" i="26"/>
  <c r="J7" i="26"/>
  <c r="K7" i="26"/>
  <c r="L7" i="26"/>
  <c r="B8" i="26"/>
  <c r="C8" i="26"/>
  <c r="D8" i="26"/>
  <c r="E8" i="26"/>
  <c r="F8" i="26"/>
  <c r="G8" i="26"/>
  <c r="H8" i="26"/>
  <c r="I8" i="26"/>
  <c r="J8" i="26"/>
  <c r="K8" i="26"/>
  <c r="L8" i="26"/>
  <c r="B9" i="26"/>
  <c r="C9" i="26"/>
  <c r="D9" i="26"/>
  <c r="E9" i="26"/>
  <c r="F9" i="26"/>
  <c r="G9" i="26"/>
  <c r="H9" i="26"/>
  <c r="I9" i="26"/>
  <c r="J9" i="26"/>
  <c r="K9" i="26"/>
  <c r="L9" i="26"/>
  <c r="B10" i="26"/>
  <c r="C10" i="26"/>
  <c r="D10" i="26"/>
  <c r="E10" i="26"/>
  <c r="F10" i="26"/>
  <c r="G10" i="26"/>
  <c r="H10" i="26"/>
  <c r="I10" i="26"/>
  <c r="J10" i="26"/>
  <c r="K10" i="26"/>
  <c r="L10" i="26"/>
  <c r="B11" i="26"/>
  <c r="C11" i="26"/>
  <c r="D11" i="26"/>
  <c r="E11" i="26"/>
  <c r="F11" i="26"/>
  <c r="G11" i="26"/>
  <c r="H11" i="26"/>
  <c r="I11" i="26"/>
  <c r="J11" i="26"/>
  <c r="K11" i="26"/>
  <c r="L11" i="26"/>
  <c r="B12" i="26"/>
  <c r="C12" i="26"/>
  <c r="D12" i="26"/>
  <c r="E12" i="26"/>
  <c r="F12" i="26"/>
  <c r="G12" i="26"/>
  <c r="H12" i="26"/>
  <c r="I12" i="26"/>
  <c r="J12" i="26"/>
  <c r="K12" i="26"/>
  <c r="L12" i="26"/>
  <c r="B13" i="26"/>
  <c r="C13" i="26"/>
  <c r="D13" i="26"/>
  <c r="E13" i="26"/>
  <c r="F13" i="26"/>
  <c r="G13" i="26"/>
  <c r="H13" i="26"/>
  <c r="I13" i="26"/>
  <c r="J13" i="26"/>
  <c r="K13" i="26"/>
  <c r="L13" i="26"/>
  <c r="B14" i="26"/>
  <c r="C14" i="26"/>
  <c r="D14" i="26"/>
  <c r="E14" i="26"/>
  <c r="F14" i="26"/>
  <c r="G14" i="26"/>
  <c r="H14" i="26"/>
  <c r="I14" i="26"/>
  <c r="J14" i="26"/>
  <c r="K14" i="26"/>
  <c r="L14" i="26"/>
  <c r="B15" i="26"/>
  <c r="C15" i="26"/>
  <c r="D15" i="26"/>
  <c r="E15" i="26"/>
  <c r="F15" i="26"/>
  <c r="G15" i="26"/>
  <c r="H15" i="26"/>
  <c r="I15" i="26"/>
  <c r="J15" i="26"/>
  <c r="K15" i="26"/>
  <c r="L15" i="26"/>
  <c r="B16" i="26"/>
  <c r="C16" i="26"/>
  <c r="D16" i="26"/>
  <c r="E16" i="26"/>
  <c r="F16" i="26"/>
  <c r="G16" i="26"/>
  <c r="H16" i="26"/>
  <c r="I16" i="26"/>
  <c r="J16" i="26"/>
  <c r="K16" i="26"/>
  <c r="L16" i="26"/>
  <c r="B17" i="26"/>
  <c r="C17" i="26"/>
  <c r="D17" i="26"/>
  <c r="E17" i="26"/>
  <c r="F17" i="26"/>
  <c r="G17" i="26"/>
  <c r="H17" i="26"/>
  <c r="I17" i="26"/>
  <c r="J17" i="26"/>
  <c r="K17" i="26"/>
  <c r="L17" i="26"/>
  <c r="C2" i="26"/>
  <c r="D2" i="26"/>
  <c r="E2" i="26"/>
  <c r="F2" i="26"/>
  <c r="G2" i="26"/>
  <c r="H2" i="26"/>
  <c r="I2" i="26"/>
  <c r="J2" i="26"/>
  <c r="K2" i="26"/>
  <c r="L2" i="26"/>
  <c r="B2" i="26"/>
  <c r="K13" i="29"/>
  <c r="B3" i="29"/>
  <c r="C3" i="29"/>
  <c r="D3" i="29"/>
  <c r="E3" i="29"/>
  <c r="F3" i="29"/>
  <c r="G3" i="29"/>
  <c r="H3" i="29"/>
  <c r="I3" i="29"/>
  <c r="J3" i="29"/>
  <c r="K3" i="29"/>
  <c r="L3" i="29"/>
  <c r="B4" i="29"/>
  <c r="C4" i="29"/>
  <c r="D4" i="29"/>
  <c r="E4" i="29"/>
  <c r="F4" i="29"/>
  <c r="G4" i="29"/>
  <c r="H4" i="29"/>
  <c r="I4" i="29"/>
  <c r="J4" i="29"/>
  <c r="K4" i="29"/>
  <c r="L4" i="29"/>
  <c r="B5" i="29"/>
  <c r="C5" i="29"/>
  <c r="D5" i="29"/>
  <c r="E5" i="29"/>
  <c r="F5" i="29"/>
  <c r="G5" i="29"/>
  <c r="H5" i="29"/>
  <c r="I5" i="29"/>
  <c r="J5" i="29"/>
  <c r="K5" i="29"/>
  <c r="L5" i="29"/>
  <c r="B6" i="29"/>
  <c r="C6" i="29"/>
  <c r="D6" i="29"/>
  <c r="E6" i="29"/>
  <c r="F6" i="29"/>
  <c r="G6" i="29"/>
  <c r="H6" i="29"/>
  <c r="I6" i="29"/>
  <c r="J6" i="29"/>
  <c r="K6" i="29"/>
  <c r="L6" i="29"/>
  <c r="B7" i="29"/>
  <c r="C7" i="29"/>
  <c r="D7" i="29"/>
  <c r="E7" i="29"/>
  <c r="F7" i="29"/>
  <c r="G7" i="29"/>
  <c r="H7" i="29"/>
  <c r="I7" i="29"/>
  <c r="J7" i="29"/>
  <c r="K7" i="29"/>
  <c r="L7" i="29"/>
  <c r="B8" i="29"/>
  <c r="C8" i="29"/>
  <c r="D8" i="29"/>
  <c r="E8" i="29"/>
  <c r="F8" i="29"/>
  <c r="G8" i="29"/>
  <c r="H8" i="29"/>
  <c r="I8" i="29"/>
  <c r="J8" i="29"/>
  <c r="K8" i="29"/>
  <c r="L8" i="29"/>
  <c r="B9" i="29"/>
  <c r="C9" i="29"/>
  <c r="D9" i="29"/>
  <c r="E9" i="29"/>
  <c r="F9" i="29"/>
  <c r="G9" i="29"/>
  <c r="H9" i="29"/>
  <c r="I9" i="29"/>
  <c r="J9" i="29"/>
  <c r="K9" i="29"/>
  <c r="L9" i="29"/>
  <c r="B10" i="29"/>
  <c r="C10" i="29"/>
  <c r="D10" i="29"/>
  <c r="E10" i="29"/>
  <c r="F10" i="29"/>
  <c r="G10" i="29"/>
  <c r="H10" i="29"/>
  <c r="I10" i="29"/>
  <c r="J10" i="29"/>
  <c r="K10" i="29"/>
  <c r="L10" i="29"/>
  <c r="B11" i="29"/>
  <c r="C11" i="29"/>
  <c r="D11" i="29"/>
  <c r="E11" i="29"/>
  <c r="F11" i="29"/>
  <c r="G11" i="29"/>
  <c r="H11" i="29"/>
  <c r="I11" i="29"/>
  <c r="J11" i="29"/>
  <c r="K11" i="29"/>
  <c r="L11" i="29"/>
  <c r="C2" i="29"/>
  <c r="D2" i="29"/>
  <c r="E2" i="29"/>
  <c r="F2" i="29"/>
  <c r="G2" i="29"/>
  <c r="H2" i="29"/>
  <c r="I2" i="29"/>
  <c r="J2" i="29"/>
  <c r="K2" i="29"/>
  <c r="L2" i="29"/>
  <c r="B2" i="29"/>
  <c r="K23" i="27"/>
  <c r="B3" i="27"/>
  <c r="C3" i="27"/>
  <c r="D3" i="27"/>
  <c r="E3" i="27"/>
  <c r="F3" i="27"/>
  <c r="G3" i="27"/>
  <c r="H3" i="27"/>
  <c r="I3" i="27"/>
  <c r="J3" i="27"/>
  <c r="K3" i="27"/>
  <c r="L3" i="27"/>
  <c r="B4" i="27"/>
  <c r="C4" i="27"/>
  <c r="D4" i="27"/>
  <c r="E4" i="27"/>
  <c r="F4" i="27"/>
  <c r="G4" i="27"/>
  <c r="H4" i="27"/>
  <c r="I4" i="27"/>
  <c r="J4" i="27"/>
  <c r="K4" i="27"/>
  <c r="L4" i="27"/>
  <c r="B5" i="27"/>
  <c r="C5" i="27"/>
  <c r="D5" i="27"/>
  <c r="E5" i="27"/>
  <c r="F5" i="27"/>
  <c r="G5" i="27"/>
  <c r="H5" i="27"/>
  <c r="I5" i="27"/>
  <c r="J5" i="27"/>
  <c r="K5" i="27"/>
  <c r="L5" i="27"/>
  <c r="B6" i="27"/>
  <c r="C6" i="27"/>
  <c r="D6" i="27"/>
  <c r="E6" i="27"/>
  <c r="F6" i="27"/>
  <c r="G6" i="27"/>
  <c r="H6" i="27"/>
  <c r="I6" i="27"/>
  <c r="J6" i="27"/>
  <c r="K6" i="27"/>
  <c r="L6" i="27"/>
  <c r="B7" i="27"/>
  <c r="C7" i="27"/>
  <c r="D7" i="27"/>
  <c r="E7" i="27"/>
  <c r="F7" i="27"/>
  <c r="G7" i="27"/>
  <c r="H7" i="27"/>
  <c r="I7" i="27"/>
  <c r="J7" i="27"/>
  <c r="K7" i="27"/>
  <c r="L7" i="27"/>
  <c r="B8" i="27"/>
  <c r="C8" i="27"/>
  <c r="D8" i="27"/>
  <c r="E8" i="27"/>
  <c r="F8" i="27"/>
  <c r="G8" i="27"/>
  <c r="H8" i="27"/>
  <c r="I8" i="27"/>
  <c r="J8" i="27"/>
  <c r="K8" i="27"/>
  <c r="L8" i="27"/>
  <c r="B9" i="27"/>
  <c r="C9" i="27"/>
  <c r="D9" i="27"/>
  <c r="E9" i="27"/>
  <c r="F9" i="27"/>
  <c r="G9" i="27"/>
  <c r="H9" i="27"/>
  <c r="I9" i="27"/>
  <c r="J9" i="27"/>
  <c r="K9" i="27"/>
  <c r="L9" i="27"/>
  <c r="B10" i="27"/>
  <c r="C10" i="27"/>
  <c r="D10" i="27"/>
  <c r="E10" i="27"/>
  <c r="F10" i="27"/>
  <c r="G10" i="27"/>
  <c r="H10" i="27"/>
  <c r="I10" i="27"/>
  <c r="J10" i="27"/>
  <c r="K10" i="27"/>
  <c r="L10" i="27"/>
  <c r="B11" i="27"/>
  <c r="C11" i="27"/>
  <c r="D11" i="27"/>
  <c r="E11" i="27"/>
  <c r="F11" i="27"/>
  <c r="G11" i="27"/>
  <c r="H11" i="27"/>
  <c r="I11" i="27"/>
  <c r="J11" i="27"/>
  <c r="K11" i="27"/>
  <c r="L11" i="27"/>
  <c r="B12" i="27"/>
  <c r="C12" i="27"/>
  <c r="D12" i="27"/>
  <c r="E12" i="27"/>
  <c r="F12" i="27"/>
  <c r="G12" i="27"/>
  <c r="H12" i="27"/>
  <c r="I12" i="27"/>
  <c r="J12" i="27"/>
  <c r="K12" i="27"/>
  <c r="L12" i="27"/>
  <c r="B13" i="27"/>
  <c r="C13" i="27"/>
  <c r="D13" i="27"/>
  <c r="E13" i="27"/>
  <c r="F13" i="27"/>
  <c r="G13" i="27"/>
  <c r="H13" i="27"/>
  <c r="I13" i="27"/>
  <c r="J13" i="27"/>
  <c r="K13" i="27"/>
  <c r="L13" i="27"/>
  <c r="B14" i="27"/>
  <c r="C14" i="27"/>
  <c r="D14" i="27"/>
  <c r="E14" i="27"/>
  <c r="F14" i="27"/>
  <c r="G14" i="27"/>
  <c r="H14" i="27"/>
  <c r="I14" i="27"/>
  <c r="J14" i="27"/>
  <c r="K14" i="27"/>
  <c r="L14" i="27"/>
  <c r="B15" i="27"/>
  <c r="C15" i="27"/>
  <c r="D15" i="27"/>
  <c r="E15" i="27"/>
  <c r="F15" i="27"/>
  <c r="G15" i="27"/>
  <c r="H15" i="27"/>
  <c r="I15" i="27"/>
  <c r="J15" i="27"/>
  <c r="K15" i="27"/>
  <c r="L15" i="27"/>
  <c r="B16" i="27"/>
  <c r="C16" i="27"/>
  <c r="D16" i="27"/>
  <c r="E16" i="27"/>
  <c r="F16" i="27"/>
  <c r="G16" i="27"/>
  <c r="H16" i="27"/>
  <c r="I16" i="27"/>
  <c r="J16" i="27"/>
  <c r="K16" i="27"/>
  <c r="L16" i="27"/>
  <c r="B17" i="27"/>
  <c r="C17" i="27"/>
  <c r="D17" i="27"/>
  <c r="E17" i="27"/>
  <c r="F17" i="27"/>
  <c r="G17" i="27"/>
  <c r="H17" i="27"/>
  <c r="I17" i="27"/>
  <c r="J17" i="27"/>
  <c r="K17" i="27"/>
  <c r="L17" i="27"/>
  <c r="B18" i="27"/>
  <c r="C18" i="27"/>
  <c r="D18" i="27"/>
  <c r="E18" i="27"/>
  <c r="F18" i="27"/>
  <c r="G18" i="27"/>
  <c r="H18" i="27"/>
  <c r="I18" i="27"/>
  <c r="J18" i="27"/>
  <c r="K18" i="27"/>
  <c r="L18" i="27"/>
  <c r="B19" i="27"/>
  <c r="C19" i="27"/>
  <c r="D19" i="27"/>
  <c r="E19" i="27"/>
  <c r="F19" i="27"/>
  <c r="G19" i="27"/>
  <c r="H19" i="27"/>
  <c r="I19" i="27"/>
  <c r="J19" i="27"/>
  <c r="K19" i="27"/>
  <c r="L19" i="27"/>
  <c r="B20" i="27"/>
  <c r="C20" i="27"/>
  <c r="D20" i="27"/>
  <c r="E20" i="27"/>
  <c r="F20" i="27"/>
  <c r="G20" i="27"/>
  <c r="H20" i="27"/>
  <c r="I20" i="27"/>
  <c r="J20" i="27"/>
  <c r="K20" i="27"/>
  <c r="L20" i="27"/>
  <c r="B21" i="27"/>
  <c r="C21" i="27"/>
  <c r="D21" i="27"/>
  <c r="E21" i="27"/>
  <c r="F21" i="27"/>
  <c r="G21" i="27"/>
  <c r="H21" i="27"/>
  <c r="I21" i="27"/>
  <c r="J21" i="27"/>
  <c r="K21" i="27"/>
  <c r="L21" i="27"/>
  <c r="C2" i="27"/>
  <c r="D2" i="27"/>
  <c r="E2" i="27"/>
  <c r="F2" i="27"/>
  <c r="G2" i="27"/>
  <c r="H2" i="27"/>
  <c r="I2" i="27"/>
  <c r="J2" i="27"/>
  <c r="K2" i="27"/>
  <c r="L2" i="27"/>
  <c r="B2" i="27"/>
  <c r="K17" i="14"/>
  <c r="B3" i="14"/>
  <c r="C3" i="14"/>
  <c r="D3" i="14"/>
  <c r="E3" i="14"/>
  <c r="F3" i="14"/>
  <c r="G3" i="14"/>
  <c r="H3" i="14"/>
  <c r="I3" i="14"/>
  <c r="J3" i="14"/>
  <c r="K3" i="14"/>
  <c r="L3" i="14"/>
  <c r="B4" i="14"/>
  <c r="C4" i="14"/>
  <c r="D4" i="14"/>
  <c r="E4" i="14"/>
  <c r="F4" i="14"/>
  <c r="G4" i="14"/>
  <c r="H4" i="14"/>
  <c r="I4" i="14"/>
  <c r="J4" i="14"/>
  <c r="K4" i="14"/>
  <c r="L4" i="14"/>
  <c r="B5" i="14"/>
  <c r="C5" i="14"/>
  <c r="D5" i="14"/>
  <c r="E5" i="14"/>
  <c r="F5" i="14"/>
  <c r="G5" i="14"/>
  <c r="H5" i="14"/>
  <c r="I5" i="14"/>
  <c r="J5" i="14"/>
  <c r="K5" i="14"/>
  <c r="L5" i="14"/>
  <c r="B6" i="14"/>
  <c r="C6" i="14"/>
  <c r="D6" i="14"/>
  <c r="E6" i="14"/>
  <c r="F6" i="14"/>
  <c r="G6" i="14"/>
  <c r="H6" i="14"/>
  <c r="I6" i="14"/>
  <c r="J6" i="14"/>
  <c r="K6" i="14"/>
  <c r="L6" i="14"/>
  <c r="B7" i="14"/>
  <c r="C7" i="14"/>
  <c r="D7" i="14"/>
  <c r="E7" i="14"/>
  <c r="F7" i="14"/>
  <c r="G7" i="14"/>
  <c r="H7" i="14"/>
  <c r="I7" i="14"/>
  <c r="J7" i="14"/>
  <c r="K7" i="14"/>
  <c r="L7" i="14"/>
  <c r="B8" i="14"/>
  <c r="C8" i="14"/>
  <c r="D8" i="14"/>
  <c r="E8" i="14"/>
  <c r="F8" i="14"/>
  <c r="G8" i="14"/>
  <c r="H8" i="14"/>
  <c r="I8" i="14"/>
  <c r="J8" i="14"/>
  <c r="K8" i="14"/>
  <c r="L8" i="14"/>
  <c r="B9" i="14"/>
  <c r="C9" i="14"/>
  <c r="D9" i="14"/>
  <c r="E9" i="14"/>
  <c r="F9" i="14"/>
  <c r="G9" i="14"/>
  <c r="H9" i="14"/>
  <c r="I9" i="14"/>
  <c r="J9" i="14"/>
  <c r="K9" i="14"/>
  <c r="L9" i="14"/>
  <c r="B10" i="14"/>
  <c r="C10" i="14"/>
  <c r="D10" i="14"/>
  <c r="E10" i="14"/>
  <c r="F10" i="14"/>
  <c r="G10" i="14"/>
  <c r="H10" i="14"/>
  <c r="I10" i="14"/>
  <c r="J10" i="14"/>
  <c r="K10" i="14"/>
  <c r="L10" i="14"/>
  <c r="B11" i="14"/>
  <c r="C11" i="14"/>
  <c r="D11" i="14"/>
  <c r="E11" i="14"/>
  <c r="F11" i="14"/>
  <c r="G11" i="14"/>
  <c r="H11" i="14"/>
  <c r="I11" i="14"/>
  <c r="J11" i="14"/>
  <c r="K11" i="14"/>
  <c r="L11" i="14"/>
  <c r="B12" i="14"/>
  <c r="C12" i="14"/>
  <c r="D12" i="14"/>
  <c r="E12" i="14"/>
  <c r="F12" i="14"/>
  <c r="G12" i="14"/>
  <c r="H12" i="14"/>
  <c r="I12" i="14"/>
  <c r="J12" i="14"/>
  <c r="K12" i="14"/>
  <c r="L12" i="14"/>
  <c r="B13" i="14"/>
  <c r="C13" i="14"/>
  <c r="D13" i="14"/>
  <c r="E13" i="14"/>
  <c r="F13" i="14"/>
  <c r="G13" i="14"/>
  <c r="H13" i="14"/>
  <c r="I13" i="14"/>
  <c r="J13" i="14"/>
  <c r="K13" i="14"/>
  <c r="L13" i="14"/>
  <c r="B14" i="14"/>
  <c r="C14" i="14"/>
  <c r="D14" i="14"/>
  <c r="E14" i="14"/>
  <c r="F14" i="14"/>
  <c r="G14" i="14"/>
  <c r="H14" i="14"/>
  <c r="I14" i="14"/>
  <c r="J14" i="14"/>
  <c r="K14" i="14"/>
  <c r="L14" i="14"/>
  <c r="B15" i="14"/>
  <c r="C15" i="14"/>
  <c r="D15" i="14"/>
  <c r="E15" i="14"/>
  <c r="F15" i="14"/>
  <c r="G15" i="14"/>
  <c r="H15" i="14"/>
  <c r="I15" i="14"/>
  <c r="J15" i="14"/>
  <c r="K15" i="14"/>
  <c r="L15" i="14"/>
  <c r="C2" i="14"/>
  <c r="D2" i="14"/>
  <c r="E2" i="14"/>
  <c r="F2" i="14"/>
  <c r="G2" i="14"/>
  <c r="H2" i="14"/>
  <c r="I2" i="14"/>
  <c r="J2" i="14"/>
  <c r="K2" i="14"/>
  <c r="L2" i="14"/>
  <c r="B2" i="14"/>
  <c r="K13" i="15"/>
  <c r="B3" i="15"/>
  <c r="C3" i="15"/>
  <c r="D3" i="15"/>
  <c r="E3" i="15"/>
  <c r="F3" i="15"/>
  <c r="G3" i="15"/>
  <c r="H3" i="15"/>
  <c r="I3" i="15"/>
  <c r="J3" i="15"/>
  <c r="K3" i="15"/>
  <c r="L3" i="15"/>
  <c r="B4" i="15"/>
  <c r="C4" i="15"/>
  <c r="D4" i="15"/>
  <c r="E4" i="15"/>
  <c r="F4" i="15"/>
  <c r="G4" i="15"/>
  <c r="H4" i="15"/>
  <c r="I4" i="15"/>
  <c r="J4" i="15"/>
  <c r="K4" i="15"/>
  <c r="L4" i="15"/>
  <c r="B5" i="15"/>
  <c r="C5" i="15"/>
  <c r="D5" i="15"/>
  <c r="E5" i="15"/>
  <c r="F5" i="15"/>
  <c r="G5" i="15"/>
  <c r="H5" i="15"/>
  <c r="I5" i="15"/>
  <c r="J5" i="15"/>
  <c r="K5" i="15"/>
  <c r="L5" i="15"/>
  <c r="B6" i="15"/>
  <c r="C6" i="15"/>
  <c r="D6" i="15"/>
  <c r="E6" i="15"/>
  <c r="F6" i="15"/>
  <c r="G6" i="15"/>
  <c r="H6" i="15"/>
  <c r="I6" i="15"/>
  <c r="J6" i="15"/>
  <c r="K6" i="15"/>
  <c r="L6" i="15"/>
  <c r="B7" i="15"/>
  <c r="C7" i="15"/>
  <c r="D7" i="15"/>
  <c r="E7" i="15"/>
  <c r="F7" i="15"/>
  <c r="G7" i="15"/>
  <c r="H7" i="15"/>
  <c r="I7" i="15"/>
  <c r="J7" i="15"/>
  <c r="K7" i="15"/>
  <c r="L7" i="15"/>
  <c r="B8" i="15"/>
  <c r="C8" i="15"/>
  <c r="D8" i="15"/>
  <c r="E8" i="15"/>
  <c r="F8" i="15"/>
  <c r="G8" i="15"/>
  <c r="H8" i="15"/>
  <c r="I8" i="15"/>
  <c r="J8" i="15"/>
  <c r="K8" i="15"/>
  <c r="L8" i="15"/>
  <c r="B9" i="15"/>
  <c r="C9" i="15"/>
  <c r="D9" i="15"/>
  <c r="E9" i="15"/>
  <c r="F9" i="15"/>
  <c r="G9" i="15"/>
  <c r="H9" i="15"/>
  <c r="I9" i="15"/>
  <c r="J9" i="15"/>
  <c r="K9" i="15"/>
  <c r="L9" i="15"/>
  <c r="B10" i="15"/>
  <c r="C10" i="15"/>
  <c r="D10" i="15"/>
  <c r="E10" i="15"/>
  <c r="F10" i="15"/>
  <c r="G10" i="15"/>
  <c r="H10" i="15"/>
  <c r="I10" i="15"/>
  <c r="J10" i="15"/>
  <c r="K10" i="15"/>
  <c r="L10" i="15"/>
  <c r="B11" i="15"/>
  <c r="C11" i="15"/>
  <c r="D11" i="15"/>
  <c r="E11" i="15"/>
  <c r="F11" i="15"/>
  <c r="G11" i="15"/>
  <c r="H11" i="15"/>
  <c r="I11" i="15"/>
  <c r="J11" i="15"/>
  <c r="K11" i="15"/>
  <c r="L11" i="15"/>
  <c r="C2" i="15"/>
  <c r="D2" i="15"/>
  <c r="E2" i="15"/>
  <c r="F2" i="15"/>
  <c r="G2" i="15"/>
  <c r="H2" i="15"/>
  <c r="I2" i="15"/>
  <c r="J2" i="15"/>
  <c r="K2" i="15"/>
  <c r="L2" i="15"/>
  <c r="B2" i="15"/>
  <c r="K17" i="23"/>
  <c r="B3" i="23"/>
  <c r="D3" i="23"/>
  <c r="E3" i="23"/>
  <c r="F3" i="23"/>
  <c r="G3" i="23"/>
  <c r="H3" i="23"/>
  <c r="I3" i="23"/>
  <c r="J3" i="23"/>
  <c r="K3" i="23"/>
  <c r="L3" i="23"/>
  <c r="B4" i="23"/>
  <c r="D4" i="23"/>
  <c r="E4" i="23"/>
  <c r="F4" i="23"/>
  <c r="G4" i="23"/>
  <c r="H4" i="23"/>
  <c r="I4" i="23"/>
  <c r="J4" i="23"/>
  <c r="K4" i="23"/>
  <c r="L4" i="23"/>
  <c r="B5" i="23"/>
  <c r="D5" i="23"/>
  <c r="E5" i="23"/>
  <c r="F5" i="23"/>
  <c r="G5" i="23"/>
  <c r="H5" i="23"/>
  <c r="I5" i="23"/>
  <c r="J5" i="23"/>
  <c r="K5" i="23"/>
  <c r="L5" i="23"/>
  <c r="B6" i="23"/>
  <c r="D6" i="23"/>
  <c r="E6" i="23"/>
  <c r="F6" i="23"/>
  <c r="G6" i="23"/>
  <c r="H6" i="23"/>
  <c r="I6" i="23"/>
  <c r="J6" i="23"/>
  <c r="K6" i="23"/>
  <c r="L6" i="23"/>
  <c r="B7" i="23"/>
  <c r="D7" i="23"/>
  <c r="E7" i="23"/>
  <c r="F7" i="23"/>
  <c r="G7" i="23"/>
  <c r="H7" i="23"/>
  <c r="I7" i="23"/>
  <c r="J7" i="23"/>
  <c r="K7" i="23"/>
  <c r="L7" i="23"/>
  <c r="B8" i="23"/>
  <c r="C8" i="23"/>
  <c r="D8" i="23"/>
  <c r="E8" i="23"/>
  <c r="F8" i="23"/>
  <c r="G8" i="23"/>
  <c r="H8" i="23"/>
  <c r="I8" i="23"/>
  <c r="J8" i="23"/>
  <c r="K8" i="23"/>
  <c r="L8" i="23"/>
  <c r="B9" i="23"/>
  <c r="C9" i="23"/>
  <c r="D9" i="23"/>
  <c r="E9" i="23"/>
  <c r="F9" i="23"/>
  <c r="G9" i="23"/>
  <c r="H9" i="23"/>
  <c r="I9" i="23"/>
  <c r="J9" i="23"/>
  <c r="K9" i="23"/>
  <c r="L9" i="23"/>
  <c r="B10" i="23"/>
  <c r="C10" i="23"/>
  <c r="D10" i="23"/>
  <c r="E10" i="23"/>
  <c r="F10" i="23"/>
  <c r="G10" i="23"/>
  <c r="H10" i="23"/>
  <c r="I10" i="23"/>
  <c r="J10" i="23"/>
  <c r="K10" i="23"/>
  <c r="L10" i="23"/>
  <c r="B11" i="23"/>
  <c r="C11" i="23"/>
  <c r="D11" i="23"/>
  <c r="E11" i="23"/>
  <c r="F11" i="23"/>
  <c r="G11" i="23"/>
  <c r="H11" i="23"/>
  <c r="I11" i="23"/>
  <c r="J11" i="23"/>
  <c r="K11" i="23"/>
  <c r="L11" i="23"/>
  <c r="B12" i="23"/>
  <c r="C12" i="23"/>
  <c r="D12" i="23"/>
  <c r="E12" i="23"/>
  <c r="F12" i="23"/>
  <c r="G12" i="23"/>
  <c r="H12" i="23"/>
  <c r="I12" i="23"/>
  <c r="J12" i="23"/>
  <c r="K12" i="23"/>
  <c r="L12" i="23"/>
  <c r="B13" i="23"/>
  <c r="C13" i="23"/>
  <c r="D13" i="23"/>
  <c r="E13" i="23"/>
  <c r="F13" i="23"/>
  <c r="G13" i="23"/>
  <c r="H13" i="23"/>
  <c r="I13" i="23"/>
  <c r="J13" i="23"/>
  <c r="K13" i="23"/>
  <c r="L13" i="23"/>
  <c r="B14" i="23"/>
  <c r="C14" i="23"/>
  <c r="D14" i="23"/>
  <c r="E14" i="23"/>
  <c r="F14" i="23"/>
  <c r="G14" i="23"/>
  <c r="H14" i="23"/>
  <c r="I14" i="23"/>
  <c r="J14" i="23"/>
  <c r="K14" i="23"/>
  <c r="L14" i="23"/>
  <c r="B15" i="23"/>
  <c r="C15" i="23"/>
  <c r="D15" i="23"/>
  <c r="E15" i="23"/>
  <c r="F15" i="23"/>
  <c r="G15" i="23"/>
  <c r="H15" i="23"/>
  <c r="I15" i="23"/>
  <c r="J15" i="23"/>
  <c r="K15" i="23"/>
  <c r="L15" i="23"/>
  <c r="D2" i="23"/>
  <c r="E2" i="23"/>
  <c r="F2" i="23"/>
  <c r="G2" i="23"/>
  <c r="H2" i="23"/>
  <c r="I2" i="23"/>
  <c r="J2" i="23"/>
  <c r="K2" i="23"/>
  <c r="L2" i="23"/>
  <c r="B2" i="23"/>
  <c r="M1" i="15"/>
  <c r="H138" i="71"/>
  <c r="AA25" i="92"/>
  <c r="AA24" i="92"/>
  <c r="Q25" i="93"/>
  <c r="G17" i="56"/>
  <c r="M1" i="56"/>
  <c r="G10" i="52"/>
  <c r="M1" i="52"/>
  <c r="G12" i="49"/>
  <c r="M1" i="49"/>
  <c r="G12" i="89"/>
  <c r="M1" i="89"/>
  <c r="G12" i="44"/>
  <c r="L18" i="48"/>
  <c r="G12" i="48"/>
  <c r="M1" i="48"/>
  <c r="L18" i="86"/>
  <c r="G14" i="86"/>
  <c r="M1" i="86"/>
  <c r="L18" i="50"/>
  <c r="G14" i="50"/>
  <c r="M1" i="50"/>
  <c r="L18" i="47"/>
  <c r="G14" i="47"/>
  <c r="M1" i="47"/>
  <c r="L18" i="41"/>
  <c r="G14" i="41"/>
  <c r="M1" i="41"/>
  <c r="L18" i="53"/>
  <c r="G18" i="53"/>
  <c r="M1" i="53"/>
  <c r="L18" i="39"/>
  <c r="G12" i="39"/>
  <c r="M1" i="39"/>
  <c r="L18" i="32"/>
  <c r="G14" i="32"/>
  <c r="M1" i="32"/>
  <c r="L18" i="31"/>
  <c r="G12" i="31"/>
  <c r="M1" i="31"/>
  <c r="L18" i="36"/>
  <c r="G12" i="36"/>
  <c r="M1" i="36"/>
  <c r="L18" i="33"/>
  <c r="G14" i="33"/>
  <c r="M1" i="33"/>
  <c r="L18" i="42"/>
  <c r="G14" i="42"/>
  <c r="M1" i="42"/>
  <c r="G12" i="45"/>
  <c r="M1" i="45"/>
  <c r="L18" i="35"/>
  <c r="G12" i="35"/>
  <c r="L18" i="46"/>
  <c r="G12" i="46"/>
  <c r="M1" i="46"/>
  <c r="L18" i="34"/>
  <c r="G8" i="34"/>
  <c r="M1" i="34"/>
  <c r="L18" i="51"/>
  <c r="G18" i="51"/>
  <c r="M1" i="51"/>
  <c r="L18" i="38"/>
  <c r="G14" i="38"/>
  <c r="M1" i="38"/>
  <c r="G12" i="37"/>
  <c r="M1" i="37"/>
  <c r="G14" i="25"/>
  <c r="M1" i="25"/>
  <c r="G18" i="28"/>
  <c r="M1" i="28"/>
  <c r="G18" i="10"/>
  <c r="M1" i="10"/>
  <c r="G16" i="19"/>
  <c r="M1" i="19"/>
  <c r="G10" i="40"/>
  <c r="M1" i="40"/>
  <c r="G18" i="30"/>
  <c r="M1" i="30"/>
  <c r="G14" i="43"/>
  <c r="G16" i="22"/>
  <c r="M1" i="22"/>
  <c r="G18" i="24"/>
  <c r="M1" i="24"/>
  <c r="G18" i="26"/>
  <c r="M1" i="26"/>
  <c r="G12" i="29"/>
  <c r="M1" i="29"/>
  <c r="G22" i="27"/>
  <c r="M1" i="27"/>
  <c r="G16" i="14"/>
  <c r="M1" i="14"/>
  <c r="G12" i="15"/>
  <c r="G16" i="23"/>
  <c r="K21" i="20"/>
  <c r="B3" i="20"/>
  <c r="C3" i="20"/>
  <c r="D3" i="20"/>
  <c r="E3" i="20"/>
  <c r="F3" i="20"/>
  <c r="G3" i="20"/>
  <c r="H3" i="20"/>
  <c r="I3" i="20"/>
  <c r="J3" i="20"/>
  <c r="K3" i="20"/>
  <c r="L3" i="20"/>
  <c r="B4" i="20"/>
  <c r="C4" i="20"/>
  <c r="D4" i="20"/>
  <c r="E4" i="20"/>
  <c r="F4" i="20"/>
  <c r="G4" i="20"/>
  <c r="H4" i="20"/>
  <c r="I4" i="20"/>
  <c r="J4" i="20"/>
  <c r="K4" i="20"/>
  <c r="L4" i="20"/>
  <c r="B5" i="20"/>
  <c r="C5" i="20"/>
  <c r="D5" i="20"/>
  <c r="E5" i="20"/>
  <c r="F5" i="20"/>
  <c r="G5" i="20"/>
  <c r="H5" i="20"/>
  <c r="I5" i="20"/>
  <c r="J5" i="20"/>
  <c r="K5" i="20"/>
  <c r="L5" i="20"/>
  <c r="B6" i="20"/>
  <c r="C6" i="20"/>
  <c r="D6" i="20"/>
  <c r="E6" i="20"/>
  <c r="F6" i="20"/>
  <c r="G6" i="20"/>
  <c r="H6" i="20"/>
  <c r="I6" i="20"/>
  <c r="J6" i="20"/>
  <c r="K6" i="20"/>
  <c r="L6" i="20"/>
  <c r="B7" i="20"/>
  <c r="C7" i="20"/>
  <c r="D7" i="20"/>
  <c r="E7" i="20"/>
  <c r="F7" i="20"/>
  <c r="G7" i="20"/>
  <c r="H7" i="20"/>
  <c r="I7" i="20"/>
  <c r="J7" i="20"/>
  <c r="K7" i="20"/>
  <c r="L7" i="20"/>
  <c r="B8" i="20"/>
  <c r="C8" i="20"/>
  <c r="D8" i="20"/>
  <c r="E8" i="20"/>
  <c r="F8" i="20"/>
  <c r="G8" i="20"/>
  <c r="H8" i="20"/>
  <c r="I8" i="20"/>
  <c r="J8" i="20"/>
  <c r="K8" i="20"/>
  <c r="L8" i="20"/>
  <c r="B9" i="20"/>
  <c r="C9" i="20"/>
  <c r="D9" i="20"/>
  <c r="E9" i="20"/>
  <c r="F9" i="20"/>
  <c r="G9" i="20"/>
  <c r="H9" i="20"/>
  <c r="I9" i="20"/>
  <c r="J9" i="20"/>
  <c r="K9" i="20"/>
  <c r="L9" i="20"/>
  <c r="B10" i="20"/>
  <c r="C10" i="20"/>
  <c r="D10" i="20"/>
  <c r="E10" i="20"/>
  <c r="F10" i="20"/>
  <c r="G10" i="20"/>
  <c r="H10" i="20"/>
  <c r="I10" i="20"/>
  <c r="J10" i="20"/>
  <c r="K10" i="20"/>
  <c r="L10" i="20"/>
  <c r="B11" i="20"/>
  <c r="C11" i="20"/>
  <c r="D11" i="20"/>
  <c r="E11" i="20"/>
  <c r="F11" i="20"/>
  <c r="G11" i="20"/>
  <c r="H11" i="20"/>
  <c r="I11" i="20"/>
  <c r="J11" i="20"/>
  <c r="K11" i="20"/>
  <c r="L11" i="20"/>
  <c r="B12" i="20"/>
  <c r="C12" i="20"/>
  <c r="D12" i="20"/>
  <c r="E12" i="20"/>
  <c r="F12" i="20"/>
  <c r="G12" i="20"/>
  <c r="H12" i="20"/>
  <c r="I12" i="20"/>
  <c r="J12" i="20"/>
  <c r="K12" i="20"/>
  <c r="L12" i="20"/>
  <c r="B13" i="20"/>
  <c r="C13" i="20"/>
  <c r="D13" i="20"/>
  <c r="E13" i="20"/>
  <c r="F13" i="20"/>
  <c r="G13" i="20"/>
  <c r="H13" i="20"/>
  <c r="I13" i="20"/>
  <c r="J13" i="20"/>
  <c r="K13" i="20"/>
  <c r="L13" i="20"/>
  <c r="B14" i="20"/>
  <c r="C14" i="20"/>
  <c r="D14" i="20"/>
  <c r="E14" i="20"/>
  <c r="F14" i="20"/>
  <c r="G14" i="20"/>
  <c r="H14" i="20"/>
  <c r="I14" i="20"/>
  <c r="J14" i="20"/>
  <c r="K14" i="20"/>
  <c r="L14" i="20"/>
  <c r="B15" i="20"/>
  <c r="C15" i="20"/>
  <c r="D15" i="20"/>
  <c r="E15" i="20"/>
  <c r="F15" i="20"/>
  <c r="G15" i="20"/>
  <c r="H15" i="20"/>
  <c r="I15" i="20"/>
  <c r="J15" i="20"/>
  <c r="K15" i="20"/>
  <c r="L15" i="20"/>
  <c r="B16" i="20"/>
  <c r="C16" i="20"/>
  <c r="D16" i="20"/>
  <c r="E16" i="20"/>
  <c r="F16" i="20"/>
  <c r="G16" i="20"/>
  <c r="H16" i="20"/>
  <c r="I16" i="20"/>
  <c r="J16" i="20"/>
  <c r="K16" i="20"/>
  <c r="L16" i="20"/>
  <c r="B17" i="20"/>
  <c r="C17" i="20"/>
  <c r="D17" i="20"/>
  <c r="E17" i="20"/>
  <c r="F17" i="20"/>
  <c r="G17" i="20"/>
  <c r="H17" i="20"/>
  <c r="I17" i="20"/>
  <c r="J17" i="20"/>
  <c r="K17" i="20"/>
  <c r="L17" i="20"/>
  <c r="B18" i="20"/>
  <c r="C18" i="20"/>
  <c r="D18" i="20"/>
  <c r="E18" i="20"/>
  <c r="F18" i="20"/>
  <c r="G18" i="20"/>
  <c r="H18" i="20"/>
  <c r="I18" i="20"/>
  <c r="J18" i="20"/>
  <c r="K18" i="20"/>
  <c r="L18" i="20"/>
  <c r="B19" i="20"/>
  <c r="C19" i="20"/>
  <c r="D19" i="20"/>
  <c r="E19" i="20"/>
  <c r="F19" i="20"/>
  <c r="G19" i="20"/>
  <c r="H19" i="20"/>
  <c r="I19" i="20"/>
  <c r="J19" i="20"/>
  <c r="K19" i="20"/>
  <c r="L19" i="20"/>
  <c r="C2" i="20"/>
  <c r="D2" i="20"/>
  <c r="E2" i="20"/>
  <c r="F2" i="20"/>
  <c r="G2" i="20"/>
  <c r="H2" i="20"/>
  <c r="I2" i="20"/>
  <c r="J2" i="20"/>
  <c r="K2" i="20"/>
  <c r="L2" i="20"/>
  <c r="B2" i="20"/>
  <c r="K15" i="18"/>
  <c r="B3" i="18"/>
  <c r="C3" i="18"/>
  <c r="D3" i="18"/>
  <c r="E3" i="18"/>
  <c r="F3" i="18"/>
  <c r="G3" i="18"/>
  <c r="H3" i="18"/>
  <c r="I3" i="18"/>
  <c r="J3" i="18"/>
  <c r="K3" i="18"/>
  <c r="L3" i="18"/>
  <c r="B4" i="18"/>
  <c r="C4" i="18"/>
  <c r="D4" i="18"/>
  <c r="E4" i="18"/>
  <c r="F4" i="18"/>
  <c r="G4" i="18"/>
  <c r="H4" i="18"/>
  <c r="I4" i="18"/>
  <c r="J4" i="18"/>
  <c r="K4" i="18"/>
  <c r="L4" i="18"/>
  <c r="B5" i="18"/>
  <c r="C5" i="18"/>
  <c r="D5" i="18"/>
  <c r="E5" i="18"/>
  <c r="F5" i="18"/>
  <c r="G5" i="18"/>
  <c r="H5" i="18"/>
  <c r="I5" i="18"/>
  <c r="J5" i="18"/>
  <c r="K5" i="18"/>
  <c r="L5" i="18"/>
  <c r="B6" i="18"/>
  <c r="C6" i="18"/>
  <c r="D6" i="18"/>
  <c r="E6" i="18"/>
  <c r="F6" i="18"/>
  <c r="G6" i="18"/>
  <c r="H6" i="18"/>
  <c r="I6" i="18"/>
  <c r="J6" i="18"/>
  <c r="K6" i="18"/>
  <c r="L6" i="18"/>
  <c r="B7" i="18"/>
  <c r="C7" i="18"/>
  <c r="D7" i="18"/>
  <c r="E7" i="18"/>
  <c r="F7" i="18"/>
  <c r="G7" i="18"/>
  <c r="H7" i="18"/>
  <c r="I7" i="18"/>
  <c r="J7" i="18"/>
  <c r="K7" i="18"/>
  <c r="L7" i="18"/>
  <c r="B8" i="18"/>
  <c r="C8" i="18"/>
  <c r="D8" i="18"/>
  <c r="E8" i="18"/>
  <c r="F8" i="18"/>
  <c r="G8" i="18"/>
  <c r="H8" i="18"/>
  <c r="I8" i="18"/>
  <c r="J8" i="18"/>
  <c r="K8" i="18"/>
  <c r="L8" i="18"/>
  <c r="B9" i="18"/>
  <c r="C9" i="18"/>
  <c r="D9" i="18"/>
  <c r="E9" i="18"/>
  <c r="F9" i="18"/>
  <c r="G9" i="18"/>
  <c r="H9" i="18"/>
  <c r="I9" i="18"/>
  <c r="J9" i="18"/>
  <c r="K9" i="18"/>
  <c r="L9" i="18"/>
  <c r="B10" i="18"/>
  <c r="C10" i="18"/>
  <c r="D10" i="18"/>
  <c r="E10" i="18"/>
  <c r="F10" i="18"/>
  <c r="G10" i="18"/>
  <c r="H10" i="18"/>
  <c r="I10" i="18"/>
  <c r="J10" i="18"/>
  <c r="K10" i="18"/>
  <c r="L10" i="18"/>
  <c r="B11" i="18"/>
  <c r="C11" i="18"/>
  <c r="D11" i="18"/>
  <c r="E11" i="18"/>
  <c r="F11" i="18"/>
  <c r="G11" i="18"/>
  <c r="H11" i="18"/>
  <c r="I11" i="18"/>
  <c r="J11" i="18"/>
  <c r="K11" i="18"/>
  <c r="L11" i="18"/>
  <c r="B12" i="18"/>
  <c r="C12" i="18"/>
  <c r="D12" i="18"/>
  <c r="E12" i="18"/>
  <c r="F12" i="18"/>
  <c r="G12" i="18"/>
  <c r="H12" i="18"/>
  <c r="I12" i="18"/>
  <c r="J12" i="18"/>
  <c r="K12" i="18"/>
  <c r="L12" i="18"/>
  <c r="B13" i="18"/>
  <c r="C13" i="18"/>
  <c r="D13" i="18"/>
  <c r="E13" i="18"/>
  <c r="F13" i="18"/>
  <c r="G13" i="18"/>
  <c r="H13" i="18"/>
  <c r="I13" i="18"/>
  <c r="J13" i="18"/>
  <c r="K13" i="18"/>
  <c r="L13" i="18"/>
  <c r="C2" i="18"/>
  <c r="D2" i="18"/>
  <c r="E2" i="18"/>
  <c r="F2" i="18"/>
  <c r="G2" i="18"/>
  <c r="H2" i="18"/>
  <c r="I2" i="18"/>
  <c r="J2" i="18"/>
  <c r="K2" i="18"/>
  <c r="L2" i="18"/>
  <c r="B2" i="18"/>
  <c r="K15" i="17"/>
  <c r="B4" i="17"/>
  <c r="D4" i="17"/>
  <c r="E4" i="17"/>
  <c r="F4" i="17"/>
  <c r="G4" i="17"/>
  <c r="H4" i="17"/>
  <c r="I4" i="17"/>
  <c r="J4" i="17"/>
  <c r="K4" i="17"/>
  <c r="L4" i="17"/>
  <c r="B5" i="17"/>
  <c r="D5" i="17"/>
  <c r="E5" i="17"/>
  <c r="F5" i="17"/>
  <c r="G5" i="17"/>
  <c r="H5" i="17"/>
  <c r="I5" i="17"/>
  <c r="J5" i="17"/>
  <c r="K5" i="17"/>
  <c r="L5" i="17"/>
  <c r="B6" i="17"/>
  <c r="D6" i="17"/>
  <c r="E6" i="17"/>
  <c r="F6" i="17"/>
  <c r="G6" i="17"/>
  <c r="H6" i="17"/>
  <c r="I6" i="17"/>
  <c r="J6" i="17"/>
  <c r="K6" i="17"/>
  <c r="L6" i="17"/>
  <c r="B7" i="17"/>
  <c r="D7" i="17"/>
  <c r="E7" i="17"/>
  <c r="F7" i="17"/>
  <c r="G7" i="17"/>
  <c r="H7" i="17"/>
  <c r="I7" i="17"/>
  <c r="J7" i="17"/>
  <c r="K7" i="17"/>
  <c r="L7" i="17"/>
  <c r="B8" i="17"/>
  <c r="C8" i="17"/>
  <c r="D8" i="17"/>
  <c r="E8" i="17"/>
  <c r="F8" i="17"/>
  <c r="G8" i="17"/>
  <c r="H8" i="17"/>
  <c r="I8" i="17"/>
  <c r="J8" i="17"/>
  <c r="K8" i="17"/>
  <c r="L8" i="17"/>
  <c r="B9" i="17"/>
  <c r="C9" i="17"/>
  <c r="D9" i="17"/>
  <c r="E9" i="17"/>
  <c r="F9" i="17"/>
  <c r="G9" i="17"/>
  <c r="H9" i="17"/>
  <c r="I9" i="17"/>
  <c r="J9" i="17"/>
  <c r="K9" i="17"/>
  <c r="L9" i="17"/>
  <c r="B10" i="17"/>
  <c r="C10" i="17"/>
  <c r="D10" i="17"/>
  <c r="E10" i="17"/>
  <c r="F10" i="17"/>
  <c r="G10" i="17"/>
  <c r="H10" i="17"/>
  <c r="I10" i="17"/>
  <c r="J10" i="17"/>
  <c r="K10" i="17"/>
  <c r="L10" i="17"/>
  <c r="B11" i="17"/>
  <c r="C11" i="17"/>
  <c r="D11" i="17"/>
  <c r="E11" i="17"/>
  <c r="F11" i="17"/>
  <c r="G11" i="17"/>
  <c r="H11" i="17"/>
  <c r="I11" i="17"/>
  <c r="J11" i="17"/>
  <c r="K11" i="17"/>
  <c r="L11" i="17"/>
  <c r="B12" i="17"/>
  <c r="C12" i="17"/>
  <c r="D12" i="17"/>
  <c r="E12" i="17"/>
  <c r="F12" i="17"/>
  <c r="G12" i="17"/>
  <c r="H12" i="17"/>
  <c r="I12" i="17"/>
  <c r="J12" i="17"/>
  <c r="K12" i="17"/>
  <c r="L12" i="17"/>
  <c r="B13" i="17"/>
  <c r="C13" i="17"/>
  <c r="D13" i="17"/>
  <c r="E13" i="17"/>
  <c r="F13" i="17"/>
  <c r="G13" i="17"/>
  <c r="H13" i="17"/>
  <c r="I13" i="17"/>
  <c r="J13" i="17"/>
  <c r="K13" i="17"/>
  <c r="L13" i="17"/>
  <c r="B3" i="17"/>
  <c r="D3" i="17"/>
  <c r="E3" i="17"/>
  <c r="F3" i="17"/>
  <c r="G3" i="17"/>
  <c r="H3" i="17"/>
  <c r="I3" i="17"/>
  <c r="J3" i="17"/>
  <c r="K3" i="17"/>
  <c r="L3" i="17"/>
  <c r="D2" i="17"/>
  <c r="E2" i="17"/>
  <c r="F2" i="17"/>
  <c r="G2" i="17"/>
  <c r="H2" i="17"/>
  <c r="I2" i="17"/>
  <c r="J2" i="17"/>
  <c r="K2" i="17"/>
  <c r="L2" i="17"/>
  <c r="B2" i="17"/>
  <c r="K15" i="21"/>
  <c r="B3" i="21"/>
  <c r="D3" i="21"/>
  <c r="E3" i="21"/>
  <c r="F3" i="21"/>
  <c r="G3" i="21"/>
  <c r="H3" i="21"/>
  <c r="I3" i="21"/>
  <c r="J3" i="21"/>
  <c r="K3" i="21"/>
  <c r="L3" i="21"/>
  <c r="B4" i="21"/>
  <c r="D4" i="21"/>
  <c r="E4" i="21"/>
  <c r="F4" i="21"/>
  <c r="G4" i="21"/>
  <c r="H4" i="21"/>
  <c r="I4" i="21"/>
  <c r="J4" i="21"/>
  <c r="K4" i="21"/>
  <c r="L4" i="21"/>
  <c r="B5" i="21"/>
  <c r="D5" i="21"/>
  <c r="E5" i="21"/>
  <c r="F5" i="21"/>
  <c r="G5" i="21"/>
  <c r="H5" i="21"/>
  <c r="I5" i="21"/>
  <c r="J5" i="21"/>
  <c r="K5" i="21"/>
  <c r="L5" i="21"/>
  <c r="B6" i="21"/>
  <c r="D6" i="21"/>
  <c r="E6" i="21"/>
  <c r="F6" i="21"/>
  <c r="G6" i="21"/>
  <c r="H6" i="21"/>
  <c r="I6" i="21"/>
  <c r="J6" i="21"/>
  <c r="K6" i="21"/>
  <c r="L6" i="21"/>
  <c r="B7" i="21"/>
  <c r="D7" i="21"/>
  <c r="E7" i="21"/>
  <c r="F7" i="21"/>
  <c r="G7" i="21"/>
  <c r="H7" i="21"/>
  <c r="I7" i="21"/>
  <c r="J7" i="21"/>
  <c r="K7" i="21"/>
  <c r="L7" i="21"/>
  <c r="B8" i="21"/>
  <c r="C8" i="21"/>
  <c r="D8" i="21"/>
  <c r="E8" i="21"/>
  <c r="F8" i="21"/>
  <c r="G8" i="21"/>
  <c r="H8" i="21"/>
  <c r="I8" i="21"/>
  <c r="J8" i="21"/>
  <c r="K8" i="21"/>
  <c r="L8" i="21"/>
  <c r="B9" i="21"/>
  <c r="C9" i="21"/>
  <c r="D9" i="21"/>
  <c r="E9" i="21"/>
  <c r="F9" i="21"/>
  <c r="G9" i="21"/>
  <c r="H9" i="21"/>
  <c r="I9" i="21"/>
  <c r="J9" i="21"/>
  <c r="K9" i="21"/>
  <c r="L9" i="21"/>
  <c r="B10" i="21"/>
  <c r="C10" i="21"/>
  <c r="D10" i="21"/>
  <c r="E10" i="21"/>
  <c r="F10" i="21"/>
  <c r="G10" i="21"/>
  <c r="H10" i="21"/>
  <c r="I10" i="21"/>
  <c r="J10" i="21"/>
  <c r="K10" i="21"/>
  <c r="L10" i="21"/>
  <c r="B11" i="21"/>
  <c r="C11" i="21"/>
  <c r="D11" i="21"/>
  <c r="E11" i="21"/>
  <c r="F11" i="21"/>
  <c r="G11" i="21"/>
  <c r="H11" i="21"/>
  <c r="I11" i="21"/>
  <c r="J11" i="21"/>
  <c r="K11" i="21"/>
  <c r="L11" i="21"/>
  <c r="B12" i="21"/>
  <c r="C12" i="21"/>
  <c r="D12" i="21"/>
  <c r="E12" i="21"/>
  <c r="F12" i="21"/>
  <c r="G12" i="21"/>
  <c r="H12" i="21"/>
  <c r="I12" i="21"/>
  <c r="J12" i="21"/>
  <c r="K12" i="21"/>
  <c r="L12" i="21"/>
  <c r="B13" i="21"/>
  <c r="C13" i="21"/>
  <c r="D13" i="21"/>
  <c r="E13" i="21"/>
  <c r="F13" i="21"/>
  <c r="G13" i="21"/>
  <c r="H13" i="21"/>
  <c r="I13" i="21"/>
  <c r="J13" i="21"/>
  <c r="K13" i="21"/>
  <c r="L13" i="21"/>
  <c r="D2" i="21"/>
  <c r="E2" i="21"/>
  <c r="F2" i="21"/>
  <c r="G2" i="21"/>
  <c r="H2" i="21"/>
  <c r="I2" i="21"/>
  <c r="J2" i="21"/>
  <c r="K2" i="21"/>
  <c r="L2" i="21"/>
  <c r="B2" i="21"/>
  <c r="K24" i="13"/>
  <c r="B4" i="13"/>
  <c r="C4" i="13"/>
  <c r="D4" i="13"/>
  <c r="E4" i="13"/>
  <c r="F4" i="13"/>
  <c r="G4" i="13"/>
  <c r="H4" i="13"/>
  <c r="I4" i="13"/>
  <c r="J4" i="13"/>
  <c r="K4" i="13"/>
  <c r="L4" i="13"/>
  <c r="B5" i="13"/>
  <c r="C5" i="13"/>
  <c r="D5" i="13"/>
  <c r="E5" i="13"/>
  <c r="F5" i="13"/>
  <c r="G5" i="13"/>
  <c r="H5" i="13"/>
  <c r="I5" i="13"/>
  <c r="J5" i="13"/>
  <c r="K5" i="13"/>
  <c r="L5" i="13"/>
  <c r="B6" i="13"/>
  <c r="C6" i="13"/>
  <c r="D6" i="13"/>
  <c r="E6" i="13"/>
  <c r="F6" i="13"/>
  <c r="G6" i="13"/>
  <c r="H6" i="13"/>
  <c r="I6" i="13"/>
  <c r="J6" i="13"/>
  <c r="K6" i="13"/>
  <c r="L6" i="13"/>
  <c r="B7" i="13"/>
  <c r="C7" i="13"/>
  <c r="D7" i="13"/>
  <c r="E7" i="13"/>
  <c r="F7" i="13"/>
  <c r="G7" i="13"/>
  <c r="H7" i="13"/>
  <c r="I7" i="13"/>
  <c r="J7" i="13"/>
  <c r="K7" i="13"/>
  <c r="L7" i="13"/>
  <c r="B8" i="13"/>
  <c r="C8" i="13"/>
  <c r="D8" i="13"/>
  <c r="E8" i="13"/>
  <c r="F8" i="13"/>
  <c r="G8" i="13"/>
  <c r="H8" i="13"/>
  <c r="I8" i="13"/>
  <c r="J8" i="13"/>
  <c r="K8" i="13"/>
  <c r="L8" i="13"/>
  <c r="B9" i="13"/>
  <c r="C9" i="13"/>
  <c r="D9" i="13"/>
  <c r="E9" i="13"/>
  <c r="F9" i="13"/>
  <c r="G9" i="13"/>
  <c r="H9" i="13"/>
  <c r="I9" i="13"/>
  <c r="J9" i="13"/>
  <c r="K9" i="13"/>
  <c r="L9" i="13"/>
  <c r="B10" i="13"/>
  <c r="C10" i="13"/>
  <c r="D10" i="13"/>
  <c r="E10" i="13"/>
  <c r="F10" i="13"/>
  <c r="G10" i="13"/>
  <c r="H10" i="13"/>
  <c r="I10" i="13"/>
  <c r="J10" i="13"/>
  <c r="K10" i="13"/>
  <c r="L10" i="13"/>
  <c r="B11" i="13"/>
  <c r="C11" i="13"/>
  <c r="D11" i="13"/>
  <c r="E11" i="13"/>
  <c r="F11" i="13"/>
  <c r="G11" i="13"/>
  <c r="H11" i="13"/>
  <c r="I11" i="13"/>
  <c r="J11" i="13"/>
  <c r="K11" i="13"/>
  <c r="L11" i="13"/>
  <c r="B12" i="13"/>
  <c r="C12" i="13"/>
  <c r="D12" i="13"/>
  <c r="E12" i="13"/>
  <c r="F12" i="13"/>
  <c r="G12" i="13"/>
  <c r="H12" i="13"/>
  <c r="I12" i="13"/>
  <c r="J12" i="13"/>
  <c r="K12" i="13"/>
  <c r="L12" i="13"/>
  <c r="B13" i="13"/>
  <c r="C13" i="13"/>
  <c r="D13" i="13"/>
  <c r="E13" i="13"/>
  <c r="F13" i="13"/>
  <c r="G13" i="13"/>
  <c r="H13" i="13"/>
  <c r="I13" i="13"/>
  <c r="J13" i="13"/>
  <c r="K13" i="13"/>
  <c r="L13" i="13"/>
  <c r="B14" i="13"/>
  <c r="C14" i="13"/>
  <c r="D14" i="13"/>
  <c r="E14" i="13"/>
  <c r="F14" i="13"/>
  <c r="G14" i="13"/>
  <c r="H14" i="13"/>
  <c r="I14" i="13"/>
  <c r="J14" i="13"/>
  <c r="K14" i="13"/>
  <c r="L14" i="13"/>
  <c r="B15" i="13"/>
  <c r="C15" i="13"/>
  <c r="D15" i="13"/>
  <c r="E15" i="13"/>
  <c r="F15" i="13"/>
  <c r="G15" i="13"/>
  <c r="H15" i="13"/>
  <c r="I15" i="13"/>
  <c r="J15" i="13"/>
  <c r="K15" i="13"/>
  <c r="L15" i="13"/>
  <c r="B16" i="13"/>
  <c r="C16" i="13"/>
  <c r="D16" i="13"/>
  <c r="E16" i="13"/>
  <c r="F16" i="13"/>
  <c r="G16" i="13"/>
  <c r="H16" i="13"/>
  <c r="I16" i="13"/>
  <c r="J16" i="13"/>
  <c r="K16" i="13"/>
  <c r="L16" i="13"/>
  <c r="B17" i="13"/>
  <c r="C17" i="13"/>
  <c r="D17" i="13"/>
  <c r="E17" i="13"/>
  <c r="F17" i="13"/>
  <c r="G17" i="13"/>
  <c r="H17" i="13"/>
  <c r="I17" i="13"/>
  <c r="J17" i="13"/>
  <c r="K17" i="13"/>
  <c r="L17" i="13"/>
  <c r="B18" i="13"/>
  <c r="C18" i="13"/>
  <c r="D18" i="13"/>
  <c r="E18" i="13"/>
  <c r="F18" i="13"/>
  <c r="G18" i="13"/>
  <c r="H18" i="13"/>
  <c r="I18" i="13"/>
  <c r="J18" i="13"/>
  <c r="K18" i="13"/>
  <c r="L18" i="13"/>
  <c r="B19" i="13"/>
  <c r="C19" i="13"/>
  <c r="D19" i="13"/>
  <c r="E19" i="13"/>
  <c r="F19" i="13"/>
  <c r="G19" i="13"/>
  <c r="H19" i="13"/>
  <c r="I19" i="13"/>
  <c r="J19" i="13"/>
  <c r="K19" i="13"/>
  <c r="L19" i="13"/>
  <c r="B20" i="13"/>
  <c r="C20" i="13"/>
  <c r="D20" i="13"/>
  <c r="E20" i="13"/>
  <c r="F20" i="13"/>
  <c r="G20" i="13"/>
  <c r="H20" i="13"/>
  <c r="I20" i="13"/>
  <c r="J20" i="13"/>
  <c r="K20" i="13"/>
  <c r="L20" i="13"/>
  <c r="B21" i="13"/>
  <c r="C21" i="13"/>
  <c r="D21" i="13"/>
  <c r="E21" i="13"/>
  <c r="F21" i="13"/>
  <c r="G21" i="13"/>
  <c r="H21" i="13"/>
  <c r="I21" i="13"/>
  <c r="J21" i="13"/>
  <c r="K21" i="13"/>
  <c r="L21" i="13"/>
  <c r="B22" i="13"/>
  <c r="C22" i="13"/>
  <c r="D22" i="13"/>
  <c r="E22" i="13"/>
  <c r="F22" i="13"/>
  <c r="G22" i="13"/>
  <c r="H22" i="13"/>
  <c r="I22" i="13"/>
  <c r="J22" i="13"/>
  <c r="K22" i="13"/>
  <c r="L22" i="13"/>
  <c r="B3" i="13"/>
  <c r="C3" i="13"/>
  <c r="D3" i="13"/>
  <c r="E3" i="13"/>
  <c r="F3" i="13"/>
  <c r="G3" i="13"/>
  <c r="H3" i="13"/>
  <c r="I3" i="13"/>
  <c r="J3" i="13"/>
  <c r="K3" i="13"/>
  <c r="L3" i="13"/>
  <c r="C2" i="13"/>
  <c r="D2" i="13"/>
  <c r="E2" i="13"/>
  <c r="F2" i="13"/>
  <c r="G2" i="13"/>
  <c r="H2" i="13"/>
  <c r="I2" i="13"/>
  <c r="J2" i="13"/>
  <c r="K2" i="13"/>
  <c r="L2" i="13"/>
  <c r="B2" i="13"/>
  <c r="K21" i="12"/>
  <c r="B3" i="12"/>
  <c r="C3" i="12"/>
  <c r="D3" i="12"/>
  <c r="E3" i="12"/>
  <c r="F3" i="12"/>
  <c r="G3" i="12"/>
  <c r="H3" i="12"/>
  <c r="I3" i="12"/>
  <c r="J3" i="12"/>
  <c r="K3" i="12"/>
  <c r="L3" i="12"/>
  <c r="B4" i="12"/>
  <c r="C4" i="12"/>
  <c r="D4" i="12"/>
  <c r="E4" i="12"/>
  <c r="F4" i="12"/>
  <c r="G4" i="12"/>
  <c r="H4" i="12"/>
  <c r="I4" i="12"/>
  <c r="J4" i="12"/>
  <c r="K4" i="12"/>
  <c r="L4" i="12"/>
  <c r="B5" i="12"/>
  <c r="C5" i="12"/>
  <c r="D5" i="12"/>
  <c r="E5" i="12"/>
  <c r="F5" i="12"/>
  <c r="G5" i="12"/>
  <c r="H5" i="12"/>
  <c r="I5" i="12"/>
  <c r="J5" i="12"/>
  <c r="K5" i="12"/>
  <c r="L5" i="12"/>
  <c r="B6" i="12"/>
  <c r="C6" i="12"/>
  <c r="D6" i="12"/>
  <c r="E6" i="12"/>
  <c r="F6" i="12"/>
  <c r="G6" i="12"/>
  <c r="H6" i="12"/>
  <c r="I6" i="12"/>
  <c r="J6" i="12"/>
  <c r="K6" i="12"/>
  <c r="L6" i="12"/>
  <c r="B7" i="12"/>
  <c r="C7" i="12"/>
  <c r="D7" i="12"/>
  <c r="E7" i="12"/>
  <c r="F7" i="12"/>
  <c r="G7" i="12"/>
  <c r="H7" i="12"/>
  <c r="I7" i="12"/>
  <c r="J7" i="12"/>
  <c r="K7" i="12"/>
  <c r="L7" i="12"/>
  <c r="B8" i="12"/>
  <c r="C8" i="12"/>
  <c r="D8" i="12"/>
  <c r="E8" i="12"/>
  <c r="F8" i="12"/>
  <c r="G8" i="12"/>
  <c r="H8" i="12"/>
  <c r="I8" i="12"/>
  <c r="J8" i="12"/>
  <c r="K8" i="12"/>
  <c r="L8" i="12"/>
  <c r="B9" i="12"/>
  <c r="C9" i="12"/>
  <c r="D9" i="12"/>
  <c r="E9" i="12"/>
  <c r="F9" i="12"/>
  <c r="G9" i="12"/>
  <c r="H9" i="12"/>
  <c r="I9" i="12"/>
  <c r="J9" i="12"/>
  <c r="K9" i="12"/>
  <c r="L9" i="12"/>
  <c r="B10" i="12"/>
  <c r="C10" i="12"/>
  <c r="D10" i="12"/>
  <c r="E10" i="12"/>
  <c r="F10" i="12"/>
  <c r="G10" i="12"/>
  <c r="H10" i="12"/>
  <c r="I10" i="12"/>
  <c r="J10" i="12"/>
  <c r="K10" i="12"/>
  <c r="L10" i="12"/>
  <c r="B11" i="12"/>
  <c r="C11" i="12"/>
  <c r="D11" i="12"/>
  <c r="E11" i="12"/>
  <c r="F11" i="12"/>
  <c r="G11" i="12"/>
  <c r="H11" i="12"/>
  <c r="I11" i="12"/>
  <c r="J11" i="12"/>
  <c r="K11" i="12"/>
  <c r="L11" i="12"/>
  <c r="B12" i="12"/>
  <c r="C12" i="12"/>
  <c r="D12" i="12"/>
  <c r="E12" i="12"/>
  <c r="F12" i="12"/>
  <c r="G12" i="12"/>
  <c r="H12" i="12"/>
  <c r="I12" i="12"/>
  <c r="J12" i="12"/>
  <c r="K12" i="12"/>
  <c r="L12" i="12"/>
  <c r="B13" i="12"/>
  <c r="C13" i="12"/>
  <c r="D13" i="12"/>
  <c r="E13" i="12"/>
  <c r="F13" i="12"/>
  <c r="G13" i="12"/>
  <c r="H13" i="12"/>
  <c r="I13" i="12"/>
  <c r="J13" i="12"/>
  <c r="K13" i="12"/>
  <c r="L13" i="12"/>
  <c r="B14" i="12"/>
  <c r="C14" i="12"/>
  <c r="D14" i="12"/>
  <c r="E14" i="12"/>
  <c r="F14" i="12"/>
  <c r="G14" i="12"/>
  <c r="H14" i="12"/>
  <c r="I14" i="12"/>
  <c r="J14" i="12"/>
  <c r="K14" i="12"/>
  <c r="L14" i="12"/>
  <c r="B15" i="12"/>
  <c r="C15" i="12"/>
  <c r="D15" i="12"/>
  <c r="E15" i="12"/>
  <c r="F15" i="12"/>
  <c r="G15" i="12"/>
  <c r="H15" i="12"/>
  <c r="I15" i="12"/>
  <c r="J15" i="12"/>
  <c r="K15" i="12"/>
  <c r="L15" i="12"/>
  <c r="B16" i="12"/>
  <c r="C16" i="12"/>
  <c r="D16" i="12"/>
  <c r="E16" i="12"/>
  <c r="F16" i="12"/>
  <c r="G16" i="12"/>
  <c r="H16" i="12"/>
  <c r="I16" i="12"/>
  <c r="J16" i="12"/>
  <c r="K16" i="12"/>
  <c r="L16" i="12"/>
  <c r="B17" i="12"/>
  <c r="C17" i="12"/>
  <c r="D17" i="12"/>
  <c r="E17" i="12"/>
  <c r="F17" i="12"/>
  <c r="G17" i="12"/>
  <c r="H17" i="12"/>
  <c r="I17" i="12"/>
  <c r="J17" i="12"/>
  <c r="K17" i="12"/>
  <c r="L17" i="12"/>
  <c r="B18" i="12"/>
  <c r="C18" i="12"/>
  <c r="D18" i="12"/>
  <c r="E18" i="12"/>
  <c r="F18" i="12"/>
  <c r="G18" i="12"/>
  <c r="H18" i="12"/>
  <c r="I18" i="12"/>
  <c r="J18" i="12"/>
  <c r="K18" i="12"/>
  <c r="L18" i="12"/>
  <c r="B19" i="12"/>
  <c r="C19" i="12"/>
  <c r="D19" i="12"/>
  <c r="E19" i="12"/>
  <c r="F19" i="12"/>
  <c r="G19" i="12"/>
  <c r="H19" i="12"/>
  <c r="I19" i="12"/>
  <c r="J19" i="12"/>
  <c r="K19" i="12"/>
  <c r="L19" i="12"/>
  <c r="C2" i="12"/>
  <c r="D2" i="12"/>
  <c r="E2" i="12"/>
  <c r="F2" i="12"/>
  <c r="G2" i="12"/>
  <c r="H2" i="12"/>
  <c r="I2" i="12"/>
  <c r="J2" i="12"/>
  <c r="K2" i="12"/>
  <c r="L2" i="12"/>
  <c r="B2" i="12"/>
  <c r="K17" i="9"/>
  <c r="B3" i="9"/>
  <c r="C3" i="9"/>
  <c r="D3" i="9"/>
  <c r="E3" i="9"/>
  <c r="F3" i="9"/>
  <c r="G3" i="9"/>
  <c r="H3" i="9"/>
  <c r="I3" i="9"/>
  <c r="J3" i="9"/>
  <c r="K3" i="9"/>
  <c r="L3" i="9"/>
  <c r="B4" i="9"/>
  <c r="C4" i="9"/>
  <c r="D4" i="9"/>
  <c r="E4" i="9"/>
  <c r="F4" i="9"/>
  <c r="G4" i="9"/>
  <c r="H4" i="9"/>
  <c r="I4" i="9"/>
  <c r="J4" i="9"/>
  <c r="K4" i="9"/>
  <c r="L4" i="9"/>
  <c r="B5" i="9"/>
  <c r="C5" i="9"/>
  <c r="D5" i="9"/>
  <c r="E5" i="9"/>
  <c r="F5" i="9"/>
  <c r="G5" i="9"/>
  <c r="H5" i="9"/>
  <c r="I5" i="9"/>
  <c r="J5" i="9"/>
  <c r="K5" i="9"/>
  <c r="L5" i="9"/>
  <c r="B6" i="9"/>
  <c r="C6" i="9"/>
  <c r="D6" i="9"/>
  <c r="E6" i="9"/>
  <c r="F6" i="9"/>
  <c r="G6" i="9"/>
  <c r="H6" i="9"/>
  <c r="I6" i="9"/>
  <c r="J6" i="9"/>
  <c r="K6" i="9"/>
  <c r="L6" i="9"/>
  <c r="B7" i="9"/>
  <c r="C7" i="9"/>
  <c r="D7" i="9"/>
  <c r="E7" i="9"/>
  <c r="F7" i="9"/>
  <c r="G7" i="9"/>
  <c r="H7" i="9"/>
  <c r="I7" i="9"/>
  <c r="J7" i="9"/>
  <c r="K7" i="9"/>
  <c r="L7" i="9"/>
  <c r="B8" i="9"/>
  <c r="C8" i="9"/>
  <c r="D8" i="9"/>
  <c r="E8" i="9"/>
  <c r="F8" i="9"/>
  <c r="G8" i="9"/>
  <c r="H8" i="9"/>
  <c r="I8" i="9"/>
  <c r="J8" i="9"/>
  <c r="K8" i="9"/>
  <c r="L8" i="9"/>
  <c r="B9" i="9"/>
  <c r="C9" i="9"/>
  <c r="D9" i="9"/>
  <c r="E9" i="9"/>
  <c r="F9" i="9"/>
  <c r="G9" i="9"/>
  <c r="H9" i="9"/>
  <c r="I9" i="9"/>
  <c r="J9" i="9"/>
  <c r="K9" i="9"/>
  <c r="L9" i="9"/>
  <c r="B10" i="9"/>
  <c r="C10" i="9"/>
  <c r="D10" i="9"/>
  <c r="E10" i="9"/>
  <c r="F10" i="9"/>
  <c r="G10" i="9"/>
  <c r="H10" i="9"/>
  <c r="I10" i="9"/>
  <c r="J10" i="9"/>
  <c r="K10" i="9"/>
  <c r="L10" i="9"/>
  <c r="B11" i="9"/>
  <c r="C11" i="9"/>
  <c r="D11" i="9"/>
  <c r="E11" i="9"/>
  <c r="F11" i="9"/>
  <c r="G11" i="9"/>
  <c r="H11" i="9"/>
  <c r="I11" i="9"/>
  <c r="J11" i="9"/>
  <c r="K11" i="9"/>
  <c r="L11" i="9"/>
  <c r="B12" i="9"/>
  <c r="C12" i="9"/>
  <c r="D12" i="9"/>
  <c r="E12" i="9"/>
  <c r="F12" i="9"/>
  <c r="G12" i="9"/>
  <c r="H12" i="9"/>
  <c r="I12" i="9"/>
  <c r="J12" i="9"/>
  <c r="K12" i="9"/>
  <c r="L12" i="9"/>
  <c r="B13" i="9"/>
  <c r="C13" i="9"/>
  <c r="D13" i="9"/>
  <c r="E13" i="9"/>
  <c r="F13" i="9"/>
  <c r="G13" i="9"/>
  <c r="H13" i="9"/>
  <c r="I13" i="9"/>
  <c r="J13" i="9"/>
  <c r="K13" i="9"/>
  <c r="L13" i="9"/>
  <c r="B14" i="9"/>
  <c r="C14" i="9"/>
  <c r="D14" i="9"/>
  <c r="E14" i="9"/>
  <c r="F14" i="9"/>
  <c r="G14" i="9"/>
  <c r="H14" i="9"/>
  <c r="I14" i="9"/>
  <c r="J14" i="9"/>
  <c r="K14" i="9"/>
  <c r="L14" i="9"/>
  <c r="B15" i="9"/>
  <c r="C15" i="9"/>
  <c r="D15" i="9"/>
  <c r="E15" i="9"/>
  <c r="F15" i="9"/>
  <c r="G15" i="9"/>
  <c r="H15" i="9"/>
  <c r="I15" i="9"/>
  <c r="J15" i="9"/>
  <c r="K15" i="9"/>
  <c r="L15" i="9"/>
  <c r="C2" i="9"/>
  <c r="D2" i="9"/>
  <c r="E2" i="9"/>
  <c r="F2" i="9"/>
  <c r="G2" i="9"/>
  <c r="H2" i="9"/>
  <c r="I2" i="9"/>
  <c r="J2" i="9"/>
  <c r="K2" i="9"/>
  <c r="L2" i="9"/>
  <c r="B2" i="9"/>
  <c r="K21" i="16"/>
  <c r="B3" i="16"/>
  <c r="C3" i="16"/>
  <c r="D3" i="16"/>
  <c r="E3" i="16"/>
  <c r="F3" i="16"/>
  <c r="G3" i="16"/>
  <c r="H3" i="16"/>
  <c r="I3" i="16"/>
  <c r="J3" i="16"/>
  <c r="K3" i="16"/>
  <c r="L3" i="16"/>
  <c r="B4" i="16"/>
  <c r="C4" i="16"/>
  <c r="D4" i="16"/>
  <c r="E4" i="16"/>
  <c r="F4" i="16"/>
  <c r="G4" i="16"/>
  <c r="H4" i="16"/>
  <c r="I4" i="16"/>
  <c r="J4" i="16"/>
  <c r="K4" i="16"/>
  <c r="L4" i="16"/>
  <c r="B5" i="16"/>
  <c r="C5" i="16"/>
  <c r="D5" i="16"/>
  <c r="E5" i="16"/>
  <c r="F5" i="16"/>
  <c r="G5" i="16"/>
  <c r="H5" i="16"/>
  <c r="I5" i="16"/>
  <c r="J5" i="16"/>
  <c r="K5" i="16"/>
  <c r="L5" i="16"/>
  <c r="B6" i="16"/>
  <c r="C6" i="16"/>
  <c r="D6" i="16"/>
  <c r="E6" i="16"/>
  <c r="F6" i="16"/>
  <c r="G6" i="16"/>
  <c r="H6" i="16"/>
  <c r="I6" i="16"/>
  <c r="J6" i="16"/>
  <c r="K6" i="16"/>
  <c r="L6" i="16"/>
  <c r="B7" i="16"/>
  <c r="C7" i="16"/>
  <c r="D7" i="16"/>
  <c r="E7" i="16"/>
  <c r="F7" i="16"/>
  <c r="G7" i="16"/>
  <c r="H7" i="16"/>
  <c r="I7" i="16"/>
  <c r="J7" i="16"/>
  <c r="K7" i="16"/>
  <c r="L7" i="16"/>
  <c r="B8" i="16"/>
  <c r="C8" i="16"/>
  <c r="D8" i="16"/>
  <c r="E8" i="16"/>
  <c r="F8" i="16"/>
  <c r="G8" i="16"/>
  <c r="H8" i="16"/>
  <c r="I8" i="16"/>
  <c r="J8" i="16"/>
  <c r="K8" i="16"/>
  <c r="L8" i="16"/>
  <c r="B9" i="16"/>
  <c r="C9" i="16"/>
  <c r="D9" i="16"/>
  <c r="E9" i="16"/>
  <c r="F9" i="16"/>
  <c r="G9" i="16"/>
  <c r="H9" i="16"/>
  <c r="I9" i="16"/>
  <c r="J9" i="16"/>
  <c r="K9" i="16"/>
  <c r="L9" i="16"/>
  <c r="B10" i="16"/>
  <c r="C10" i="16"/>
  <c r="D10" i="16"/>
  <c r="E10" i="16"/>
  <c r="F10" i="16"/>
  <c r="G10" i="16"/>
  <c r="H10" i="16"/>
  <c r="I10" i="16"/>
  <c r="J10" i="16"/>
  <c r="K10" i="16"/>
  <c r="L10" i="16"/>
  <c r="B11" i="16"/>
  <c r="C11" i="16"/>
  <c r="D11" i="16"/>
  <c r="E11" i="16"/>
  <c r="F11" i="16"/>
  <c r="G11" i="16"/>
  <c r="H11" i="16"/>
  <c r="I11" i="16"/>
  <c r="J11" i="16"/>
  <c r="K11" i="16"/>
  <c r="L11" i="16"/>
  <c r="B12" i="16"/>
  <c r="C12" i="16"/>
  <c r="D12" i="16"/>
  <c r="E12" i="16"/>
  <c r="F12" i="16"/>
  <c r="G12" i="16"/>
  <c r="H12" i="16"/>
  <c r="I12" i="16"/>
  <c r="J12" i="16"/>
  <c r="K12" i="16"/>
  <c r="L12" i="16"/>
  <c r="B13" i="16"/>
  <c r="C13" i="16"/>
  <c r="D13" i="16"/>
  <c r="E13" i="16"/>
  <c r="F13" i="16"/>
  <c r="G13" i="16"/>
  <c r="H13" i="16"/>
  <c r="I13" i="16"/>
  <c r="J13" i="16"/>
  <c r="K13" i="16"/>
  <c r="L13" i="16"/>
  <c r="B14" i="16"/>
  <c r="C14" i="16"/>
  <c r="D14" i="16"/>
  <c r="E14" i="16"/>
  <c r="F14" i="16"/>
  <c r="G14" i="16"/>
  <c r="H14" i="16"/>
  <c r="I14" i="16"/>
  <c r="J14" i="16"/>
  <c r="K14" i="16"/>
  <c r="L14" i="16"/>
  <c r="B15" i="16"/>
  <c r="C15" i="16"/>
  <c r="D15" i="16"/>
  <c r="E15" i="16"/>
  <c r="F15" i="16"/>
  <c r="G15" i="16"/>
  <c r="H15" i="16"/>
  <c r="I15" i="16"/>
  <c r="J15" i="16"/>
  <c r="K15" i="16"/>
  <c r="L15" i="16"/>
  <c r="B16" i="16"/>
  <c r="C16" i="16"/>
  <c r="D16" i="16"/>
  <c r="E16" i="16"/>
  <c r="F16" i="16"/>
  <c r="G16" i="16"/>
  <c r="H16" i="16"/>
  <c r="I16" i="16"/>
  <c r="J16" i="16"/>
  <c r="K16" i="16"/>
  <c r="L16" i="16"/>
  <c r="B17" i="16"/>
  <c r="C17" i="16"/>
  <c r="D17" i="16"/>
  <c r="E17" i="16"/>
  <c r="F17" i="16"/>
  <c r="G17" i="16"/>
  <c r="H17" i="16"/>
  <c r="I17" i="16"/>
  <c r="J17" i="16"/>
  <c r="K17" i="16"/>
  <c r="L17" i="16"/>
  <c r="B18" i="16"/>
  <c r="C18" i="16"/>
  <c r="D18" i="16"/>
  <c r="E18" i="16"/>
  <c r="F18" i="16"/>
  <c r="G18" i="16"/>
  <c r="H18" i="16"/>
  <c r="I18" i="16"/>
  <c r="J18" i="16"/>
  <c r="K18" i="16"/>
  <c r="L18" i="16"/>
  <c r="B19" i="16"/>
  <c r="C19" i="16"/>
  <c r="D19" i="16"/>
  <c r="E19" i="16"/>
  <c r="F19" i="16"/>
  <c r="G19" i="16"/>
  <c r="H19" i="16"/>
  <c r="I19" i="16"/>
  <c r="J19" i="16"/>
  <c r="K19" i="16"/>
  <c r="L19" i="16"/>
  <c r="C2" i="16"/>
  <c r="D2" i="16"/>
  <c r="E2" i="16"/>
  <c r="F2" i="16"/>
  <c r="G2" i="16"/>
  <c r="H2" i="16"/>
  <c r="I2" i="16"/>
  <c r="J2" i="16"/>
  <c r="K2" i="16"/>
  <c r="L2" i="16"/>
  <c r="B2" i="16"/>
  <c r="K19" i="8"/>
  <c r="B3" i="8"/>
  <c r="C3" i="8"/>
  <c r="D3" i="8"/>
  <c r="E3" i="8"/>
  <c r="F3" i="8"/>
  <c r="G3" i="8"/>
  <c r="H3" i="8"/>
  <c r="I3" i="8"/>
  <c r="J3" i="8"/>
  <c r="K3" i="8"/>
  <c r="L3" i="8"/>
  <c r="B4" i="8"/>
  <c r="C4" i="8"/>
  <c r="D4" i="8"/>
  <c r="E4" i="8"/>
  <c r="F4" i="8"/>
  <c r="G4" i="8"/>
  <c r="H4" i="8"/>
  <c r="I4" i="8"/>
  <c r="J4" i="8"/>
  <c r="K4" i="8"/>
  <c r="L4" i="8"/>
  <c r="B5" i="8"/>
  <c r="C5" i="8"/>
  <c r="D5" i="8"/>
  <c r="E5" i="8"/>
  <c r="F5" i="8"/>
  <c r="G5" i="8"/>
  <c r="H5" i="8"/>
  <c r="I5" i="8"/>
  <c r="J5" i="8"/>
  <c r="K5" i="8"/>
  <c r="L5" i="8"/>
  <c r="B6" i="8"/>
  <c r="C6" i="8"/>
  <c r="D6" i="8"/>
  <c r="E6" i="8"/>
  <c r="F6" i="8"/>
  <c r="G6" i="8"/>
  <c r="H6" i="8"/>
  <c r="I6" i="8"/>
  <c r="J6" i="8"/>
  <c r="K6" i="8"/>
  <c r="L6" i="8"/>
  <c r="B7" i="8"/>
  <c r="C7" i="8"/>
  <c r="D7" i="8"/>
  <c r="E7" i="8"/>
  <c r="F7" i="8"/>
  <c r="G7" i="8"/>
  <c r="H7" i="8"/>
  <c r="I7" i="8"/>
  <c r="J7" i="8"/>
  <c r="K7" i="8"/>
  <c r="L7" i="8"/>
  <c r="B8" i="8"/>
  <c r="C8" i="8"/>
  <c r="D8" i="8"/>
  <c r="E8" i="8"/>
  <c r="F8" i="8"/>
  <c r="G8" i="8"/>
  <c r="H8" i="8"/>
  <c r="I8" i="8"/>
  <c r="J8" i="8"/>
  <c r="K8" i="8"/>
  <c r="L8" i="8"/>
  <c r="B9" i="8"/>
  <c r="C9" i="8"/>
  <c r="D9" i="8"/>
  <c r="E9" i="8"/>
  <c r="F9" i="8"/>
  <c r="G9" i="8"/>
  <c r="H9" i="8"/>
  <c r="I9" i="8"/>
  <c r="J9" i="8"/>
  <c r="K9" i="8"/>
  <c r="L9" i="8"/>
  <c r="B10" i="8"/>
  <c r="C10" i="8"/>
  <c r="D10" i="8"/>
  <c r="E10" i="8"/>
  <c r="F10" i="8"/>
  <c r="G10" i="8"/>
  <c r="H10" i="8"/>
  <c r="I10" i="8"/>
  <c r="J10" i="8"/>
  <c r="K10" i="8"/>
  <c r="L10" i="8"/>
  <c r="B11" i="8"/>
  <c r="C11" i="8"/>
  <c r="D11" i="8"/>
  <c r="E11" i="8"/>
  <c r="F11" i="8"/>
  <c r="G11" i="8"/>
  <c r="H11" i="8"/>
  <c r="I11" i="8"/>
  <c r="J11" i="8"/>
  <c r="K11" i="8"/>
  <c r="L11" i="8"/>
  <c r="B12" i="8"/>
  <c r="C12" i="8"/>
  <c r="D12" i="8"/>
  <c r="E12" i="8"/>
  <c r="F12" i="8"/>
  <c r="G12" i="8"/>
  <c r="H12" i="8"/>
  <c r="I12" i="8"/>
  <c r="J12" i="8"/>
  <c r="K12" i="8"/>
  <c r="L12" i="8"/>
  <c r="B13" i="8"/>
  <c r="C13" i="8"/>
  <c r="D13" i="8"/>
  <c r="E13" i="8"/>
  <c r="F13" i="8"/>
  <c r="G13" i="8"/>
  <c r="H13" i="8"/>
  <c r="I13" i="8"/>
  <c r="J13" i="8"/>
  <c r="K13" i="8"/>
  <c r="L13" i="8"/>
  <c r="B14" i="8"/>
  <c r="C14" i="8"/>
  <c r="D14" i="8"/>
  <c r="E14" i="8"/>
  <c r="F14" i="8"/>
  <c r="G14" i="8"/>
  <c r="H14" i="8"/>
  <c r="I14" i="8"/>
  <c r="J14" i="8"/>
  <c r="K14" i="8"/>
  <c r="L14" i="8"/>
  <c r="B15" i="8"/>
  <c r="C15" i="8"/>
  <c r="D15" i="8"/>
  <c r="E15" i="8"/>
  <c r="F15" i="8"/>
  <c r="G15" i="8"/>
  <c r="H15" i="8"/>
  <c r="I15" i="8"/>
  <c r="J15" i="8"/>
  <c r="K15" i="8"/>
  <c r="L15" i="8"/>
  <c r="B16" i="8"/>
  <c r="C16" i="8"/>
  <c r="D16" i="8"/>
  <c r="E16" i="8"/>
  <c r="F16" i="8"/>
  <c r="G16" i="8"/>
  <c r="H16" i="8"/>
  <c r="I16" i="8"/>
  <c r="J16" i="8"/>
  <c r="K16" i="8"/>
  <c r="L16" i="8"/>
  <c r="B17" i="8"/>
  <c r="C17" i="8"/>
  <c r="D17" i="8"/>
  <c r="E17" i="8"/>
  <c r="F17" i="8"/>
  <c r="G17" i="8"/>
  <c r="H17" i="8"/>
  <c r="I17" i="8"/>
  <c r="J17" i="8"/>
  <c r="K17" i="8"/>
  <c r="L17" i="8"/>
  <c r="C2" i="8"/>
  <c r="D2" i="8"/>
  <c r="E2" i="8"/>
  <c r="F2" i="8"/>
  <c r="G2" i="8"/>
  <c r="H2" i="8"/>
  <c r="I2" i="8"/>
  <c r="J2" i="8"/>
  <c r="K2" i="8"/>
  <c r="L2" i="8"/>
  <c r="B2" i="8"/>
  <c r="K21" i="11"/>
  <c r="B3" i="11"/>
  <c r="C3" i="11"/>
  <c r="D3" i="11"/>
  <c r="E3" i="11"/>
  <c r="F3" i="11"/>
  <c r="G3" i="11"/>
  <c r="H3" i="11"/>
  <c r="I3" i="11"/>
  <c r="J3" i="11"/>
  <c r="K3" i="11"/>
  <c r="L3" i="11"/>
  <c r="B4" i="11"/>
  <c r="C4" i="11"/>
  <c r="D4" i="11"/>
  <c r="E4" i="11"/>
  <c r="F4" i="11"/>
  <c r="G4" i="11"/>
  <c r="H4" i="11"/>
  <c r="I4" i="11"/>
  <c r="J4" i="11"/>
  <c r="K4" i="11"/>
  <c r="L4" i="11"/>
  <c r="B5" i="11"/>
  <c r="C5" i="11"/>
  <c r="D5" i="11"/>
  <c r="E5" i="11"/>
  <c r="F5" i="11"/>
  <c r="G5" i="11"/>
  <c r="H5" i="11"/>
  <c r="I5" i="11"/>
  <c r="J5" i="11"/>
  <c r="K5" i="11"/>
  <c r="L5" i="11"/>
  <c r="B6" i="11"/>
  <c r="C6" i="11"/>
  <c r="D6" i="11"/>
  <c r="E6" i="11"/>
  <c r="F6" i="11"/>
  <c r="G6" i="11"/>
  <c r="H6" i="11"/>
  <c r="I6" i="11"/>
  <c r="J6" i="11"/>
  <c r="K6" i="11"/>
  <c r="L6" i="11"/>
  <c r="B7" i="11"/>
  <c r="C7" i="11"/>
  <c r="D7" i="11"/>
  <c r="E7" i="11"/>
  <c r="F7" i="11"/>
  <c r="G7" i="11"/>
  <c r="H7" i="11"/>
  <c r="I7" i="11"/>
  <c r="J7" i="11"/>
  <c r="K7" i="11"/>
  <c r="L7" i="11"/>
  <c r="B8" i="11"/>
  <c r="C8" i="11"/>
  <c r="D8" i="11"/>
  <c r="E8" i="11"/>
  <c r="F8" i="11"/>
  <c r="G8" i="11"/>
  <c r="H8" i="11"/>
  <c r="I8" i="11"/>
  <c r="J8" i="11"/>
  <c r="K8" i="11"/>
  <c r="L8" i="11"/>
  <c r="B9" i="11"/>
  <c r="C9" i="11"/>
  <c r="D9" i="11"/>
  <c r="E9" i="11"/>
  <c r="F9" i="11"/>
  <c r="G9" i="11"/>
  <c r="H9" i="11"/>
  <c r="I9" i="11"/>
  <c r="J9" i="11"/>
  <c r="K9" i="11"/>
  <c r="L9" i="11"/>
  <c r="B10" i="11"/>
  <c r="C10" i="11"/>
  <c r="D10" i="11"/>
  <c r="E10" i="11"/>
  <c r="F10" i="11"/>
  <c r="G10" i="11"/>
  <c r="H10" i="11"/>
  <c r="I10" i="11"/>
  <c r="J10" i="11"/>
  <c r="K10" i="11"/>
  <c r="L10" i="11"/>
  <c r="B11" i="11"/>
  <c r="C11" i="11"/>
  <c r="D11" i="11"/>
  <c r="E11" i="11"/>
  <c r="F11" i="11"/>
  <c r="G11" i="11"/>
  <c r="H11" i="11"/>
  <c r="I11" i="11"/>
  <c r="J11" i="11"/>
  <c r="K11" i="11"/>
  <c r="L11" i="11"/>
  <c r="B12" i="11"/>
  <c r="C12" i="11"/>
  <c r="D12" i="11"/>
  <c r="E12" i="11"/>
  <c r="F12" i="11"/>
  <c r="G12" i="11"/>
  <c r="H12" i="11"/>
  <c r="I12" i="11"/>
  <c r="J12" i="11"/>
  <c r="K12" i="11"/>
  <c r="L12" i="11"/>
  <c r="B13" i="11"/>
  <c r="C13" i="11"/>
  <c r="D13" i="11"/>
  <c r="E13" i="11"/>
  <c r="F13" i="11"/>
  <c r="G13" i="11"/>
  <c r="H13" i="11"/>
  <c r="I13" i="11"/>
  <c r="J13" i="11"/>
  <c r="K13" i="11"/>
  <c r="L13" i="11"/>
  <c r="B14" i="11"/>
  <c r="C14" i="11"/>
  <c r="D14" i="11"/>
  <c r="E14" i="11"/>
  <c r="F14" i="11"/>
  <c r="G14" i="11"/>
  <c r="H14" i="11"/>
  <c r="I14" i="11"/>
  <c r="J14" i="11"/>
  <c r="K14" i="11"/>
  <c r="L14" i="11"/>
  <c r="B15" i="11"/>
  <c r="C15" i="11"/>
  <c r="D15" i="11"/>
  <c r="E15" i="11"/>
  <c r="F15" i="11"/>
  <c r="G15" i="11"/>
  <c r="H15" i="11"/>
  <c r="I15" i="11"/>
  <c r="J15" i="11"/>
  <c r="K15" i="11"/>
  <c r="L15" i="11"/>
  <c r="B16" i="11"/>
  <c r="C16" i="11"/>
  <c r="D16" i="11"/>
  <c r="E16" i="11"/>
  <c r="F16" i="11"/>
  <c r="G16" i="11"/>
  <c r="H16" i="11"/>
  <c r="I16" i="11"/>
  <c r="J16" i="11"/>
  <c r="K16" i="11"/>
  <c r="L16" i="11"/>
  <c r="B17" i="11"/>
  <c r="C17" i="11"/>
  <c r="D17" i="11"/>
  <c r="E17" i="11"/>
  <c r="F17" i="11"/>
  <c r="G17" i="11"/>
  <c r="H17" i="11"/>
  <c r="I17" i="11"/>
  <c r="J17" i="11"/>
  <c r="K17" i="11"/>
  <c r="L17" i="11"/>
  <c r="B18" i="11"/>
  <c r="C18" i="11"/>
  <c r="D18" i="11"/>
  <c r="E18" i="11"/>
  <c r="F18" i="11"/>
  <c r="G18" i="11"/>
  <c r="H18" i="11"/>
  <c r="I18" i="11"/>
  <c r="J18" i="11"/>
  <c r="K18" i="11"/>
  <c r="L18" i="11"/>
  <c r="B19" i="11"/>
  <c r="C19" i="11"/>
  <c r="D19" i="11"/>
  <c r="E19" i="11"/>
  <c r="F19" i="11"/>
  <c r="G19" i="11"/>
  <c r="H19" i="11"/>
  <c r="I19" i="11"/>
  <c r="J19" i="11"/>
  <c r="K19" i="11"/>
  <c r="L19" i="11"/>
  <c r="L2" i="11"/>
  <c r="C2" i="11"/>
  <c r="D2" i="11"/>
  <c r="E2" i="11"/>
  <c r="F2" i="11"/>
  <c r="G2" i="11"/>
  <c r="H2" i="11"/>
  <c r="I2" i="11"/>
  <c r="J2" i="11"/>
  <c r="K2" i="11"/>
  <c r="B2" i="11"/>
  <c r="K23" i="7"/>
  <c r="B3" i="7"/>
  <c r="C3" i="7"/>
  <c r="D3" i="7"/>
  <c r="E3" i="7"/>
  <c r="F3" i="7"/>
  <c r="G3" i="7"/>
  <c r="H3" i="7"/>
  <c r="I3" i="7"/>
  <c r="J3" i="7"/>
  <c r="K3" i="7"/>
  <c r="L3" i="7"/>
  <c r="B4" i="7"/>
  <c r="C4" i="7"/>
  <c r="D4" i="7"/>
  <c r="E4" i="7"/>
  <c r="F4" i="7"/>
  <c r="G4" i="7"/>
  <c r="H4" i="7"/>
  <c r="I4" i="7"/>
  <c r="J4" i="7"/>
  <c r="K4" i="7"/>
  <c r="L4" i="7"/>
  <c r="B5" i="7"/>
  <c r="C5" i="7"/>
  <c r="D5" i="7"/>
  <c r="E5" i="7"/>
  <c r="F5" i="7"/>
  <c r="G5" i="7"/>
  <c r="H5" i="7"/>
  <c r="I5" i="7"/>
  <c r="J5" i="7"/>
  <c r="K5" i="7"/>
  <c r="L5" i="7"/>
  <c r="B6" i="7"/>
  <c r="C6" i="7"/>
  <c r="D6" i="7"/>
  <c r="E6" i="7"/>
  <c r="F6" i="7"/>
  <c r="G6" i="7"/>
  <c r="H6" i="7"/>
  <c r="I6" i="7"/>
  <c r="J6" i="7"/>
  <c r="K6" i="7"/>
  <c r="L6" i="7"/>
  <c r="B7" i="7"/>
  <c r="C7" i="7"/>
  <c r="D7" i="7"/>
  <c r="E7" i="7"/>
  <c r="F7" i="7"/>
  <c r="G7" i="7"/>
  <c r="H7" i="7"/>
  <c r="I7" i="7"/>
  <c r="J7" i="7"/>
  <c r="K7" i="7"/>
  <c r="L7" i="7"/>
  <c r="B8" i="7"/>
  <c r="C8" i="7"/>
  <c r="D8" i="7"/>
  <c r="E8" i="7"/>
  <c r="F8" i="7"/>
  <c r="G8" i="7"/>
  <c r="H8" i="7"/>
  <c r="I8" i="7"/>
  <c r="J8" i="7"/>
  <c r="K8" i="7"/>
  <c r="L8" i="7"/>
  <c r="B9" i="7"/>
  <c r="C9" i="7"/>
  <c r="D9" i="7"/>
  <c r="E9" i="7"/>
  <c r="F9" i="7"/>
  <c r="G9" i="7"/>
  <c r="H9" i="7"/>
  <c r="I9" i="7"/>
  <c r="J9" i="7"/>
  <c r="K9" i="7"/>
  <c r="L9" i="7"/>
  <c r="B10" i="7"/>
  <c r="C10" i="7"/>
  <c r="D10" i="7"/>
  <c r="E10" i="7"/>
  <c r="F10" i="7"/>
  <c r="G10" i="7"/>
  <c r="H10" i="7"/>
  <c r="I10" i="7"/>
  <c r="J10" i="7"/>
  <c r="K10" i="7"/>
  <c r="L10" i="7"/>
  <c r="B11" i="7"/>
  <c r="C11" i="7"/>
  <c r="D11" i="7"/>
  <c r="E11" i="7"/>
  <c r="F11" i="7"/>
  <c r="G11" i="7"/>
  <c r="H11" i="7"/>
  <c r="I11" i="7"/>
  <c r="J11" i="7"/>
  <c r="K11" i="7"/>
  <c r="L11" i="7"/>
  <c r="B12" i="7"/>
  <c r="C12" i="7"/>
  <c r="D12" i="7"/>
  <c r="E12" i="7"/>
  <c r="F12" i="7"/>
  <c r="G12" i="7"/>
  <c r="H12" i="7"/>
  <c r="I12" i="7"/>
  <c r="J12" i="7"/>
  <c r="K12" i="7"/>
  <c r="L12" i="7"/>
  <c r="B13" i="7"/>
  <c r="C13" i="7"/>
  <c r="D13" i="7"/>
  <c r="E13" i="7"/>
  <c r="F13" i="7"/>
  <c r="G13" i="7"/>
  <c r="H13" i="7"/>
  <c r="I13" i="7"/>
  <c r="J13" i="7"/>
  <c r="K13" i="7"/>
  <c r="L13" i="7"/>
  <c r="B14" i="7"/>
  <c r="C14" i="7"/>
  <c r="D14" i="7"/>
  <c r="E14" i="7"/>
  <c r="F14" i="7"/>
  <c r="G14" i="7"/>
  <c r="H14" i="7"/>
  <c r="I14" i="7"/>
  <c r="J14" i="7"/>
  <c r="K14" i="7"/>
  <c r="L14" i="7"/>
  <c r="B15" i="7"/>
  <c r="C15" i="7"/>
  <c r="D15" i="7"/>
  <c r="E15" i="7"/>
  <c r="F15" i="7"/>
  <c r="G15" i="7"/>
  <c r="H15" i="7"/>
  <c r="I15" i="7"/>
  <c r="J15" i="7"/>
  <c r="K15" i="7"/>
  <c r="L15" i="7"/>
  <c r="B16" i="7"/>
  <c r="C16" i="7"/>
  <c r="D16" i="7"/>
  <c r="E16" i="7"/>
  <c r="F16" i="7"/>
  <c r="G16" i="7"/>
  <c r="H16" i="7"/>
  <c r="I16" i="7"/>
  <c r="J16" i="7"/>
  <c r="K16" i="7"/>
  <c r="L16" i="7"/>
  <c r="B17" i="7"/>
  <c r="C17" i="7"/>
  <c r="D17" i="7"/>
  <c r="E17" i="7"/>
  <c r="F17" i="7"/>
  <c r="G17" i="7"/>
  <c r="H17" i="7"/>
  <c r="I17" i="7"/>
  <c r="J17" i="7"/>
  <c r="K17" i="7"/>
  <c r="L17" i="7"/>
  <c r="B18" i="7"/>
  <c r="C18" i="7"/>
  <c r="D18" i="7"/>
  <c r="E18" i="7"/>
  <c r="F18" i="7"/>
  <c r="G18" i="7"/>
  <c r="H18" i="7"/>
  <c r="I18" i="7"/>
  <c r="J18" i="7"/>
  <c r="K18" i="7"/>
  <c r="L18" i="7"/>
  <c r="B19" i="7"/>
  <c r="C19" i="7"/>
  <c r="D19" i="7"/>
  <c r="E19" i="7"/>
  <c r="F19" i="7"/>
  <c r="G19" i="7"/>
  <c r="H19" i="7"/>
  <c r="I19" i="7"/>
  <c r="J19" i="7"/>
  <c r="K19" i="7"/>
  <c r="L19" i="7"/>
  <c r="B20" i="7"/>
  <c r="C20" i="7"/>
  <c r="D20" i="7"/>
  <c r="E20" i="7"/>
  <c r="F20" i="7"/>
  <c r="G20" i="7"/>
  <c r="H20" i="7"/>
  <c r="I20" i="7"/>
  <c r="J20" i="7"/>
  <c r="K20" i="7"/>
  <c r="L20" i="7"/>
  <c r="B21" i="7"/>
  <c r="C21" i="7"/>
  <c r="D21" i="7"/>
  <c r="E21" i="7"/>
  <c r="F21" i="7"/>
  <c r="G21" i="7"/>
  <c r="H21" i="7"/>
  <c r="I21" i="7"/>
  <c r="J21" i="7"/>
  <c r="K21" i="7"/>
  <c r="L21" i="7"/>
  <c r="C2" i="7"/>
  <c r="D2" i="7"/>
  <c r="E2" i="7"/>
  <c r="F2" i="7"/>
  <c r="G2" i="7"/>
  <c r="H2" i="7"/>
  <c r="I2" i="7"/>
  <c r="J2" i="7"/>
  <c r="K2" i="7"/>
  <c r="L2" i="7"/>
  <c r="B2" i="7"/>
  <c r="K23" i="5"/>
  <c r="B3" i="5"/>
  <c r="C3" i="5"/>
  <c r="D3" i="5"/>
  <c r="E3" i="5"/>
  <c r="F3" i="5"/>
  <c r="G3" i="5"/>
  <c r="H3" i="5"/>
  <c r="I3" i="5"/>
  <c r="J3" i="5"/>
  <c r="K3" i="5"/>
  <c r="L3" i="5"/>
  <c r="B4" i="5"/>
  <c r="C4" i="5"/>
  <c r="D4" i="5"/>
  <c r="E4" i="5"/>
  <c r="F4" i="5"/>
  <c r="G4" i="5"/>
  <c r="H4" i="5"/>
  <c r="I4" i="5"/>
  <c r="J4" i="5"/>
  <c r="K4" i="5"/>
  <c r="L4" i="5"/>
  <c r="B5" i="5"/>
  <c r="C5" i="5"/>
  <c r="D5" i="5"/>
  <c r="E5" i="5"/>
  <c r="F5" i="5"/>
  <c r="G5" i="5"/>
  <c r="H5" i="5"/>
  <c r="I5" i="5"/>
  <c r="J5" i="5"/>
  <c r="K5" i="5"/>
  <c r="L5" i="5"/>
  <c r="B6" i="5"/>
  <c r="C6" i="5"/>
  <c r="D6" i="5"/>
  <c r="E6" i="5"/>
  <c r="F6" i="5"/>
  <c r="G6" i="5"/>
  <c r="H6" i="5"/>
  <c r="I6" i="5"/>
  <c r="J6" i="5"/>
  <c r="K6" i="5"/>
  <c r="L6" i="5"/>
  <c r="B7" i="5"/>
  <c r="C7" i="5"/>
  <c r="D7" i="5"/>
  <c r="E7" i="5"/>
  <c r="F7" i="5"/>
  <c r="G7" i="5"/>
  <c r="H7" i="5"/>
  <c r="I7" i="5"/>
  <c r="J7" i="5"/>
  <c r="K7" i="5"/>
  <c r="L7" i="5"/>
  <c r="B8" i="5"/>
  <c r="C8" i="5"/>
  <c r="D8" i="5"/>
  <c r="E8" i="5"/>
  <c r="F8" i="5"/>
  <c r="G8" i="5"/>
  <c r="H8" i="5"/>
  <c r="I8" i="5"/>
  <c r="J8" i="5"/>
  <c r="K8" i="5"/>
  <c r="L8" i="5"/>
  <c r="B9" i="5"/>
  <c r="C9" i="5"/>
  <c r="D9" i="5"/>
  <c r="E9" i="5"/>
  <c r="F9" i="5"/>
  <c r="G9" i="5"/>
  <c r="H9" i="5"/>
  <c r="I9" i="5"/>
  <c r="J9" i="5"/>
  <c r="K9" i="5"/>
  <c r="L9" i="5"/>
  <c r="B10" i="5"/>
  <c r="C10" i="5"/>
  <c r="D10" i="5"/>
  <c r="E10" i="5"/>
  <c r="F10" i="5"/>
  <c r="G10" i="5"/>
  <c r="H10" i="5"/>
  <c r="I10" i="5"/>
  <c r="J10" i="5"/>
  <c r="K10" i="5"/>
  <c r="L10" i="5"/>
  <c r="B11" i="5"/>
  <c r="C11" i="5"/>
  <c r="D11" i="5"/>
  <c r="E11" i="5"/>
  <c r="F11" i="5"/>
  <c r="G11" i="5"/>
  <c r="H11" i="5"/>
  <c r="I11" i="5"/>
  <c r="J11" i="5"/>
  <c r="K11" i="5"/>
  <c r="L11" i="5"/>
  <c r="B12" i="5"/>
  <c r="C12" i="5"/>
  <c r="D12" i="5"/>
  <c r="E12" i="5"/>
  <c r="F12" i="5"/>
  <c r="G12" i="5"/>
  <c r="H12" i="5"/>
  <c r="I12" i="5"/>
  <c r="J12" i="5"/>
  <c r="K12" i="5"/>
  <c r="L12" i="5"/>
  <c r="B13" i="5"/>
  <c r="C13" i="5"/>
  <c r="D13" i="5"/>
  <c r="E13" i="5"/>
  <c r="F13" i="5"/>
  <c r="G13" i="5"/>
  <c r="H13" i="5"/>
  <c r="I13" i="5"/>
  <c r="J13" i="5"/>
  <c r="K13" i="5"/>
  <c r="L13" i="5"/>
  <c r="B14" i="5"/>
  <c r="C14" i="5"/>
  <c r="D14" i="5"/>
  <c r="E14" i="5"/>
  <c r="F14" i="5"/>
  <c r="G14" i="5"/>
  <c r="H14" i="5"/>
  <c r="I14" i="5"/>
  <c r="J14" i="5"/>
  <c r="K14" i="5"/>
  <c r="L14" i="5"/>
  <c r="B15" i="5"/>
  <c r="C15" i="5"/>
  <c r="D15" i="5"/>
  <c r="E15" i="5"/>
  <c r="F15" i="5"/>
  <c r="G15" i="5"/>
  <c r="H15" i="5"/>
  <c r="I15" i="5"/>
  <c r="J15" i="5"/>
  <c r="K15" i="5"/>
  <c r="L15" i="5"/>
  <c r="B16" i="5"/>
  <c r="C16" i="5"/>
  <c r="D16" i="5"/>
  <c r="E16" i="5"/>
  <c r="F16" i="5"/>
  <c r="G16" i="5"/>
  <c r="H16" i="5"/>
  <c r="I16" i="5"/>
  <c r="J16" i="5"/>
  <c r="K16" i="5"/>
  <c r="L16" i="5"/>
  <c r="B17" i="5"/>
  <c r="C17" i="5"/>
  <c r="D17" i="5"/>
  <c r="E17" i="5"/>
  <c r="F17" i="5"/>
  <c r="G17" i="5"/>
  <c r="H17" i="5"/>
  <c r="I17" i="5"/>
  <c r="J17" i="5"/>
  <c r="K17" i="5"/>
  <c r="L17" i="5"/>
  <c r="B18" i="5"/>
  <c r="C18" i="5"/>
  <c r="D18" i="5"/>
  <c r="E18" i="5"/>
  <c r="F18" i="5"/>
  <c r="G18" i="5"/>
  <c r="H18" i="5"/>
  <c r="I18" i="5"/>
  <c r="J18" i="5"/>
  <c r="K18" i="5"/>
  <c r="L18" i="5"/>
  <c r="B19" i="5"/>
  <c r="C19" i="5"/>
  <c r="D19" i="5"/>
  <c r="E19" i="5"/>
  <c r="F19" i="5"/>
  <c r="G19" i="5"/>
  <c r="H19" i="5"/>
  <c r="I19" i="5"/>
  <c r="J19" i="5"/>
  <c r="K19" i="5"/>
  <c r="L19" i="5"/>
  <c r="B20" i="5"/>
  <c r="C20" i="5"/>
  <c r="D20" i="5"/>
  <c r="E20" i="5"/>
  <c r="F20" i="5"/>
  <c r="G20" i="5"/>
  <c r="H20" i="5"/>
  <c r="I20" i="5"/>
  <c r="J20" i="5"/>
  <c r="K20" i="5"/>
  <c r="L20" i="5"/>
  <c r="B21" i="5"/>
  <c r="C21" i="5"/>
  <c r="D21" i="5"/>
  <c r="E21" i="5"/>
  <c r="F21" i="5"/>
  <c r="G21" i="5"/>
  <c r="H21" i="5"/>
  <c r="I21" i="5"/>
  <c r="J21" i="5"/>
  <c r="K21" i="5"/>
  <c r="L21" i="5"/>
  <c r="C2" i="5"/>
  <c r="D2" i="5"/>
  <c r="E2" i="5"/>
  <c r="F2" i="5"/>
  <c r="G2" i="5"/>
  <c r="H2" i="5"/>
  <c r="I2" i="5"/>
  <c r="J2" i="5"/>
  <c r="K2" i="5"/>
  <c r="L2" i="5"/>
  <c r="B2" i="5"/>
  <c r="K21" i="6"/>
  <c r="B3" i="6"/>
  <c r="C3" i="6"/>
  <c r="D3" i="6"/>
  <c r="E3" i="6"/>
  <c r="F3" i="6"/>
  <c r="G3" i="6"/>
  <c r="H3" i="6"/>
  <c r="I3" i="6"/>
  <c r="J3" i="6"/>
  <c r="K3" i="6"/>
  <c r="L3" i="6"/>
  <c r="B4" i="6"/>
  <c r="C4" i="6"/>
  <c r="D4" i="6"/>
  <c r="E4" i="6"/>
  <c r="F4" i="6"/>
  <c r="G4" i="6"/>
  <c r="H4" i="6"/>
  <c r="I4" i="6"/>
  <c r="J4" i="6"/>
  <c r="K4" i="6"/>
  <c r="L4" i="6"/>
  <c r="B5" i="6"/>
  <c r="C5" i="6"/>
  <c r="D5" i="6"/>
  <c r="E5" i="6"/>
  <c r="F5" i="6"/>
  <c r="G5" i="6"/>
  <c r="H5" i="6"/>
  <c r="I5" i="6"/>
  <c r="J5" i="6"/>
  <c r="K5" i="6"/>
  <c r="L5" i="6"/>
  <c r="B6" i="6"/>
  <c r="C6" i="6"/>
  <c r="D6" i="6"/>
  <c r="E6" i="6"/>
  <c r="F6" i="6"/>
  <c r="G6" i="6"/>
  <c r="H6" i="6"/>
  <c r="I6" i="6"/>
  <c r="J6" i="6"/>
  <c r="K6" i="6"/>
  <c r="L6" i="6"/>
  <c r="B7" i="6"/>
  <c r="C7" i="6"/>
  <c r="D7" i="6"/>
  <c r="E7" i="6"/>
  <c r="F7" i="6"/>
  <c r="G7" i="6"/>
  <c r="H7" i="6"/>
  <c r="I7" i="6"/>
  <c r="J7" i="6"/>
  <c r="K7" i="6"/>
  <c r="L7" i="6"/>
  <c r="B8" i="6"/>
  <c r="C8" i="6"/>
  <c r="D8" i="6"/>
  <c r="E8" i="6"/>
  <c r="F8" i="6"/>
  <c r="G8" i="6"/>
  <c r="H8" i="6"/>
  <c r="I8" i="6"/>
  <c r="J8" i="6"/>
  <c r="K8" i="6"/>
  <c r="L8" i="6"/>
  <c r="B9" i="6"/>
  <c r="C9" i="6"/>
  <c r="D9" i="6"/>
  <c r="E9" i="6"/>
  <c r="F9" i="6"/>
  <c r="G9" i="6"/>
  <c r="H9" i="6"/>
  <c r="I9" i="6"/>
  <c r="J9" i="6"/>
  <c r="K9" i="6"/>
  <c r="L9" i="6"/>
  <c r="B10" i="6"/>
  <c r="C10" i="6"/>
  <c r="D10" i="6"/>
  <c r="E10" i="6"/>
  <c r="F10" i="6"/>
  <c r="G10" i="6"/>
  <c r="H10" i="6"/>
  <c r="I10" i="6"/>
  <c r="J10" i="6"/>
  <c r="K10" i="6"/>
  <c r="L10" i="6"/>
  <c r="B11" i="6"/>
  <c r="C11" i="6"/>
  <c r="D11" i="6"/>
  <c r="E11" i="6"/>
  <c r="F11" i="6"/>
  <c r="G11" i="6"/>
  <c r="H11" i="6"/>
  <c r="I11" i="6"/>
  <c r="J11" i="6"/>
  <c r="K11" i="6"/>
  <c r="L11" i="6"/>
  <c r="B12" i="6"/>
  <c r="C12" i="6"/>
  <c r="D12" i="6"/>
  <c r="E12" i="6"/>
  <c r="F12" i="6"/>
  <c r="G12" i="6"/>
  <c r="H12" i="6"/>
  <c r="I12" i="6"/>
  <c r="J12" i="6"/>
  <c r="K12" i="6"/>
  <c r="L12" i="6"/>
  <c r="B13" i="6"/>
  <c r="C13" i="6"/>
  <c r="D13" i="6"/>
  <c r="E13" i="6"/>
  <c r="F13" i="6"/>
  <c r="G13" i="6"/>
  <c r="H13" i="6"/>
  <c r="I13" i="6"/>
  <c r="J13" i="6"/>
  <c r="K13" i="6"/>
  <c r="L13" i="6"/>
  <c r="B14" i="6"/>
  <c r="C14" i="6"/>
  <c r="D14" i="6"/>
  <c r="E14" i="6"/>
  <c r="F14" i="6"/>
  <c r="G14" i="6"/>
  <c r="H14" i="6"/>
  <c r="I14" i="6"/>
  <c r="J14" i="6"/>
  <c r="K14" i="6"/>
  <c r="L14" i="6"/>
  <c r="B15" i="6"/>
  <c r="C15" i="6"/>
  <c r="D15" i="6"/>
  <c r="E15" i="6"/>
  <c r="F15" i="6"/>
  <c r="G15" i="6"/>
  <c r="H15" i="6"/>
  <c r="I15" i="6"/>
  <c r="J15" i="6"/>
  <c r="K15" i="6"/>
  <c r="L15" i="6"/>
  <c r="B16" i="6"/>
  <c r="C16" i="6"/>
  <c r="D16" i="6"/>
  <c r="E16" i="6"/>
  <c r="F16" i="6"/>
  <c r="G16" i="6"/>
  <c r="H16" i="6"/>
  <c r="I16" i="6"/>
  <c r="J16" i="6"/>
  <c r="K16" i="6"/>
  <c r="L16" i="6"/>
  <c r="B17" i="6"/>
  <c r="C17" i="6"/>
  <c r="D17" i="6"/>
  <c r="E17" i="6"/>
  <c r="F17" i="6"/>
  <c r="G17" i="6"/>
  <c r="H17" i="6"/>
  <c r="I17" i="6"/>
  <c r="J17" i="6"/>
  <c r="K17" i="6"/>
  <c r="L17" i="6"/>
  <c r="B18" i="6"/>
  <c r="C18" i="6"/>
  <c r="D18" i="6"/>
  <c r="E18" i="6"/>
  <c r="F18" i="6"/>
  <c r="G18" i="6"/>
  <c r="H18" i="6"/>
  <c r="I18" i="6"/>
  <c r="J18" i="6"/>
  <c r="K18" i="6"/>
  <c r="L18" i="6"/>
  <c r="B19" i="6"/>
  <c r="C19" i="6"/>
  <c r="D19" i="6"/>
  <c r="E19" i="6"/>
  <c r="F19" i="6"/>
  <c r="G19" i="6"/>
  <c r="H19" i="6"/>
  <c r="I19" i="6"/>
  <c r="J19" i="6"/>
  <c r="K19" i="6"/>
  <c r="L19" i="6"/>
  <c r="C2" i="6"/>
  <c r="D2" i="6"/>
  <c r="E2" i="6"/>
  <c r="F2" i="6"/>
  <c r="G2" i="6"/>
  <c r="H2" i="6"/>
  <c r="I2" i="6"/>
  <c r="J2" i="6"/>
  <c r="K2" i="6"/>
  <c r="L2" i="6"/>
  <c r="B2" i="6"/>
  <c r="K23" i="2"/>
  <c r="B3" i="2"/>
  <c r="C3" i="2"/>
  <c r="D3" i="2"/>
  <c r="E3" i="2"/>
  <c r="F3" i="2"/>
  <c r="G3" i="2"/>
  <c r="H3" i="2"/>
  <c r="I3" i="2"/>
  <c r="J3" i="2"/>
  <c r="K3" i="2"/>
  <c r="L3" i="2"/>
  <c r="B4" i="2"/>
  <c r="C4" i="2"/>
  <c r="D4" i="2"/>
  <c r="E4" i="2"/>
  <c r="F4" i="2"/>
  <c r="G4" i="2"/>
  <c r="H4" i="2"/>
  <c r="I4" i="2"/>
  <c r="J4" i="2"/>
  <c r="K4" i="2"/>
  <c r="L4" i="2"/>
  <c r="B5" i="2"/>
  <c r="C5" i="2"/>
  <c r="D5" i="2"/>
  <c r="E5" i="2"/>
  <c r="F5" i="2"/>
  <c r="G5" i="2"/>
  <c r="H5" i="2"/>
  <c r="I5" i="2"/>
  <c r="J5" i="2"/>
  <c r="K5" i="2"/>
  <c r="L5" i="2"/>
  <c r="B6" i="2"/>
  <c r="C6" i="2"/>
  <c r="D6" i="2"/>
  <c r="E6" i="2"/>
  <c r="F6" i="2"/>
  <c r="G6" i="2"/>
  <c r="H6" i="2"/>
  <c r="I6" i="2"/>
  <c r="J6" i="2"/>
  <c r="K6" i="2"/>
  <c r="L6" i="2"/>
  <c r="B7" i="2"/>
  <c r="C7" i="2"/>
  <c r="D7" i="2"/>
  <c r="E7" i="2"/>
  <c r="F7" i="2"/>
  <c r="G7" i="2"/>
  <c r="H7" i="2"/>
  <c r="I7" i="2"/>
  <c r="J7" i="2"/>
  <c r="K7" i="2"/>
  <c r="L7" i="2"/>
  <c r="B8" i="2"/>
  <c r="C8" i="2"/>
  <c r="D8" i="2"/>
  <c r="E8" i="2"/>
  <c r="F8" i="2"/>
  <c r="G8" i="2"/>
  <c r="H8" i="2"/>
  <c r="I8" i="2"/>
  <c r="J8" i="2"/>
  <c r="K8" i="2"/>
  <c r="L8" i="2"/>
  <c r="B9" i="2"/>
  <c r="C9" i="2"/>
  <c r="D9" i="2"/>
  <c r="E9" i="2"/>
  <c r="F9" i="2"/>
  <c r="G9" i="2"/>
  <c r="H9" i="2"/>
  <c r="I9" i="2"/>
  <c r="J9" i="2"/>
  <c r="K9" i="2"/>
  <c r="L9" i="2"/>
  <c r="B10" i="2"/>
  <c r="C10" i="2"/>
  <c r="D10" i="2"/>
  <c r="E10" i="2"/>
  <c r="F10" i="2"/>
  <c r="G10" i="2"/>
  <c r="H10" i="2"/>
  <c r="I10" i="2"/>
  <c r="J10" i="2"/>
  <c r="K10" i="2"/>
  <c r="L10" i="2"/>
  <c r="B11" i="2"/>
  <c r="C11" i="2"/>
  <c r="D11" i="2"/>
  <c r="E11" i="2"/>
  <c r="F11" i="2"/>
  <c r="G11" i="2"/>
  <c r="H11" i="2"/>
  <c r="I11" i="2"/>
  <c r="J11" i="2"/>
  <c r="K11" i="2"/>
  <c r="L11" i="2"/>
  <c r="B12" i="2"/>
  <c r="C12" i="2"/>
  <c r="D12" i="2"/>
  <c r="E12" i="2"/>
  <c r="F12" i="2"/>
  <c r="G12" i="2"/>
  <c r="H12" i="2"/>
  <c r="I12" i="2"/>
  <c r="J12" i="2"/>
  <c r="K12" i="2"/>
  <c r="L12" i="2"/>
  <c r="B13" i="2"/>
  <c r="C13" i="2"/>
  <c r="D13" i="2"/>
  <c r="E13" i="2"/>
  <c r="F13" i="2"/>
  <c r="G13" i="2"/>
  <c r="H13" i="2"/>
  <c r="I13" i="2"/>
  <c r="J13" i="2"/>
  <c r="K13" i="2"/>
  <c r="L13" i="2"/>
  <c r="B14" i="2"/>
  <c r="C14" i="2"/>
  <c r="D14" i="2"/>
  <c r="E14" i="2"/>
  <c r="F14" i="2"/>
  <c r="G14" i="2"/>
  <c r="H14" i="2"/>
  <c r="I14" i="2"/>
  <c r="J14" i="2"/>
  <c r="K14" i="2"/>
  <c r="L14" i="2"/>
  <c r="B15" i="2"/>
  <c r="C15" i="2"/>
  <c r="D15" i="2"/>
  <c r="E15" i="2"/>
  <c r="F15" i="2"/>
  <c r="G15" i="2"/>
  <c r="H15" i="2"/>
  <c r="I15" i="2"/>
  <c r="J15" i="2"/>
  <c r="K15" i="2"/>
  <c r="L15" i="2"/>
  <c r="B16" i="2"/>
  <c r="C16" i="2"/>
  <c r="D16" i="2"/>
  <c r="E16" i="2"/>
  <c r="F16" i="2"/>
  <c r="G16" i="2"/>
  <c r="H16" i="2"/>
  <c r="I16" i="2"/>
  <c r="J16" i="2"/>
  <c r="K16" i="2"/>
  <c r="L16" i="2"/>
  <c r="B17" i="2"/>
  <c r="C17" i="2"/>
  <c r="D17" i="2"/>
  <c r="E17" i="2"/>
  <c r="F17" i="2"/>
  <c r="G17" i="2"/>
  <c r="H17" i="2"/>
  <c r="I17" i="2"/>
  <c r="J17" i="2"/>
  <c r="K17" i="2"/>
  <c r="L17" i="2"/>
  <c r="B18" i="2"/>
  <c r="C18" i="2"/>
  <c r="D18" i="2"/>
  <c r="E18" i="2"/>
  <c r="F18" i="2"/>
  <c r="G18" i="2"/>
  <c r="H18" i="2"/>
  <c r="I18" i="2"/>
  <c r="J18" i="2"/>
  <c r="K18" i="2"/>
  <c r="L18" i="2"/>
  <c r="B19" i="2"/>
  <c r="C19" i="2"/>
  <c r="D19" i="2"/>
  <c r="E19" i="2"/>
  <c r="F19" i="2"/>
  <c r="G19" i="2"/>
  <c r="H19" i="2"/>
  <c r="I19" i="2"/>
  <c r="J19" i="2"/>
  <c r="K19" i="2"/>
  <c r="L19" i="2"/>
  <c r="B20" i="2"/>
  <c r="C20" i="2"/>
  <c r="D20" i="2"/>
  <c r="E20" i="2"/>
  <c r="F20" i="2"/>
  <c r="G20" i="2"/>
  <c r="H20" i="2"/>
  <c r="I20" i="2"/>
  <c r="J20" i="2"/>
  <c r="K20" i="2"/>
  <c r="L20" i="2"/>
  <c r="B21" i="2"/>
  <c r="C21" i="2"/>
  <c r="D21" i="2"/>
  <c r="E21" i="2"/>
  <c r="F21" i="2"/>
  <c r="G21" i="2"/>
  <c r="H21" i="2"/>
  <c r="I21" i="2"/>
  <c r="J21" i="2"/>
  <c r="K21" i="2"/>
  <c r="L21" i="2"/>
  <c r="C2" i="2"/>
  <c r="D2" i="2"/>
  <c r="E2" i="2"/>
  <c r="F2" i="2"/>
  <c r="G2" i="2"/>
  <c r="H2" i="2"/>
  <c r="I2" i="2"/>
  <c r="J2" i="2"/>
  <c r="K2" i="2"/>
  <c r="L2" i="2"/>
  <c r="B2" i="2"/>
  <c r="K23" i="4"/>
  <c r="B3" i="4"/>
  <c r="C3" i="4"/>
  <c r="D3" i="4"/>
  <c r="E3" i="4"/>
  <c r="F3" i="4"/>
  <c r="G3" i="4"/>
  <c r="H3" i="4"/>
  <c r="I3" i="4"/>
  <c r="J3" i="4"/>
  <c r="K3" i="4"/>
  <c r="L3" i="4"/>
  <c r="B4" i="4"/>
  <c r="C4" i="4"/>
  <c r="D4" i="4"/>
  <c r="E4" i="4"/>
  <c r="F4" i="4"/>
  <c r="G4" i="4"/>
  <c r="H4" i="4"/>
  <c r="I4" i="4"/>
  <c r="J4" i="4"/>
  <c r="K4" i="4"/>
  <c r="L4" i="4"/>
  <c r="B5" i="4"/>
  <c r="C5" i="4"/>
  <c r="D5" i="4"/>
  <c r="E5" i="4"/>
  <c r="F5" i="4"/>
  <c r="G5" i="4"/>
  <c r="H5" i="4"/>
  <c r="I5" i="4"/>
  <c r="J5" i="4"/>
  <c r="K5" i="4"/>
  <c r="L5" i="4"/>
  <c r="B6" i="4"/>
  <c r="C6" i="4"/>
  <c r="D6" i="4"/>
  <c r="E6" i="4"/>
  <c r="F6" i="4"/>
  <c r="G6" i="4"/>
  <c r="H6" i="4"/>
  <c r="I6" i="4"/>
  <c r="J6" i="4"/>
  <c r="K6" i="4"/>
  <c r="L6" i="4"/>
  <c r="B7" i="4"/>
  <c r="C7" i="4"/>
  <c r="D7" i="4"/>
  <c r="E7" i="4"/>
  <c r="F7" i="4"/>
  <c r="G7" i="4"/>
  <c r="H7" i="4"/>
  <c r="I7" i="4"/>
  <c r="J7" i="4"/>
  <c r="K7" i="4"/>
  <c r="L7" i="4"/>
  <c r="B8" i="4"/>
  <c r="C8" i="4"/>
  <c r="D8" i="4"/>
  <c r="E8" i="4"/>
  <c r="F8" i="4"/>
  <c r="G8" i="4"/>
  <c r="H8" i="4"/>
  <c r="I8" i="4"/>
  <c r="J8" i="4"/>
  <c r="K8" i="4"/>
  <c r="L8" i="4"/>
  <c r="B9" i="4"/>
  <c r="C9" i="4"/>
  <c r="D9" i="4"/>
  <c r="E9" i="4"/>
  <c r="F9" i="4"/>
  <c r="G9" i="4"/>
  <c r="H9" i="4"/>
  <c r="I9" i="4"/>
  <c r="J9" i="4"/>
  <c r="K9" i="4"/>
  <c r="L9" i="4"/>
  <c r="B10" i="4"/>
  <c r="C10" i="4"/>
  <c r="D10" i="4"/>
  <c r="E10" i="4"/>
  <c r="F10" i="4"/>
  <c r="G10" i="4"/>
  <c r="H10" i="4"/>
  <c r="I10" i="4"/>
  <c r="J10" i="4"/>
  <c r="K10" i="4"/>
  <c r="L10" i="4"/>
  <c r="B11" i="4"/>
  <c r="C11" i="4"/>
  <c r="D11" i="4"/>
  <c r="E11" i="4"/>
  <c r="F11" i="4"/>
  <c r="G11" i="4"/>
  <c r="H11" i="4"/>
  <c r="I11" i="4"/>
  <c r="J11" i="4"/>
  <c r="K11" i="4"/>
  <c r="L11" i="4"/>
  <c r="B12" i="4"/>
  <c r="C12" i="4"/>
  <c r="D12" i="4"/>
  <c r="E12" i="4"/>
  <c r="F12" i="4"/>
  <c r="G12" i="4"/>
  <c r="H12" i="4"/>
  <c r="I12" i="4"/>
  <c r="J12" i="4"/>
  <c r="K12" i="4"/>
  <c r="L12" i="4"/>
  <c r="B13" i="4"/>
  <c r="C13" i="4"/>
  <c r="D13" i="4"/>
  <c r="E13" i="4"/>
  <c r="F13" i="4"/>
  <c r="G13" i="4"/>
  <c r="H13" i="4"/>
  <c r="I13" i="4"/>
  <c r="J13" i="4"/>
  <c r="K13" i="4"/>
  <c r="L13" i="4"/>
  <c r="B14" i="4"/>
  <c r="C14" i="4"/>
  <c r="D14" i="4"/>
  <c r="E14" i="4"/>
  <c r="F14" i="4"/>
  <c r="G14" i="4"/>
  <c r="H14" i="4"/>
  <c r="I14" i="4"/>
  <c r="J14" i="4"/>
  <c r="K14" i="4"/>
  <c r="L14" i="4"/>
  <c r="B15" i="4"/>
  <c r="C15" i="4"/>
  <c r="D15" i="4"/>
  <c r="E15" i="4"/>
  <c r="F15" i="4"/>
  <c r="G15" i="4"/>
  <c r="H15" i="4"/>
  <c r="I15" i="4"/>
  <c r="J15" i="4"/>
  <c r="K15" i="4"/>
  <c r="L15" i="4"/>
  <c r="B16" i="4"/>
  <c r="C16" i="4"/>
  <c r="D16" i="4"/>
  <c r="E16" i="4"/>
  <c r="F16" i="4"/>
  <c r="G16" i="4"/>
  <c r="H16" i="4"/>
  <c r="I16" i="4"/>
  <c r="J16" i="4"/>
  <c r="K16" i="4"/>
  <c r="L16" i="4"/>
  <c r="B17" i="4"/>
  <c r="C17" i="4"/>
  <c r="D17" i="4"/>
  <c r="E17" i="4"/>
  <c r="F17" i="4"/>
  <c r="G17" i="4"/>
  <c r="H17" i="4"/>
  <c r="I17" i="4"/>
  <c r="J17" i="4"/>
  <c r="K17" i="4"/>
  <c r="L17" i="4"/>
  <c r="B18" i="4"/>
  <c r="C18" i="4"/>
  <c r="D18" i="4"/>
  <c r="E18" i="4"/>
  <c r="F18" i="4"/>
  <c r="G18" i="4"/>
  <c r="H18" i="4"/>
  <c r="I18" i="4"/>
  <c r="J18" i="4"/>
  <c r="K18" i="4"/>
  <c r="L18" i="4"/>
  <c r="B19" i="4"/>
  <c r="C19" i="4"/>
  <c r="D19" i="4"/>
  <c r="E19" i="4"/>
  <c r="F19" i="4"/>
  <c r="G19" i="4"/>
  <c r="H19" i="4"/>
  <c r="I19" i="4"/>
  <c r="J19" i="4"/>
  <c r="K19" i="4"/>
  <c r="L19" i="4"/>
  <c r="B20" i="4"/>
  <c r="C20" i="4"/>
  <c r="D20" i="4"/>
  <c r="E20" i="4"/>
  <c r="F20" i="4"/>
  <c r="G20" i="4"/>
  <c r="H20" i="4"/>
  <c r="I20" i="4"/>
  <c r="J20" i="4"/>
  <c r="K20" i="4"/>
  <c r="L20" i="4"/>
  <c r="B21" i="4"/>
  <c r="C21" i="4"/>
  <c r="D21" i="4"/>
  <c r="E21" i="4"/>
  <c r="F21" i="4"/>
  <c r="G21" i="4"/>
  <c r="H21" i="4"/>
  <c r="I21" i="4"/>
  <c r="J21" i="4"/>
  <c r="K21" i="4"/>
  <c r="L21" i="4"/>
  <c r="L2" i="4"/>
  <c r="K2" i="4"/>
  <c r="D2" i="4"/>
  <c r="E2" i="4"/>
  <c r="F2" i="4"/>
  <c r="G2" i="4"/>
  <c r="H2" i="4"/>
  <c r="I2" i="4"/>
  <c r="J2" i="4"/>
  <c r="C2" i="4"/>
  <c r="B2" i="4"/>
  <c r="B523" i="78"/>
  <c r="C523" i="78"/>
  <c r="B524" i="78"/>
  <c r="C524" i="78"/>
  <c r="B525" i="78"/>
  <c r="C525" i="78"/>
  <c r="B526" i="78"/>
  <c r="C526" i="78"/>
  <c r="B527" i="78"/>
  <c r="C527" i="78"/>
  <c r="B528" i="78"/>
  <c r="C528" i="78"/>
  <c r="B529" i="78"/>
  <c r="C529" i="78"/>
  <c r="B530" i="78"/>
  <c r="C530" i="78"/>
  <c r="B531" i="78"/>
  <c r="C531" i="78"/>
  <c r="B532" i="78"/>
  <c r="C532" i="78"/>
  <c r="B533" i="78"/>
  <c r="C533" i="78"/>
  <c r="B534" i="78"/>
  <c r="C534" i="78"/>
  <c r="B535" i="78"/>
  <c r="C535" i="78"/>
  <c r="B536" i="78"/>
  <c r="C536" i="78"/>
  <c r="B537" i="78"/>
  <c r="C537" i="78"/>
  <c r="B538" i="78"/>
  <c r="C538" i="78"/>
  <c r="B539" i="78"/>
  <c r="C539" i="78"/>
  <c r="B540" i="78"/>
  <c r="C540" i="78"/>
  <c r="B541" i="78"/>
  <c r="C541" i="78"/>
  <c r="B542" i="78"/>
  <c r="C542" i="78"/>
  <c r="B543" i="78"/>
  <c r="C543" i="78"/>
  <c r="B544" i="78"/>
  <c r="C544" i="78"/>
  <c r="B545" i="78"/>
  <c r="C545" i="78"/>
  <c r="B546" i="78"/>
  <c r="C546" i="78"/>
  <c r="B547" i="78"/>
  <c r="C547" i="78"/>
  <c r="B548" i="78"/>
  <c r="C548" i="78"/>
  <c r="B549" i="78"/>
  <c r="C549" i="78"/>
  <c r="B550" i="78"/>
  <c r="C550" i="78"/>
  <c r="B551" i="78"/>
  <c r="C551" i="78"/>
  <c r="B552" i="78"/>
  <c r="C552" i="78"/>
  <c r="B553" i="78"/>
  <c r="C553" i="78"/>
  <c r="B554" i="78"/>
  <c r="C554" i="78"/>
  <c r="B555" i="78"/>
  <c r="C555" i="78"/>
  <c r="B556" i="78"/>
  <c r="C556" i="78"/>
  <c r="B557" i="78"/>
  <c r="C557" i="78"/>
  <c r="B558" i="78"/>
  <c r="C558" i="78"/>
  <c r="B559" i="78"/>
  <c r="C559" i="78"/>
  <c r="B560" i="78"/>
  <c r="C560" i="78"/>
  <c r="B561" i="78"/>
  <c r="C561" i="78"/>
  <c r="B562" i="78"/>
  <c r="C562" i="78"/>
  <c r="B563" i="78"/>
  <c r="C563" i="78"/>
  <c r="B564" i="78"/>
  <c r="C564" i="78"/>
  <c r="B565" i="78"/>
  <c r="C565" i="78"/>
  <c r="B566" i="78"/>
  <c r="C566" i="78"/>
  <c r="B567" i="78"/>
  <c r="C567" i="78"/>
  <c r="B568" i="78"/>
  <c r="C568" i="78"/>
  <c r="B569" i="78"/>
  <c r="C569" i="78"/>
  <c r="B570" i="78"/>
  <c r="C570" i="78"/>
  <c r="B571" i="78"/>
  <c r="C571" i="78"/>
  <c r="B572" i="78"/>
  <c r="C572" i="78"/>
  <c r="B573" i="78"/>
  <c r="C573" i="78"/>
  <c r="B574" i="78"/>
  <c r="C574" i="78"/>
  <c r="B575" i="78"/>
  <c r="C575" i="78"/>
  <c r="B576" i="78"/>
  <c r="C576" i="78"/>
  <c r="B577" i="78"/>
  <c r="C577" i="78"/>
  <c r="B578" i="78"/>
  <c r="C578" i="78"/>
  <c r="B579" i="78"/>
  <c r="C579" i="78"/>
  <c r="B580" i="78"/>
  <c r="C580" i="78"/>
  <c r="B581" i="78"/>
  <c r="C581" i="78"/>
  <c r="B582" i="78"/>
  <c r="C582" i="78"/>
  <c r="B583" i="78"/>
  <c r="C583" i="78"/>
  <c r="B584" i="78"/>
  <c r="C584" i="78"/>
  <c r="B585" i="78"/>
  <c r="C585" i="78"/>
  <c r="B586" i="78"/>
  <c r="C586" i="78"/>
  <c r="B587" i="78"/>
  <c r="C587" i="78"/>
  <c r="B588" i="78"/>
  <c r="C588" i="78"/>
  <c r="B589" i="78"/>
  <c r="C589" i="78"/>
  <c r="B590" i="78"/>
  <c r="C590" i="78"/>
  <c r="B591" i="78"/>
  <c r="C591" i="78"/>
  <c r="B592" i="78"/>
  <c r="C592" i="78"/>
  <c r="B593" i="78"/>
  <c r="C593" i="78"/>
  <c r="B594" i="78"/>
  <c r="C594" i="78"/>
  <c r="B595" i="78"/>
  <c r="C595" i="78"/>
  <c r="B596" i="78"/>
  <c r="C596" i="78"/>
  <c r="B597" i="78"/>
  <c r="C597" i="78"/>
  <c r="B598" i="78"/>
  <c r="C598" i="78"/>
  <c r="B599" i="78"/>
  <c r="C599" i="78"/>
  <c r="B600" i="78"/>
  <c r="C600" i="78"/>
  <c r="B601" i="78"/>
  <c r="C601" i="78"/>
  <c r="C522" i="78"/>
  <c r="B522" i="78"/>
  <c r="B487" i="78"/>
  <c r="C487" i="78"/>
  <c r="D487" i="78"/>
  <c r="B488" i="78"/>
  <c r="C488" i="78"/>
  <c r="D488" i="78"/>
  <c r="B489" i="78"/>
  <c r="C489" i="78"/>
  <c r="D489" i="78"/>
  <c r="B490" i="78"/>
  <c r="C490" i="78"/>
  <c r="D490" i="78"/>
  <c r="B491" i="78"/>
  <c r="C491" i="78"/>
  <c r="D491" i="78"/>
  <c r="B492" i="78"/>
  <c r="C492" i="78"/>
  <c r="D492" i="78"/>
  <c r="B493" i="78"/>
  <c r="C493" i="78"/>
  <c r="D493" i="78"/>
  <c r="B494" i="78"/>
  <c r="C494" i="78"/>
  <c r="D494" i="78"/>
  <c r="B495" i="78"/>
  <c r="C495" i="78"/>
  <c r="D495" i="78"/>
  <c r="B496" i="78"/>
  <c r="C496" i="78"/>
  <c r="D496" i="78"/>
  <c r="B497" i="78"/>
  <c r="C497" i="78"/>
  <c r="D497" i="78"/>
  <c r="B498" i="78"/>
  <c r="C498" i="78"/>
  <c r="D498" i="78"/>
  <c r="B499" i="78"/>
  <c r="C499" i="78"/>
  <c r="D499" i="78"/>
  <c r="B500" i="78"/>
  <c r="C500" i="78"/>
  <c r="D500" i="78"/>
  <c r="B501" i="78"/>
  <c r="C501" i="78"/>
  <c r="D501" i="78"/>
  <c r="B502" i="78"/>
  <c r="C502" i="78"/>
  <c r="D502" i="78"/>
  <c r="B503" i="78"/>
  <c r="C503" i="78"/>
  <c r="D503" i="78"/>
  <c r="B504" i="78"/>
  <c r="C504" i="78"/>
  <c r="D504" i="78"/>
  <c r="B505" i="78"/>
  <c r="C505" i="78"/>
  <c r="D505" i="78"/>
  <c r="B506" i="78"/>
  <c r="C506" i="78"/>
  <c r="D506" i="78"/>
  <c r="B507" i="78"/>
  <c r="C507" i="78"/>
  <c r="D507" i="78"/>
  <c r="B508" i="78"/>
  <c r="C508" i="78"/>
  <c r="D508" i="78"/>
  <c r="B509" i="78"/>
  <c r="C509" i="78"/>
  <c r="D509" i="78"/>
  <c r="B510" i="78"/>
  <c r="C510" i="78"/>
  <c r="D510" i="78"/>
  <c r="B511" i="78"/>
  <c r="C511" i="78"/>
  <c r="D511" i="78"/>
  <c r="B512" i="78"/>
  <c r="C512" i="78"/>
  <c r="D512" i="78"/>
  <c r="B513" i="78"/>
  <c r="C513" i="78"/>
  <c r="D513" i="78"/>
  <c r="B514" i="78"/>
  <c r="C514" i="78"/>
  <c r="D514" i="78"/>
  <c r="B515" i="78"/>
  <c r="C515" i="78"/>
  <c r="D515" i="78"/>
  <c r="B516" i="78"/>
  <c r="C516" i="78"/>
  <c r="D516" i="78"/>
  <c r="B517" i="78"/>
  <c r="C517" i="78"/>
  <c r="D517" i="78"/>
  <c r="D486" i="78"/>
  <c r="C486" i="78"/>
  <c r="B486" i="78"/>
  <c r="P145" i="55"/>
  <c r="O145" i="55"/>
  <c r="N145" i="55"/>
  <c r="P144" i="55"/>
  <c r="O144" i="55"/>
  <c r="N144" i="55"/>
  <c r="P143" i="55"/>
  <c r="O143" i="55"/>
  <c r="N143" i="55"/>
  <c r="P142" i="55"/>
  <c r="O142" i="55"/>
  <c r="N142" i="55"/>
  <c r="P141" i="55"/>
  <c r="O141" i="55"/>
  <c r="N141" i="55"/>
  <c r="P140" i="55"/>
  <c r="O140" i="55"/>
  <c r="N140" i="55"/>
  <c r="P139" i="55"/>
  <c r="O139" i="55"/>
  <c r="N139" i="55"/>
  <c r="P138" i="55"/>
  <c r="O138" i="55"/>
  <c r="N138" i="55"/>
  <c r="P137" i="55"/>
  <c r="O137" i="55"/>
  <c r="N137" i="55"/>
  <c r="P136" i="55"/>
  <c r="O136" i="55"/>
  <c r="N136" i="55"/>
  <c r="P135" i="55"/>
  <c r="O135" i="55"/>
  <c r="N135" i="55"/>
  <c r="P134" i="55"/>
  <c r="O134" i="55"/>
  <c r="N134" i="55"/>
  <c r="P133" i="55"/>
  <c r="O133" i="55"/>
  <c r="N133" i="55"/>
  <c r="P132" i="55"/>
  <c r="O132" i="55"/>
  <c r="N132" i="55"/>
  <c r="P131" i="55"/>
  <c r="O131" i="55"/>
  <c r="N131" i="55"/>
  <c r="P130" i="55"/>
  <c r="O130" i="55"/>
  <c r="N130" i="55"/>
  <c r="P129" i="55"/>
  <c r="O129" i="55"/>
  <c r="N129" i="55"/>
  <c r="P128" i="55"/>
  <c r="O128" i="55"/>
  <c r="N128" i="55"/>
  <c r="P127" i="55"/>
  <c r="O127" i="55"/>
  <c r="N127" i="55"/>
  <c r="P126" i="55"/>
  <c r="O126" i="55"/>
  <c r="N126" i="55"/>
  <c r="P125" i="55"/>
  <c r="O125" i="55"/>
  <c r="N125" i="55"/>
  <c r="P124" i="55"/>
  <c r="O124" i="55"/>
  <c r="N124" i="55"/>
  <c r="P123" i="55"/>
  <c r="O123" i="55"/>
  <c r="N123" i="55"/>
  <c r="P122" i="55"/>
  <c r="O122" i="55"/>
  <c r="N122" i="55"/>
  <c r="P121" i="55"/>
  <c r="O121" i="55"/>
  <c r="N121" i="55"/>
  <c r="P120" i="55"/>
  <c r="O120" i="55"/>
  <c r="N120" i="55"/>
  <c r="P119" i="55"/>
  <c r="O119" i="55"/>
  <c r="N119" i="55"/>
  <c r="P118" i="55"/>
  <c r="O118" i="55"/>
  <c r="N118" i="55"/>
  <c r="P117" i="55"/>
  <c r="O117" i="55"/>
  <c r="N117" i="55"/>
  <c r="P116" i="55"/>
  <c r="O116" i="55"/>
  <c r="N116" i="55"/>
  <c r="P115" i="55"/>
  <c r="O115" i="55"/>
  <c r="N115" i="55"/>
  <c r="P114" i="55"/>
  <c r="O114" i="55"/>
  <c r="N114" i="55"/>
  <c r="P113" i="55"/>
  <c r="O113" i="55"/>
  <c r="N113" i="55"/>
  <c r="P112" i="55"/>
  <c r="O112" i="55"/>
  <c r="N112" i="55"/>
  <c r="P111" i="55"/>
  <c r="O111" i="55"/>
  <c r="N111" i="55"/>
  <c r="P110" i="55"/>
  <c r="O110" i="55"/>
  <c r="N110" i="55"/>
  <c r="P109" i="55"/>
  <c r="O109" i="55"/>
  <c r="N109" i="55"/>
  <c r="P108" i="55"/>
  <c r="O108" i="55"/>
  <c r="N108" i="55"/>
  <c r="P107" i="55"/>
  <c r="O107" i="55"/>
  <c r="N107" i="55"/>
  <c r="P106" i="55"/>
  <c r="O106" i="55"/>
  <c r="N106" i="55"/>
  <c r="P105" i="55"/>
  <c r="O105" i="55"/>
  <c r="N105" i="55"/>
  <c r="P104" i="55"/>
  <c r="O104" i="55"/>
  <c r="N104" i="55"/>
  <c r="P103" i="55"/>
  <c r="O103" i="55"/>
  <c r="N103" i="55"/>
  <c r="P102" i="55"/>
  <c r="O102" i="55"/>
  <c r="N102" i="55"/>
  <c r="P101" i="55"/>
  <c r="O101" i="55"/>
  <c r="N101" i="55"/>
  <c r="P100" i="55"/>
  <c r="O100" i="55"/>
  <c r="N100" i="55"/>
  <c r="P99" i="55"/>
  <c r="O99" i="55"/>
  <c r="N99" i="55"/>
  <c r="P98" i="55"/>
  <c r="O98" i="55"/>
  <c r="N98" i="55"/>
  <c r="P97" i="55"/>
  <c r="O97" i="55"/>
  <c r="N97" i="55"/>
  <c r="P96" i="55"/>
  <c r="O96" i="55"/>
  <c r="N96" i="55"/>
  <c r="P95" i="55"/>
  <c r="O95" i="55"/>
  <c r="N95" i="55"/>
  <c r="P94" i="55"/>
  <c r="O94" i="55"/>
  <c r="N94" i="55"/>
  <c r="P93" i="55"/>
  <c r="O93" i="55"/>
  <c r="N93" i="55"/>
  <c r="P92" i="55"/>
  <c r="O92" i="55"/>
  <c r="N92" i="55"/>
  <c r="P91" i="55"/>
  <c r="O91" i="55"/>
  <c r="N91" i="55"/>
  <c r="P90" i="55"/>
  <c r="O90" i="55"/>
  <c r="N90" i="55"/>
  <c r="P89" i="55"/>
  <c r="O89" i="55"/>
  <c r="N89" i="55"/>
  <c r="P88" i="55"/>
  <c r="O88" i="55"/>
  <c r="N88" i="55"/>
  <c r="P87" i="55"/>
  <c r="O87" i="55"/>
  <c r="N87" i="55"/>
  <c r="P86" i="55"/>
  <c r="O86" i="55"/>
  <c r="N86" i="55"/>
  <c r="P85" i="55"/>
  <c r="O85" i="55"/>
  <c r="N85" i="55"/>
  <c r="P84" i="55"/>
  <c r="O84" i="55"/>
  <c r="N84" i="55"/>
  <c r="P83" i="55"/>
  <c r="O83" i="55"/>
  <c r="N83" i="55"/>
  <c r="P82" i="55"/>
  <c r="O82" i="55"/>
  <c r="N82" i="55"/>
  <c r="P81" i="55"/>
  <c r="O81" i="55"/>
  <c r="N81" i="55"/>
  <c r="P80" i="55"/>
  <c r="O80" i="55"/>
  <c r="N80" i="55"/>
  <c r="P79" i="55"/>
  <c r="O79" i="55"/>
  <c r="N79" i="55"/>
  <c r="P78" i="55"/>
  <c r="O78" i="55"/>
  <c r="N78" i="55"/>
  <c r="P77" i="55"/>
  <c r="O77" i="55"/>
  <c r="N77" i="55"/>
  <c r="P76" i="55"/>
  <c r="O76" i="55"/>
  <c r="N76" i="55"/>
  <c r="P75" i="55"/>
  <c r="O75" i="55"/>
  <c r="N75" i="55"/>
  <c r="P74" i="55"/>
  <c r="O74" i="55"/>
  <c r="N74" i="55"/>
  <c r="P73" i="55"/>
  <c r="O73" i="55"/>
  <c r="N73" i="55"/>
  <c r="P72" i="55"/>
  <c r="O72" i="55"/>
  <c r="N72" i="55"/>
  <c r="P71" i="55"/>
  <c r="O71" i="55"/>
  <c r="N71" i="55"/>
  <c r="P70" i="55"/>
  <c r="O70" i="55"/>
  <c r="N70" i="55"/>
  <c r="P69" i="55"/>
  <c r="O69" i="55"/>
  <c r="N69" i="55"/>
  <c r="P68" i="55"/>
  <c r="O68" i="55"/>
  <c r="N68" i="55"/>
  <c r="P67" i="55"/>
  <c r="O67" i="55"/>
  <c r="N67" i="55"/>
  <c r="P66" i="55"/>
  <c r="O66" i="55"/>
  <c r="N66" i="55"/>
  <c r="P65" i="55"/>
  <c r="O65" i="55"/>
  <c r="N65" i="55"/>
  <c r="J102" i="55"/>
  <c r="K102" i="55"/>
  <c r="J103" i="55"/>
  <c r="K103" i="55"/>
  <c r="J104" i="55"/>
  <c r="K104" i="55"/>
  <c r="J105" i="55"/>
  <c r="K105" i="55"/>
  <c r="J106" i="55"/>
  <c r="K106" i="55"/>
  <c r="J107" i="55"/>
  <c r="K107" i="55"/>
  <c r="J108" i="55"/>
  <c r="K108" i="55"/>
  <c r="J109" i="55"/>
  <c r="K109" i="55"/>
  <c r="J110" i="55"/>
  <c r="K110" i="55"/>
  <c r="J111" i="55"/>
  <c r="K111" i="55"/>
  <c r="J112" i="55"/>
  <c r="K112" i="55"/>
  <c r="J113" i="55"/>
  <c r="K113" i="55"/>
  <c r="J114" i="55"/>
  <c r="K114" i="55"/>
  <c r="J115" i="55"/>
  <c r="K115" i="55"/>
  <c r="J116" i="55"/>
  <c r="K116" i="55"/>
  <c r="J117" i="55"/>
  <c r="K117" i="55"/>
  <c r="J118" i="55"/>
  <c r="K118" i="55"/>
  <c r="J119" i="55"/>
  <c r="K119" i="55"/>
  <c r="J120" i="55"/>
  <c r="K120" i="55"/>
  <c r="J121" i="55"/>
  <c r="K121" i="55"/>
  <c r="J122" i="55"/>
  <c r="K122" i="55"/>
  <c r="J123" i="55"/>
  <c r="K123" i="55"/>
  <c r="J124" i="55"/>
  <c r="K124" i="55"/>
  <c r="J125" i="55"/>
  <c r="K125" i="55"/>
  <c r="J126" i="55"/>
  <c r="K126" i="55"/>
  <c r="J127" i="55"/>
  <c r="K127" i="55"/>
  <c r="J128" i="55"/>
  <c r="K128" i="55"/>
  <c r="J129" i="55"/>
  <c r="K129" i="55"/>
  <c r="J130" i="55"/>
  <c r="K130" i="55"/>
  <c r="J131" i="55"/>
  <c r="K131" i="55"/>
  <c r="J132" i="55"/>
  <c r="K132" i="55"/>
  <c r="J133" i="55"/>
  <c r="K133" i="55"/>
  <c r="J134" i="55"/>
  <c r="K134" i="55"/>
  <c r="J135" i="55"/>
  <c r="K135" i="55"/>
  <c r="J136" i="55"/>
  <c r="K136" i="55"/>
  <c r="J137" i="55"/>
  <c r="K137" i="55"/>
  <c r="J138" i="55"/>
  <c r="K138" i="55"/>
  <c r="J139" i="55"/>
  <c r="K139" i="55"/>
  <c r="J140" i="55"/>
  <c r="K140" i="55"/>
  <c r="J141" i="55"/>
  <c r="K141" i="55"/>
  <c r="J142" i="55"/>
  <c r="K142" i="55"/>
  <c r="J143" i="55"/>
  <c r="K143" i="55"/>
  <c r="J144" i="55"/>
  <c r="K144" i="55"/>
  <c r="J145" i="55"/>
  <c r="K145" i="55"/>
  <c r="J146" i="55"/>
  <c r="K146" i="55"/>
  <c r="J147" i="55"/>
  <c r="K147" i="55"/>
  <c r="J148" i="55"/>
  <c r="K148" i="55"/>
  <c r="J149" i="55"/>
  <c r="K149" i="55"/>
  <c r="J150" i="55"/>
  <c r="K150" i="55"/>
  <c r="J151" i="55"/>
  <c r="K151" i="55"/>
  <c r="J152" i="55"/>
  <c r="K152" i="55"/>
  <c r="J153" i="55"/>
  <c r="K153" i="55"/>
  <c r="J154" i="55"/>
  <c r="K154" i="55"/>
  <c r="K101" i="55"/>
  <c r="J101" i="55"/>
  <c r="J66" i="55"/>
  <c r="K66" i="55"/>
  <c r="J67" i="55"/>
  <c r="K67" i="55"/>
  <c r="J68" i="55"/>
  <c r="K68" i="55"/>
  <c r="J69" i="55"/>
  <c r="K69" i="55"/>
  <c r="J70" i="55"/>
  <c r="K70" i="55"/>
  <c r="J71" i="55"/>
  <c r="K71" i="55"/>
  <c r="J72" i="55"/>
  <c r="K72" i="55"/>
  <c r="J73" i="55"/>
  <c r="K73" i="55"/>
  <c r="J74" i="55"/>
  <c r="K74" i="55"/>
  <c r="J75" i="55"/>
  <c r="K75" i="55"/>
  <c r="J76" i="55"/>
  <c r="K76" i="55"/>
  <c r="J77" i="55"/>
  <c r="K77" i="55"/>
  <c r="J78" i="55"/>
  <c r="K78" i="55"/>
  <c r="J79" i="55"/>
  <c r="K79" i="55"/>
  <c r="J80" i="55"/>
  <c r="K80" i="55"/>
  <c r="J81" i="55"/>
  <c r="K81" i="55"/>
  <c r="J82" i="55"/>
  <c r="K82" i="55"/>
  <c r="J83" i="55"/>
  <c r="K83" i="55"/>
  <c r="J84" i="55"/>
  <c r="K84" i="55"/>
  <c r="J85" i="55"/>
  <c r="K85" i="55"/>
  <c r="J86" i="55"/>
  <c r="K86" i="55"/>
  <c r="J87" i="55"/>
  <c r="K87" i="55"/>
  <c r="J88" i="55"/>
  <c r="K88" i="55"/>
  <c r="J89" i="55"/>
  <c r="K89" i="55"/>
  <c r="J90" i="55"/>
  <c r="K90" i="55"/>
  <c r="J91" i="55"/>
  <c r="K91" i="55"/>
  <c r="J92" i="55"/>
  <c r="K92" i="55"/>
  <c r="J93" i="55"/>
  <c r="K93" i="55"/>
  <c r="J94" i="55"/>
  <c r="K94" i="55"/>
  <c r="J95" i="55"/>
  <c r="K95" i="55"/>
  <c r="J96" i="55"/>
  <c r="K96" i="55"/>
  <c r="K65" i="55"/>
  <c r="J65" i="55"/>
  <c r="A18" i="78"/>
  <c r="B18" i="78"/>
  <c r="C18" i="78"/>
  <c r="D18" i="78"/>
  <c r="E18" i="78"/>
  <c r="F18" i="78"/>
  <c r="G18" i="78"/>
  <c r="H18" i="78"/>
  <c r="I18" i="78"/>
  <c r="J18" i="78"/>
  <c r="A19" i="78"/>
  <c r="B19" i="78"/>
  <c r="C19" i="78"/>
  <c r="D19" i="78"/>
  <c r="E19" i="78"/>
  <c r="F19" i="78"/>
  <c r="G19" i="78"/>
  <c r="H19" i="78"/>
  <c r="I19" i="78"/>
  <c r="J19" i="78"/>
  <c r="A20" i="78"/>
  <c r="B20" i="78"/>
  <c r="C20" i="78"/>
  <c r="D20" i="78"/>
  <c r="E20" i="78"/>
  <c r="F20" i="78"/>
  <c r="G20" i="78"/>
  <c r="H20" i="78"/>
  <c r="I20" i="78"/>
  <c r="J20" i="78"/>
  <c r="A21" i="78"/>
  <c r="B21" i="78"/>
  <c r="C21" i="78"/>
  <c r="D21" i="78"/>
  <c r="E21" i="78"/>
  <c r="F21" i="78"/>
  <c r="G21" i="78"/>
  <c r="H21" i="78"/>
  <c r="I21" i="78"/>
  <c r="J21" i="78"/>
  <c r="A22" i="78"/>
  <c r="B22" i="78"/>
  <c r="C22" i="78"/>
  <c r="D22" i="78"/>
  <c r="E22" i="78"/>
  <c r="F22" i="78"/>
  <c r="G22" i="78"/>
  <c r="H22" i="78"/>
  <c r="I22" i="78"/>
  <c r="J22" i="78"/>
  <c r="A23" i="78"/>
  <c r="B23" i="78"/>
  <c r="C23" i="78"/>
  <c r="D23" i="78"/>
  <c r="E23" i="78"/>
  <c r="F23" i="78"/>
  <c r="G23" i="78"/>
  <c r="H23" i="78"/>
  <c r="I23" i="78"/>
  <c r="J23" i="78"/>
  <c r="A24" i="78"/>
  <c r="B24" i="78"/>
  <c r="C24" i="78"/>
  <c r="D24" i="78"/>
  <c r="E24" i="78"/>
  <c r="F24" i="78"/>
  <c r="G24" i="78"/>
  <c r="H24" i="78"/>
  <c r="I24" i="78"/>
  <c r="J24" i="78"/>
  <c r="A25" i="78"/>
  <c r="B25" i="78"/>
  <c r="C25" i="78"/>
  <c r="D25" i="78"/>
  <c r="E25" i="78"/>
  <c r="F25" i="78"/>
  <c r="G25" i="78"/>
  <c r="H25" i="78"/>
  <c r="I25" i="78"/>
  <c r="J25" i="78"/>
  <c r="A26" i="78"/>
  <c r="B26" i="78"/>
  <c r="C26" i="78"/>
  <c r="D26" i="78"/>
  <c r="E26" i="78"/>
  <c r="F26" i="78"/>
  <c r="G26" i="78"/>
  <c r="H26" i="78"/>
  <c r="I26" i="78"/>
  <c r="J26" i="78"/>
  <c r="A27" i="78"/>
  <c r="B27" i="78"/>
  <c r="C27" i="78"/>
  <c r="D27" i="78"/>
  <c r="E27" i="78"/>
  <c r="F27" i="78"/>
  <c r="G27" i="78"/>
  <c r="H27" i="78"/>
  <c r="I27" i="78"/>
  <c r="J27" i="78"/>
  <c r="A28" i="78"/>
  <c r="B28" i="78"/>
  <c r="C28" i="78"/>
  <c r="D28" i="78"/>
  <c r="E28" i="78"/>
  <c r="F28" i="78"/>
  <c r="G28" i="78"/>
  <c r="H28" i="78"/>
  <c r="I28" i="78"/>
  <c r="J28" i="78"/>
  <c r="A29" i="78"/>
  <c r="B29" i="78"/>
  <c r="C29" i="78"/>
  <c r="D29" i="78"/>
  <c r="E29" i="78"/>
  <c r="F29" i="78"/>
  <c r="G29" i="78"/>
  <c r="H29" i="78"/>
  <c r="I29" i="78"/>
  <c r="J29" i="78"/>
  <c r="A30" i="78"/>
  <c r="B30" i="78"/>
  <c r="C30" i="78"/>
  <c r="D30" i="78"/>
  <c r="E30" i="78"/>
  <c r="F30" i="78"/>
  <c r="G30" i="78"/>
  <c r="H30" i="78"/>
  <c r="I30" i="78"/>
  <c r="J30" i="78"/>
  <c r="A31" i="78"/>
  <c r="B31" i="78"/>
  <c r="C31" i="78"/>
  <c r="D31" i="78"/>
  <c r="E31" i="78"/>
  <c r="F31" i="78"/>
  <c r="G31" i="78"/>
  <c r="H31" i="78"/>
  <c r="I31" i="78"/>
  <c r="J31" i="78"/>
  <c r="A32" i="78"/>
  <c r="B32" i="78"/>
  <c r="C32" i="78"/>
  <c r="D32" i="78"/>
  <c r="E32" i="78"/>
  <c r="F32" i="78"/>
  <c r="G32" i="78"/>
  <c r="H32" i="78"/>
  <c r="I32" i="78"/>
  <c r="J32" i="78"/>
  <c r="A33" i="78"/>
  <c r="B33" i="78"/>
  <c r="C33" i="78"/>
  <c r="D33" i="78"/>
  <c r="E33" i="78"/>
  <c r="F33" i="78"/>
  <c r="G33" i="78"/>
  <c r="H33" i="78"/>
  <c r="I33" i="78"/>
  <c r="J33" i="78"/>
  <c r="A34" i="78"/>
  <c r="B34" i="78"/>
  <c r="C34" i="78"/>
  <c r="D34" i="78"/>
  <c r="E34" i="78"/>
  <c r="F34" i="78"/>
  <c r="G34" i="78"/>
  <c r="H34" i="78"/>
  <c r="I34" i="78"/>
  <c r="J34" i="78"/>
  <c r="A35" i="78"/>
  <c r="B35" i="78"/>
  <c r="C35" i="78"/>
  <c r="D35" i="78"/>
  <c r="E35" i="78"/>
  <c r="F35" i="78"/>
  <c r="G35" i="78"/>
  <c r="H35" i="78"/>
  <c r="I35" i="78"/>
  <c r="J35" i="78"/>
  <c r="A36" i="78"/>
  <c r="B36" i="78"/>
  <c r="C36" i="78"/>
  <c r="D36" i="78"/>
  <c r="E36" i="78"/>
  <c r="F36" i="78"/>
  <c r="G36" i="78"/>
  <c r="H36" i="78"/>
  <c r="I36" i="78"/>
  <c r="J36" i="78"/>
  <c r="A37" i="78"/>
  <c r="B37" i="78"/>
  <c r="C37" i="78"/>
  <c r="D37" i="78"/>
  <c r="E37" i="78"/>
  <c r="F37" i="78"/>
  <c r="G37" i="78"/>
  <c r="H37" i="78"/>
  <c r="I37" i="78"/>
  <c r="J37" i="78"/>
  <c r="A38" i="78"/>
  <c r="B38" i="78"/>
  <c r="C38" i="78"/>
  <c r="D38" i="78"/>
  <c r="E38" i="78"/>
  <c r="F38" i="78"/>
  <c r="G38" i="78"/>
  <c r="H38" i="78"/>
  <c r="I38" i="78"/>
  <c r="J38" i="78"/>
  <c r="A39" i="78"/>
  <c r="B39" i="78"/>
  <c r="C39" i="78"/>
  <c r="D39" i="78"/>
  <c r="E39" i="78"/>
  <c r="F39" i="78"/>
  <c r="G39" i="78"/>
  <c r="H39" i="78"/>
  <c r="I39" i="78"/>
  <c r="J39" i="78"/>
  <c r="A40" i="78"/>
  <c r="B40" i="78"/>
  <c r="C40" i="78"/>
  <c r="D40" i="78"/>
  <c r="E40" i="78"/>
  <c r="F40" i="78"/>
  <c r="G40" i="78"/>
  <c r="H40" i="78"/>
  <c r="I40" i="78"/>
  <c r="J40" i="78"/>
  <c r="A41" i="78"/>
  <c r="B41" i="78"/>
  <c r="C41" i="78"/>
  <c r="D41" i="78"/>
  <c r="E41" i="78"/>
  <c r="F41" i="78"/>
  <c r="G41" i="78"/>
  <c r="H41" i="78"/>
  <c r="I41" i="78"/>
  <c r="J41" i="78"/>
  <c r="A42" i="78"/>
  <c r="B42" i="78"/>
  <c r="C42" i="78"/>
  <c r="D42" i="78"/>
  <c r="E42" i="78"/>
  <c r="F42" i="78"/>
  <c r="G42" i="78"/>
  <c r="H42" i="78"/>
  <c r="I42" i="78"/>
  <c r="J42" i="78"/>
  <c r="A43" i="78"/>
  <c r="B43" i="78"/>
  <c r="C43" i="78"/>
  <c r="D43" i="78"/>
  <c r="E43" i="78"/>
  <c r="F43" i="78"/>
  <c r="G43" i="78"/>
  <c r="H43" i="78"/>
  <c r="I43" i="78"/>
  <c r="J43" i="78"/>
  <c r="A44" i="78"/>
  <c r="B44" i="78"/>
  <c r="C44" i="78"/>
  <c r="D44" i="78"/>
  <c r="E44" i="78"/>
  <c r="F44" i="78"/>
  <c r="G44" i="78"/>
  <c r="H44" i="78"/>
  <c r="I44" i="78"/>
  <c r="J44" i="78"/>
  <c r="A45" i="78"/>
  <c r="B45" i="78"/>
  <c r="C45" i="78"/>
  <c r="D45" i="78"/>
  <c r="E45" i="78"/>
  <c r="F45" i="78"/>
  <c r="G45" i="78"/>
  <c r="H45" i="78"/>
  <c r="I45" i="78"/>
  <c r="J45" i="78"/>
  <c r="A46" i="78"/>
  <c r="B46" i="78"/>
  <c r="C46" i="78"/>
  <c r="D46" i="78"/>
  <c r="E46" i="78"/>
  <c r="F46" i="78"/>
  <c r="G46" i="78"/>
  <c r="H46" i="78"/>
  <c r="I46" i="78"/>
  <c r="J46" i="78"/>
  <c r="A47" i="78"/>
  <c r="B47" i="78"/>
  <c r="C47" i="78"/>
  <c r="D47" i="78"/>
  <c r="E47" i="78"/>
  <c r="F47" i="78"/>
  <c r="G47" i="78"/>
  <c r="H47" i="78"/>
  <c r="I47" i="78"/>
  <c r="J47" i="78"/>
  <c r="A48" i="78"/>
  <c r="B48" i="78"/>
  <c r="C48" i="78"/>
  <c r="D48" i="78"/>
  <c r="E48" i="78"/>
  <c r="F48" i="78"/>
  <c r="G48" i="78"/>
  <c r="H48" i="78"/>
  <c r="I48" i="78"/>
  <c r="J48" i="78"/>
  <c r="A49" i="78"/>
  <c r="B49" i="78"/>
  <c r="C49" i="78"/>
  <c r="D49" i="78"/>
  <c r="E49" i="78"/>
  <c r="F49" i="78"/>
  <c r="G49" i="78"/>
  <c r="H49" i="78"/>
  <c r="I49" i="78"/>
  <c r="J49" i="78"/>
  <c r="A50" i="78"/>
  <c r="B50" i="78"/>
  <c r="C50" i="78"/>
  <c r="D50" i="78"/>
  <c r="E50" i="78"/>
  <c r="F50" i="78"/>
  <c r="G50" i="78"/>
  <c r="H50" i="78"/>
  <c r="I50" i="78"/>
  <c r="J50" i="78"/>
  <c r="A51" i="78"/>
  <c r="B51" i="78"/>
  <c r="C51" i="78"/>
  <c r="D51" i="78"/>
  <c r="E51" i="78"/>
  <c r="F51" i="78"/>
  <c r="G51" i="78"/>
  <c r="H51" i="78"/>
  <c r="I51" i="78"/>
  <c r="J51" i="78"/>
  <c r="A52" i="78"/>
  <c r="B52" i="78"/>
  <c r="C52" i="78"/>
  <c r="D52" i="78"/>
  <c r="E52" i="78"/>
  <c r="F52" i="78"/>
  <c r="G52" i="78"/>
  <c r="H52" i="78"/>
  <c r="I52" i="78"/>
  <c r="J52" i="78"/>
  <c r="A53" i="78"/>
  <c r="B53" i="78"/>
  <c r="C53" i="78"/>
  <c r="D53" i="78"/>
  <c r="E53" i="78"/>
  <c r="F53" i="78"/>
  <c r="G53" i="78"/>
  <c r="H53" i="78"/>
  <c r="I53" i="78"/>
  <c r="J53" i="78"/>
  <c r="A54" i="78"/>
  <c r="B54" i="78"/>
  <c r="C54" i="78"/>
  <c r="D54" i="78"/>
  <c r="E54" i="78"/>
  <c r="F54" i="78"/>
  <c r="G54" i="78"/>
  <c r="H54" i="78"/>
  <c r="I54" i="78"/>
  <c r="J54" i="78"/>
  <c r="A55" i="78"/>
  <c r="B55" i="78"/>
  <c r="C55" i="78"/>
  <c r="D55" i="78"/>
  <c r="E55" i="78"/>
  <c r="F55" i="78"/>
  <c r="G55" i="78"/>
  <c r="H55" i="78"/>
  <c r="I55" i="78"/>
  <c r="J55" i="78"/>
  <c r="A56" i="78"/>
  <c r="B56" i="78"/>
  <c r="C56" i="78"/>
  <c r="D56" i="78"/>
  <c r="E56" i="78"/>
  <c r="F56" i="78"/>
  <c r="G56" i="78"/>
  <c r="H56" i="78"/>
  <c r="I56" i="78"/>
  <c r="J56" i="78"/>
  <c r="A57" i="78"/>
  <c r="B57" i="78"/>
  <c r="C57" i="78"/>
  <c r="D57" i="78"/>
  <c r="E57" i="78"/>
  <c r="F57" i="78"/>
  <c r="G57" i="78"/>
  <c r="H57" i="78"/>
  <c r="I57" i="78"/>
  <c r="J57" i="78"/>
  <c r="A58" i="78"/>
  <c r="B58" i="78"/>
  <c r="C58" i="78"/>
  <c r="D58" i="78"/>
  <c r="E58" i="78"/>
  <c r="F58" i="78"/>
  <c r="G58" i="78"/>
  <c r="H58" i="78"/>
  <c r="I58" i="78"/>
  <c r="J58" i="78"/>
  <c r="A59" i="78"/>
  <c r="B59" i="78"/>
  <c r="C59" i="78"/>
  <c r="D59" i="78"/>
  <c r="E59" i="78"/>
  <c r="F59" i="78"/>
  <c r="G59" i="78"/>
  <c r="H59" i="78"/>
  <c r="I59" i="78"/>
  <c r="J59" i="78"/>
  <c r="A60" i="78"/>
  <c r="B60" i="78"/>
  <c r="C60" i="78"/>
  <c r="D60" i="78"/>
  <c r="E60" i="78"/>
  <c r="F60" i="78"/>
  <c r="G60" i="78"/>
  <c r="H60" i="78"/>
  <c r="I60" i="78"/>
  <c r="J60" i="78"/>
  <c r="A61" i="78"/>
  <c r="B61" i="78"/>
  <c r="C61" i="78"/>
  <c r="D61" i="78"/>
  <c r="E61" i="78"/>
  <c r="F61" i="78"/>
  <c r="G61" i="78"/>
  <c r="H61" i="78"/>
  <c r="I61" i="78"/>
  <c r="J61" i="78"/>
  <c r="A62" i="78"/>
  <c r="B62" i="78"/>
  <c r="C62" i="78"/>
  <c r="D62" i="78"/>
  <c r="E62" i="78"/>
  <c r="F62" i="78"/>
  <c r="G62" i="78"/>
  <c r="H62" i="78"/>
  <c r="I62" i="78"/>
  <c r="J62" i="78"/>
  <c r="A63" i="78"/>
  <c r="B63" i="78"/>
  <c r="C63" i="78"/>
  <c r="D63" i="78"/>
  <c r="E63" i="78"/>
  <c r="F63" i="78"/>
  <c r="G63" i="78"/>
  <c r="H63" i="78"/>
  <c r="I63" i="78"/>
  <c r="J63" i="78"/>
  <c r="A64" i="78"/>
  <c r="B64" i="78"/>
  <c r="C64" i="78"/>
  <c r="D64" i="78"/>
  <c r="E64" i="78"/>
  <c r="F64" i="78"/>
  <c r="G64" i="78"/>
  <c r="H64" i="78"/>
  <c r="I64" i="78"/>
  <c r="J64" i="78"/>
  <c r="A65" i="78"/>
  <c r="B65" i="78"/>
  <c r="C65" i="78"/>
  <c r="D65" i="78"/>
  <c r="E65" i="78"/>
  <c r="F65" i="78"/>
  <c r="G65" i="78"/>
  <c r="H65" i="78"/>
  <c r="I65" i="78"/>
  <c r="J65" i="78"/>
  <c r="A66" i="78"/>
  <c r="B66" i="78"/>
  <c r="C66" i="78"/>
  <c r="D66" i="78"/>
  <c r="E66" i="78"/>
  <c r="F66" i="78"/>
  <c r="G66" i="78"/>
  <c r="H66" i="78"/>
  <c r="I66" i="78"/>
  <c r="J66" i="78"/>
  <c r="A67" i="78"/>
  <c r="B67" i="78"/>
  <c r="C67" i="78"/>
  <c r="D67" i="78"/>
  <c r="E67" i="78"/>
  <c r="F67" i="78"/>
  <c r="G67" i="78"/>
  <c r="H67" i="78"/>
  <c r="I67" i="78"/>
  <c r="J67" i="78"/>
  <c r="A68" i="78"/>
  <c r="B68" i="78"/>
  <c r="C68" i="78"/>
  <c r="D68" i="78"/>
  <c r="E68" i="78"/>
  <c r="F68" i="78"/>
  <c r="G68" i="78"/>
  <c r="H68" i="78"/>
  <c r="I68" i="78"/>
  <c r="J68" i="78"/>
  <c r="A69" i="78"/>
  <c r="B69" i="78"/>
  <c r="C69" i="78"/>
  <c r="D69" i="78"/>
  <c r="E69" i="78"/>
  <c r="F69" i="78"/>
  <c r="G69" i="78"/>
  <c r="H69" i="78"/>
  <c r="I69" i="78"/>
  <c r="J69" i="78"/>
  <c r="A70" i="78"/>
  <c r="B70" i="78"/>
  <c r="C70" i="78"/>
  <c r="D70" i="78"/>
  <c r="E70" i="78"/>
  <c r="F70" i="78"/>
  <c r="G70" i="78"/>
  <c r="H70" i="78"/>
  <c r="I70" i="78"/>
  <c r="J70" i="78"/>
  <c r="A71" i="78"/>
  <c r="B71" i="78"/>
  <c r="C71" i="78"/>
  <c r="D71" i="78"/>
  <c r="E71" i="78"/>
  <c r="F71" i="78"/>
  <c r="G71" i="78"/>
  <c r="H71" i="78"/>
  <c r="I71" i="78"/>
  <c r="J71" i="78"/>
  <c r="A72" i="78"/>
  <c r="B72" i="78"/>
  <c r="C72" i="78"/>
  <c r="D72" i="78"/>
  <c r="E72" i="78"/>
  <c r="F72" i="78"/>
  <c r="G72" i="78"/>
  <c r="H72" i="78"/>
  <c r="I72" i="78"/>
  <c r="J72" i="78"/>
  <c r="A73" i="78"/>
  <c r="B73" i="78"/>
  <c r="C73" i="78"/>
  <c r="D73" i="78"/>
  <c r="E73" i="78"/>
  <c r="F73" i="78"/>
  <c r="G73" i="78"/>
  <c r="H73" i="78"/>
  <c r="I73" i="78"/>
  <c r="J73" i="78"/>
  <c r="A74" i="78"/>
  <c r="B74" i="78"/>
  <c r="C74" i="78"/>
  <c r="D74" i="78"/>
  <c r="E74" i="78"/>
  <c r="F74" i="78"/>
  <c r="G74" i="78"/>
  <c r="H74" i="78"/>
  <c r="I74" i="78"/>
  <c r="J74" i="78"/>
  <c r="A75" i="78"/>
  <c r="B75" i="78"/>
  <c r="C75" i="78"/>
  <c r="D75" i="78"/>
  <c r="E75" i="78"/>
  <c r="F75" i="78"/>
  <c r="G75" i="78"/>
  <c r="H75" i="78"/>
  <c r="I75" i="78"/>
  <c r="J75" i="78"/>
  <c r="A76" i="78"/>
  <c r="B76" i="78"/>
  <c r="C76" i="78"/>
  <c r="D76" i="78"/>
  <c r="E76" i="78"/>
  <c r="F76" i="78"/>
  <c r="G76" i="78"/>
  <c r="H76" i="78"/>
  <c r="I76" i="78"/>
  <c r="J76" i="78"/>
  <c r="A77" i="78"/>
  <c r="B77" i="78"/>
  <c r="C77" i="78"/>
  <c r="D77" i="78"/>
  <c r="E77" i="78"/>
  <c r="F77" i="78"/>
  <c r="G77" i="78"/>
  <c r="H77" i="78"/>
  <c r="I77" i="78"/>
  <c r="J77" i="78"/>
  <c r="A78" i="78"/>
  <c r="B78" i="78"/>
  <c r="C78" i="78"/>
  <c r="D78" i="78"/>
  <c r="E78" i="78"/>
  <c r="F78" i="78"/>
  <c r="G78" i="78"/>
  <c r="H78" i="78"/>
  <c r="I78" i="78"/>
  <c r="J78" i="78"/>
  <c r="A79" i="78"/>
  <c r="B79" i="78"/>
  <c r="C79" i="78"/>
  <c r="D79" i="78"/>
  <c r="E79" i="78"/>
  <c r="F79" i="78"/>
  <c r="G79" i="78"/>
  <c r="H79" i="78"/>
  <c r="I79" i="78"/>
  <c r="J79" i="78"/>
  <c r="A80" i="78"/>
  <c r="B80" i="78"/>
  <c r="C80" i="78"/>
  <c r="D80" i="78"/>
  <c r="E80" i="78"/>
  <c r="F80" i="78"/>
  <c r="G80" i="78"/>
  <c r="H80" i="78"/>
  <c r="I80" i="78"/>
  <c r="J80" i="78"/>
  <c r="A81" i="78"/>
  <c r="B81" i="78"/>
  <c r="C81" i="78"/>
  <c r="D81" i="78"/>
  <c r="E81" i="78"/>
  <c r="F81" i="78"/>
  <c r="G81" i="78"/>
  <c r="H81" i="78"/>
  <c r="I81" i="78"/>
  <c r="J81" i="78"/>
  <c r="A82" i="78"/>
  <c r="B82" i="78"/>
  <c r="C82" i="78"/>
  <c r="D82" i="78"/>
  <c r="E82" i="78"/>
  <c r="F82" i="78"/>
  <c r="G82" i="78"/>
  <c r="H82" i="78"/>
  <c r="I82" i="78"/>
  <c r="J82" i="78"/>
  <c r="A83" i="78"/>
  <c r="B83" i="78"/>
  <c r="C83" i="78"/>
  <c r="D83" i="78"/>
  <c r="E83" i="78"/>
  <c r="F83" i="78"/>
  <c r="G83" i="78"/>
  <c r="H83" i="78"/>
  <c r="I83" i="78"/>
  <c r="J83" i="78"/>
  <c r="A84" i="78"/>
  <c r="B84" i="78"/>
  <c r="C84" i="78"/>
  <c r="D84" i="78"/>
  <c r="E84" i="78"/>
  <c r="F84" i="78"/>
  <c r="G84" i="78"/>
  <c r="H84" i="78"/>
  <c r="I84" i="78"/>
  <c r="J84" i="78"/>
  <c r="A85" i="78"/>
  <c r="B85" i="78"/>
  <c r="C85" i="78"/>
  <c r="D85" i="78"/>
  <c r="E85" i="78"/>
  <c r="F85" i="78"/>
  <c r="G85" i="78"/>
  <c r="H85" i="78"/>
  <c r="I85" i="78"/>
  <c r="J85" i="78"/>
  <c r="A86" i="78"/>
  <c r="B86" i="78"/>
  <c r="C86" i="78"/>
  <c r="D86" i="78"/>
  <c r="E86" i="78"/>
  <c r="F86" i="78"/>
  <c r="G86" i="78"/>
  <c r="H86" i="78"/>
  <c r="I86" i="78"/>
  <c r="J86" i="78"/>
  <c r="A87" i="78"/>
  <c r="B87" i="78"/>
  <c r="C87" i="78"/>
  <c r="D87" i="78"/>
  <c r="E87" i="78"/>
  <c r="F87" i="78"/>
  <c r="G87" i="78"/>
  <c r="H87" i="78"/>
  <c r="I87" i="78"/>
  <c r="J87" i="78"/>
  <c r="A88" i="78"/>
  <c r="B88" i="78"/>
  <c r="C88" i="78"/>
  <c r="D88" i="78"/>
  <c r="E88" i="78"/>
  <c r="F88" i="78"/>
  <c r="G88" i="78"/>
  <c r="H88" i="78"/>
  <c r="I88" i="78"/>
  <c r="J88" i="78"/>
  <c r="A89" i="78"/>
  <c r="B89" i="78"/>
  <c r="C89" i="78"/>
  <c r="D89" i="78"/>
  <c r="E89" i="78"/>
  <c r="F89" i="78"/>
  <c r="G89" i="78"/>
  <c r="H89" i="78"/>
  <c r="I89" i="78"/>
  <c r="J89" i="78"/>
  <c r="A90" i="78"/>
  <c r="B90" i="78"/>
  <c r="C90" i="78"/>
  <c r="D90" i="78"/>
  <c r="E90" i="78"/>
  <c r="F90" i="78"/>
  <c r="G90" i="78"/>
  <c r="H90" i="78"/>
  <c r="I90" i="78"/>
  <c r="J90" i="78"/>
  <c r="A91" i="78"/>
  <c r="B91" i="78"/>
  <c r="C91" i="78"/>
  <c r="D91" i="78"/>
  <c r="E91" i="78"/>
  <c r="F91" i="78"/>
  <c r="G91" i="78"/>
  <c r="H91" i="78"/>
  <c r="I91" i="78"/>
  <c r="J91" i="78"/>
  <c r="A92" i="78"/>
  <c r="B92" i="78"/>
  <c r="C92" i="78"/>
  <c r="D92" i="78"/>
  <c r="E92" i="78"/>
  <c r="F92" i="78"/>
  <c r="G92" i="78"/>
  <c r="H92" i="78"/>
  <c r="I92" i="78"/>
  <c r="J92" i="78"/>
  <c r="A93" i="78"/>
  <c r="B93" i="78"/>
  <c r="C93" i="78"/>
  <c r="D93" i="78"/>
  <c r="E93" i="78"/>
  <c r="F93" i="78"/>
  <c r="G93" i="78"/>
  <c r="H93" i="78"/>
  <c r="I93" i="78"/>
  <c r="J93" i="78"/>
  <c r="A94" i="78"/>
  <c r="B94" i="78"/>
  <c r="C94" i="78"/>
  <c r="D94" i="78"/>
  <c r="E94" i="78"/>
  <c r="F94" i="78"/>
  <c r="G94" i="78"/>
  <c r="H94" i="78"/>
  <c r="I94" i="78"/>
  <c r="J94" i="78"/>
  <c r="A95" i="78"/>
  <c r="B95" i="78"/>
  <c r="C95" i="78"/>
  <c r="D95" i="78"/>
  <c r="E95" i="78"/>
  <c r="F95" i="78"/>
  <c r="G95" i="78"/>
  <c r="H95" i="78"/>
  <c r="I95" i="78"/>
  <c r="J95" i="78"/>
  <c r="A96" i="78"/>
  <c r="B96" i="78"/>
  <c r="C96" i="78"/>
  <c r="D96" i="78"/>
  <c r="E96" i="78"/>
  <c r="F96" i="78"/>
  <c r="G96" i="78"/>
  <c r="H96" i="78"/>
  <c r="I96" i="78"/>
  <c r="J96" i="78"/>
  <c r="A97" i="78"/>
  <c r="B97" i="78"/>
  <c r="C97" i="78"/>
  <c r="D97" i="78"/>
  <c r="E97" i="78"/>
  <c r="F97" i="78"/>
  <c r="G97" i="78"/>
  <c r="H97" i="78"/>
  <c r="I97" i="78"/>
  <c r="J97" i="78"/>
  <c r="A98" i="78"/>
  <c r="B98" i="78"/>
  <c r="C98" i="78"/>
  <c r="D98" i="78"/>
  <c r="E98" i="78"/>
  <c r="F98" i="78"/>
  <c r="G98" i="78"/>
  <c r="H98" i="78"/>
  <c r="I98" i="78"/>
  <c r="J98" i="78"/>
  <c r="A99" i="78"/>
  <c r="B99" i="78"/>
  <c r="C99" i="78"/>
  <c r="D99" i="78"/>
  <c r="E99" i="78"/>
  <c r="F99" i="78"/>
  <c r="G99" i="78"/>
  <c r="H99" i="78"/>
  <c r="I99" i="78"/>
  <c r="J99" i="78"/>
  <c r="A100" i="78"/>
  <c r="B100" i="78"/>
  <c r="C100" i="78"/>
  <c r="D100" i="78"/>
  <c r="E100" i="78"/>
  <c r="F100" i="78"/>
  <c r="G100" i="78"/>
  <c r="H100" i="78"/>
  <c r="I100" i="78"/>
  <c r="J100" i="78"/>
  <c r="A101" i="78"/>
  <c r="B101" i="78"/>
  <c r="C101" i="78"/>
  <c r="D101" i="78"/>
  <c r="E101" i="78"/>
  <c r="F101" i="78"/>
  <c r="G101" i="78"/>
  <c r="H101" i="78"/>
  <c r="I101" i="78"/>
  <c r="J101" i="78"/>
  <c r="A102" i="78"/>
  <c r="B102" i="78"/>
  <c r="C102" i="78"/>
  <c r="D102" i="78"/>
  <c r="E102" i="78"/>
  <c r="F102" i="78"/>
  <c r="G102" i="78"/>
  <c r="H102" i="78"/>
  <c r="I102" i="78"/>
  <c r="J102" i="78"/>
  <c r="A103" i="78"/>
  <c r="B103" i="78"/>
  <c r="C103" i="78"/>
  <c r="D103" i="78"/>
  <c r="E103" i="78"/>
  <c r="F103" i="78"/>
  <c r="G103" i="78"/>
  <c r="H103" i="78"/>
  <c r="I103" i="78"/>
  <c r="J103" i="78"/>
  <c r="A104" i="78"/>
  <c r="B104" i="78"/>
  <c r="C104" i="78"/>
  <c r="D104" i="78"/>
  <c r="E104" i="78"/>
  <c r="F104" i="78"/>
  <c r="G104" i="78"/>
  <c r="H104" i="78"/>
  <c r="I104" i="78"/>
  <c r="J104" i="78"/>
  <c r="A105" i="78"/>
  <c r="B105" i="78"/>
  <c r="C105" i="78"/>
  <c r="D105" i="78"/>
  <c r="E105" i="78"/>
  <c r="F105" i="78"/>
  <c r="G105" i="78"/>
  <c r="H105" i="78"/>
  <c r="I105" i="78"/>
  <c r="J105" i="78"/>
  <c r="A106" i="78"/>
  <c r="B106" i="78"/>
  <c r="C106" i="78"/>
  <c r="D106" i="78"/>
  <c r="E106" i="78"/>
  <c r="F106" i="78"/>
  <c r="G106" i="78"/>
  <c r="H106" i="78"/>
  <c r="I106" i="78"/>
  <c r="J106" i="78"/>
  <c r="A107" i="78"/>
  <c r="B107" i="78"/>
  <c r="C107" i="78"/>
  <c r="D107" i="78"/>
  <c r="E107" i="78"/>
  <c r="F107" i="78"/>
  <c r="G107" i="78"/>
  <c r="H107" i="78"/>
  <c r="I107" i="78"/>
  <c r="J107" i="78"/>
  <c r="A108" i="78"/>
  <c r="B108" i="78"/>
  <c r="C108" i="78"/>
  <c r="D108" i="78"/>
  <c r="E108" i="78"/>
  <c r="F108" i="78"/>
  <c r="G108" i="78"/>
  <c r="H108" i="78"/>
  <c r="I108" i="78"/>
  <c r="J108" i="78"/>
  <c r="A109" i="78"/>
  <c r="B109" i="78"/>
  <c r="C109" i="78"/>
  <c r="D109" i="78"/>
  <c r="E109" i="78"/>
  <c r="F109" i="78"/>
  <c r="G109" i="78"/>
  <c r="H109" i="78"/>
  <c r="I109" i="78"/>
  <c r="J109" i="78"/>
  <c r="A110" i="78"/>
  <c r="B110" i="78"/>
  <c r="C110" i="78"/>
  <c r="D110" i="78"/>
  <c r="E110" i="78"/>
  <c r="F110" i="78"/>
  <c r="G110" i="78"/>
  <c r="H110" i="78"/>
  <c r="I110" i="78"/>
  <c r="J110" i="78"/>
  <c r="A111" i="78"/>
  <c r="B111" i="78"/>
  <c r="C111" i="78"/>
  <c r="D111" i="78"/>
  <c r="E111" i="78"/>
  <c r="F111" i="78"/>
  <c r="G111" i="78"/>
  <c r="H111" i="78"/>
  <c r="I111" i="78"/>
  <c r="J111" i="78"/>
  <c r="A112" i="78"/>
  <c r="B112" i="78"/>
  <c r="C112" i="78"/>
  <c r="D112" i="78"/>
  <c r="E112" i="78"/>
  <c r="F112" i="78"/>
  <c r="G112" i="78"/>
  <c r="H112" i="78"/>
  <c r="I112" i="78"/>
  <c r="J112" i="78"/>
  <c r="A113" i="78"/>
  <c r="B113" i="78"/>
  <c r="C113" i="78"/>
  <c r="D113" i="78"/>
  <c r="E113" i="78"/>
  <c r="F113" i="78"/>
  <c r="G113" i="78"/>
  <c r="H113" i="78"/>
  <c r="I113" i="78"/>
  <c r="J113" i="78"/>
  <c r="A114" i="78"/>
  <c r="B114" i="78"/>
  <c r="C114" i="78"/>
  <c r="D114" i="78"/>
  <c r="E114" i="78"/>
  <c r="F114" i="78"/>
  <c r="G114" i="78"/>
  <c r="H114" i="78"/>
  <c r="I114" i="78"/>
  <c r="J114" i="78"/>
  <c r="A115" i="78"/>
  <c r="B115" i="78"/>
  <c r="C115" i="78"/>
  <c r="D115" i="78"/>
  <c r="E115" i="78"/>
  <c r="F115" i="78"/>
  <c r="G115" i="78"/>
  <c r="H115" i="78"/>
  <c r="I115" i="78"/>
  <c r="J115" i="78"/>
  <c r="A116" i="78"/>
  <c r="B116" i="78"/>
  <c r="C116" i="78"/>
  <c r="D116" i="78"/>
  <c r="E116" i="78"/>
  <c r="F116" i="78"/>
  <c r="G116" i="78"/>
  <c r="H116" i="78"/>
  <c r="I116" i="78"/>
  <c r="J116" i="78"/>
  <c r="A117" i="78"/>
  <c r="B117" i="78"/>
  <c r="C117" i="78"/>
  <c r="D117" i="78"/>
  <c r="E117" i="78"/>
  <c r="F117" i="78"/>
  <c r="G117" i="78"/>
  <c r="H117" i="78"/>
  <c r="I117" i="78"/>
  <c r="J117" i="78"/>
  <c r="A118" i="78"/>
  <c r="B118" i="78"/>
  <c r="C118" i="78"/>
  <c r="D118" i="78"/>
  <c r="E118" i="78"/>
  <c r="F118" i="78"/>
  <c r="G118" i="78"/>
  <c r="H118" i="78"/>
  <c r="I118" i="78"/>
  <c r="J118" i="78"/>
  <c r="A119" i="78"/>
  <c r="B119" i="78"/>
  <c r="C119" i="78"/>
  <c r="D119" i="78"/>
  <c r="E119" i="78"/>
  <c r="F119" i="78"/>
  <c r="G119" i="78"/>
  <c r="H119" i="78"/>
  <c r="I119" i="78"/>
  <c r="J119" i="78"/>
  <c r="A120" i="78"/>
  <c r="B120" i="78"/>
  <c r="C120" i="78"/>
  <c r="D120" i="78"/>
  <c r="E120" i="78"/>
  <c r="F120" i="78"/>
  <c r="G120" i="78"/>
  <c r="H120" i="78"/>
  <c r="I120" i="78"/>
  <c r="J120" i="78"/>
  <c r="A121" i="78"/>
  <c r="B121" i="78"/>
  <c r="C121" i="78"/>
  <c r="D121" i="78"/>
  <c r="E121" i="78"/>
  <c r="F121" i="78"/>
  <c r="G121" i="78"/>
  <c r="H121" i="78"/>
  <c r="I121" i="78"/>
  <c r="J121" i="78"/>
  <c r="A122" i="78"/>
  <c r="B122" i="78"/>
  <c r="C122" i="78"/>
  <c r="D122" i="78"/>
  <c r="E122" i="78"/>
  <c r="F122" i="78"/>
  <c r="G122" i="78"/>
  <c r="H122" i="78"/>
  <c r="I122" i="78"/>
  <c r="J122" i="78"/>
  <c r="A123" i="78"/>
  <c r="B123" i="78"/>
  <c r="C123" i="78"/>
  <c r="D123" i="78"/>
  <c r="E123" i="78"/>
  <c r="F123" i="78"/>
  <c r="G123" i="78"/>
  <c r="H123" i="78"/>
  <c r="I123" i="78"/>
  <c r="J123" i="78"/>
  <c r="A124" i="78"/>
  <c r="B124" i="78"/>
  <c r="C124" i="78"/>
  <c r="D124" i="78"/>
  <c r="E124" i="78"/>
  <c r="F124" i="78"/>
  <c r="G124" i="78"/>
  <c r="H124" i="78"/>
  <c r="I124" i="78"/>
  <c r="J124" i="78"/>
  <c r="A125" i="78"/>
  <c r="B125" i="78"/>
  <c r="C125" i="78"/>
  <c r="D125" i="78"/>
  <c r="E125" i="78"/>
  <c r="F125" i="78"/>
  <c r="G125" i="78"/>
  <c r="H125" i="78"/>
  <c r="I125" i="78"/>
  <c r="J125" i="78"/>
  <c r="A126" i="78"/>
  <c r="B126" i="78"/>
  <c r="C126" i="78"/>
  <c r="D126" i="78"/>
  <c r="E126" i="78"/>
  <c r="F126" i="78"/>
  <c r="G126" i="78"/>
  <c r="H126" i="78"/>
  <c r="I126" i="78"/>
  <c r="J126" i="78"/>
  <c r="A127" i="78"/>
  <c r="B127" i="78"/>
  <c r="C127" i="78"/>
  <c r="D127" i="78"/>
  <c r="E127" i="78"/>
  <c r="F127" i="78"/>
  <c r="G127" i="78"/>
  <c r="H127" i="78"/>
  <c r="I127" i="78"/>
  <c r="J127" i="78"/>
  <c r="A128" i="78"/>
  <c r="B128" i="78"/>
  <c r="C128" i="78"/>
  <c r="D128" i="78"/>
  <c r="E128" i="78"/>
  <c r="F128" i="78"/>
  <c r="G128" i="78"/>
  <c r="H128" i="78"/>
  <c r="I128" i="78"/>
  <c r="J128" i="78"/>
  <c r="A129" i="78"/>
  <c r="B129" i="78"/>
  <c r="C129" i="78"/>
  <c r="D129" i="78"/>
  <c r="E129" i="78"/>
  <c r="F129" i="78"/>
  <c r="G129" i="78"/>
  <c r="H129" i="78"/>
  <c r="I129" i="78"/>
  <c r="J129" i="78"/>
  <c r="A130" i="78"/>
  <c r="B130" i="78"/>
  <c r="C130" i="78"/>
  <c r="D130" i="78"/>
  <c r="E130" i="78"/>
  <c r="F130" i="78"/>
  <c r="G130" i="78"/>
  <c r="H130" i="78"/>
  <c r="I130" i="78"/>
  <c r="J130" i="78"/>
  <c r="A131" i="78"/>
  <c r="B131" i="78"/>
  <c r="C131" i="78"/>
  <c r="D131" i="78"/>
  <c r="E131" i="78"/>
  <c r="F131" i="78"/>
  <c r="G131" i="78"/>
  <c r="H131" i="78"/>
  <c r="I131" i="78"/>
  <c r="J131" i="78"/>
  <c r="A132" i="78"/>
  <c r="B132" i="78"/>
  <c r="C132" i="78"/>
  <c r="D132" i="78"/>
  <c r="E132" i="78"/>
  <c r="F132" i="78"/>
  <c r="G132" i="78"/>
  <c r="H132" i="78"/>
  <c r="I132" i="78"/>
  <c r="J132" i="78"/>
  <c r="A133" i="78"/>
  <c r="B133" i="78"/>
  <c r="C133" i="78"/>
  <c r="D133" i="78"/>
  <c r="E133" i="78"/>
  <c r="F133" i="78"/>
  <c r="G133" i="78"/>
  <c r="H133" i="78"/>
  <c r="I133" i="78"/>
  <c r="J133" i="78"/>
  <c r="A134" i="78"/>
  <c r="B134" i="78"/>
  <c r="C134" i="78"/>
  <c r="D134" i="78"/>
  <c r="E134" i="78"/>
  <c r="F134" i="78"/>
  <c r="G134" i="78"/>
  <c r="H134" i="78"/>
  <c r="I134" i="78"/>
  <c r="J134" i="78"/>
  <c r="A135" i="78"/>
  <c r="B135" i="78"/>
  <c r="C135" i="78"/>
  <c r="D135" i="78"/>
  <c r="E135" i="78"/>
  <c r="F135" i="78"/>
  <c r="G135" i="78"/>
  <c r="H135" i="78"/>
  <c r="I135" i="78"/>
  <c r="J135" i="78"/>
  <c r="A136" i="78"/>
  <c r="B136" i="78"/>
  <c r="C136" i="78"/>
  <c r="D136" i="78"/>
  <c r="E136" i="78"/>
  <c r="F136" i="78"/>
  <c r="G136" i="78"/>
  <c r="H136" i="78"/>
  <c r="I136" i="78"/>
  <c r="J136" i="78"/>
  <c r="A137" i="78"/>
  <c r="B137" i="78"/>
  <c r="C137" i="78"/>
  <c r="D137" i="78"/>
  <c r="E137" i="78"/>
  <c r="F137" i="78"/>
  <c r="G137" i="78"/>
  <c r="H137" i="78"/>
  <c r="I137" i="78"/>
  <c r="J137" i="78"/>
  <c r="A138" i="78"/>
  <c r="B138" i="78"/>
  <c r="C138" i="78"/>
  <c r="D138" i="78"/>
  <c r="E138" i="78"/>
  <c r="F138" i="78"/>
  <c r="G138" i="78"/>
  <c r="H138" i="78"/>
  <c r="I138" i="78"/>
  <c r="J138" i="78"/>
  <c r="A139" i="78"/>
  <c r="B139" i="78"/>
  <c r="C139" i="78"/>
  <c r="D139" i="78"/>
  <c r="E139" i="78"/>
  <c r="F139" i="78"/>
  <c r="G139" i="78"/>
  <c r="H139" i="78"/>
  <c r="I139" i="78"/>
  <c r="J139" i="78"/>
  <c r="A140" i="78"/>
  <c r="B140" i="78"/>
  <c r="C140" i="78"/>
  <c r="D140" i="78"/>
  <c r="E140" i="78"/>
  <c r="F140" i="78"/>
  <c r="G140" i="78"/>
  <c r="H140" i="78"/>
  <c r="I140" i="78"/>
  <c r="J140" i="78"/>
  <c r="A141" i="78"/>
  <c r="B141" i="78"/>
  <c r="C141" i="78"/>
  <c r="D141" i="78"/>
  <c r="E141" i="78"/>
  <c r="F141" i="78"/>
  <c r="G141" i="78"/>
  <c r="H141" i="78"/>
  <c r="I141" i="78"/>
  <c r="J141" i="78"/>
  <c r="A142" i="78"/>
  <c r="B142" i="78"/>
  <c r="C142" i="78"/>
  <c r="D142" i="78"/>
  <c r="E142" i="78"/>
  <c r="F142" i="78"/>
  <c r="G142" i="78"/>
  <c r="H142" i="78"/>
  <c r="I142" i="78"/>
  <c r="J142" i="78"/>
  <c r="A143" i="78"/>
  <c r="B143" i="78"/>
  <c r="C143" i="78"/>
  <c r="D143" i="78"/>
  <c r="E143" i="78"/>
  <c r="F143" i="78"/>
  <c r="G143" i="78"/>
  <c r="H143" i="78"/>
  <c r="I143" i="78"/>
  <c r="J143" i="78"/>
  <c r="A144" i="78"/>
  <c r="B144" i="78"/>
  <c r="C144" i="78"/>
  <c r="D144" i="78"/>
  <c r="E144" i="78"/>
  <c r="F144" i="78"/>
  <c r="G144" i="78"/>
  <c r="H144" i="78"/>
  <c r="I144" i="78"/>
  <c r="J144" i="78"/>
  <c r="A145" i="78"/>
  <c r="B145" i="78"/>
  <c r="C145" i="78"/>
  <c r="D145" i="78"/>
  <c r="E145" i="78"/>
  <c r="F145" i="78"/>
  <c r="G145" i="78"/>
  <c r="H145" i="78"/>
  <c r="I145" i="78"/>
  <c r="J145" i="78"/>
  <c r="A146" i="78"/>
  <c r="B146" i="78"/>
  <c r="C146" i="78"/>
  <c r="D146" i="78"/>
  <c r="E146" i="78"/>
  <c r="F146" i="78"/>
  <c r="G146" i="78"/>
  <c r="H146" i="78"/>
  <c r="I146" i="78"/>
  <c r="J146" i="78"/>
  <c r="A147" i="78"/>
  <c r="B147" i="78"/>
  <c r="C147" i="78"/>
  <c r="D147" i="78"/>
  <c r="E147" i="78"/>
  <c r="F147" i="78"/>
  <c r="G147" i="78"/>
  <c r="H147" i="78"/>
  <c r="I147" i="78"/>
  <c r="J147" i="78"/>
  <c r="A148" i="78"/>
  <c r="B148" i="78"/>
  <c r="C148" i="78"/>
  <c r="D148" i="78"/>
  <c r="E148" i="78"/>
  <c r="F148" i="78"/>
  <c r="G148" i="78"/>
  <c r="H148" i="78"/>
  <c r="I148" i="78"/>
  <c r="J148" i="78"/>
  <c r="A149" i="78"/>
  <c r="B149" i="78"/>
  <c r="C149" i="78"/>
  <c r="D149" i="78"/>
  <c r="E149" i="78"/>
  <c r="F149" i="78"/>
  <c r="G149" i="78"/>
  <c r="H149" i="78"/>
  <c r="I149" i="78"/>
  <c r="J149" i="78"/>
  <c r="A150" i="78"/>
  <c r="B150" i="78"/>
  <c r="C150" i="78"/>
  <c r="D150" i="78"/>
  <c r="E150" i="78"/>
  <c r="F150" i="78"/>
  <c r="G150" i="78"/>
  <c r="H150" i="78"/>
  <c r="I150" i="78"/>
  <c r="J150" i="78"/>
  <c r="A151" i="78"/>
  <c r="B151" i="78"/>
  <c r="C151" i="78"/>
  <c r="D151" i="78"/>
  <c r="E151" i="78"/>
  <c r="F151" i="78"/>
  <c r="G151" i="78"/>
  <c r="H151" i="78"/>
  <c r="I151" i="78"/>
  <c r="J151" i="78"/>
  <c r="A152" i="78"/>
  <c r="B152" i="78"/>
  <c r="C152" i="78"/>
  <c r="D152" i="78"/>
  <c r="E152" i="78"/>
  <c r="F152" i="78"/>
  <c r="G152" i="78"/>
  <c r="H152" i="78"/>
  <c r="I152" i="78"/>
  <c r="J152" i="78"/>
  <c r="A153" i="78"/>
  <c r="B153" i="78"/>
  <c r="C153" i="78"/>
  <c r="D153" i="78"/>
  <c r="E153" i="78"/>
  <c r="F153" i="78"/>
  <c r="G153" i="78"/>
  <c r="H153" i="78"/>
  <c r="I153" i="78"/>
  <c r="J153" i="78"/>
  <c r="A154" i="78"/>
  <c r="B154" i="78"/>
  <c r="C154" i="78"/>
  <c r="D154" i="78"/>
  <c r="E154" i="78"/>
  <c r="F154" i="78"/>
  <c r="G154" i="78"/>
  <c r="H154" i="78"/>
  <c r="I154" i="78"/>
  <c r="J154" i="78"/>
  <c r="A155" i="78"/>
  <c r="B155" i="78"/>
  <c r="C155" i="78"/>
  <c r="D155" i="78"/>
  <c r="E155" i="78"/>
  <c r="F155" i="78"/>
  <c r="G155" i="78"/>
  <c r="H155" i="78"/>
  <c r="I155" i="78"/>
  <c r="J155" i="78"/>
  <c r="A156" i="78"/>
  <c r="B156" i="78"/>
  <c r="C156" i="78"/>
  <c r="D156" i="78"/>
  <c r="E156" i="78"/>
  <c r="F156" i="78"/>
  <c r="G156" i="78"/>
  <c r="H156" i="78"/>
  <c r="I156" i="78"/>
  <c r="J156" i="78"/>
  <c r="A157" i="78"/>
  <c r="B157" i="78"/>
  <c r="C157" i="78"/>
  <c r="D157" i="78"/>
  <c r="E157" i="78"/>
  <c r="F157" i="78"/>
  <c r="G157" i="78"/>
  <c r="H157" i="78"/>
  <c r="I157" i="78"/>
  <c r="J157" i="78"/>
  <c r="A158" i="78"/>
  <c r="B158" i="78"/>
  <c r="C158" i="78"/>
  <c r="D158" i="78"/>
  <c r="E158" i="78"/>
  <c r="F158" i="78"/>
  <c r="G158" i="78"/>
  <c r="H158" i="78"/>
  <c r="I158" i="78"/>
  <c r="J158" i="78"/>
  <c r="A159" i="78"/>
  <c r="B159" i="78"/>
  <c r="C159" i="78"/>
  <c r="D159" i="78"/>
  <c r="E159" i="78"/>
  <c r="F159" i="78"/>
  <c r="G159" i="78"/>
  <c r="H159" i="78"/>
  <c r="I159" i="78"/>
  <c r="J159" i="78"/>
  <c r="A160" i="78"/>
  <c r="B160" i="78"/>
  <c r="C160" i="78"/>
  <c r="D160" i="78"/>
  <c r="E160" i="78"/>
  <c r="F160" i="78"/>
  <c r="G160" i="78"/>
  <c r="H160" i="78"/>
  <c r="I160" i="78"/>
  <c r="J160" i="78"/>
  <c r="A161" i="78"/>
  <c r="B161" i="78"/>
  <c r="C161" i="78"/>
  <c r="D161" i="78"/>
  <c r="E161" i="78"/>
  <c r="F161" i="78"/>
  <c r="G161" i="78"/>
  <c r="H161" i="78"/>
  <c r="I161" i="78"/>
  <c r="J161" i="78"/>
  <c r="A162" i="78"/>
  <c r="B162" i="78"/>
  <c r="C162" i="78"/>
  <c r="D162" i="78"/>
  <c r="E162" i="78"/>
  <c r="F162" i="78"/>
  <c r="G162" i="78"/>
  <c r="H162" i="78"/>
  <c r="I162" i="78"/>
  <c r="J162" i="78"/>
  <c r="A163" i="78"/>
  <c r="B163" i="78"/>
  <c r="C163" i="78"/>
  <c r="D163" i="78"/>
  <c r="E163" i="78"/>
  <c r="F163" i="78"/>
  <c r="G163" i="78"/>
  <c r="H163" i="78"/>
  <c r="I163" i="78"/>
  <c r="J163" i="78"/>
  <c r="A164" i="78"/>
  <c r="B164" i="78"/>
  <c r="C164" i="78"/>
  <c r="D164" i="78"/>
  <c r="E164" i="78"/>
  <c r="F164" i="78"/>
  <c r="G164" i="78"/>
  <c r="H164" i="78"/>
  <c r="I164" i="78"/>
  <c r="J164" i="78"/>
  <c r="A165" i="78"/>
  <c r="B165" i="78"/>
  <c r="C165" i="78"/>
  <c r="D165" i="78"/>
  <c r="E165" i="78"/>
  <c r="F165" i="78"/>
  <c r="G165" i="78"/>
  <c r="H165" i="78"/>
  <c r="I165" i="78"/>
  <c r="J165" i="78"/>
  <c r="A166" i="78"/>
  <c r="B166" i="78"/>
  <c r="C166" i="78"/>
  <c r="D166" i="78"/>
  <c r="E166" i="78"/>
  <c r="F166" i="78"/>
  <c r="G166" i="78"/>
  <c r="H166" i="78"/>
  <c r="I166" i="78"/>
  <c r="J166" i="78"/>
  <c r="A167" i="78"/>
  <c r="B167" i="78"/>
  <c r="C167" i="78"/>
  <c r="D167" i="78"/>
  <c r="E167" i="78"/>
  <c r="F167" i="78"/>
  <c r="G167" i="78"/>
  <c r="H167" i="78"/>
  <c r="I167" i="78"/>
  <c r="J167" i="78"/>
  <c r="A168" i="78"/>
  <c r="B168" i="78"/>
  <c r="C168" i="78"/>
  <c r="D168" i="78"/>
  <c r="E168" i="78"/>
  <c r="F168" i="78"/>
  <c r="G168" i="78"/>
  <c r="H168" i="78"/>
  <c r="I168" i="78"/>
  <c r="J168" i="78"/>
  <c r="A169" i="78"/>
  <c r="B169" i="78"/>
  <c r="C169" i="78"/>
  <c r="D169" i="78"/>
  <c r="E169" i="78"/>
  <c r="F169" i="78"/>
  <c r="G169" i="78"/>
  <c r="H169" i="78"/>
  <c r="I169" i="78"/>
  <c r="J169" i="78"/>
  <c r="A170" i="78"/>
  <c r="B170" i="78"/>
  <c r="C170" i="78"/>
  <c r="D170" i="78"/>
  <c r="E170" i="78"/>
  <c r="F170" i="78"/>
  <c r="G170" i="78"/>
  <c r="H170" i="78"/>
  <c r="I170" i="78"/>
  <c r="J170" i="78"/>
  <c r="A171" i="78"/>
  <c r="B171" i="78"/>
  <c r="C171" i="78"/>
  <c r="D171" i="78"/>
  <c r="E171" i="78"/>
  <c r="F171" i="78"/>
  <c r="G171" i="78"/>
  <c r="H171" i="78"/>
  <c r="I171" i="78"/>
  <c r="J171" i="78"/>
  <c r="A172" i="78"/>
  <c r="B172" i="78"/>
  <c r="C172" i="78"/>
  <c r="D172" i="78"/>
  <c r="E172" i="78"/>
  <c r="F172" i="78"/>
  <c r="G172" i="78"/>
  <c r="H172" i="78"/>
  <c r="I172" i="78"/>
  <c r="J172" i="78"/>
  <c r="A173" i="78"/>
  <c r="B173" i="78"/>
  <c r="C173" i="78"/>
  <c r="D173" i="78"/>
  <c r="E173" i="78"/>
  <c r="F173" i="78"/>
  <c r="G173" i="78"/>
  <c r="H173" i="78"/>
  <c r="I173" i="78"/>
  <c r="J173" i="78"/>
  <c r="A174" i="78"/>
  <c r="B174" i="78"/>
  <c r="C174" i="78"/>
  <c r="D174" i="78"/>
  <c r="E174" i="78"/>
  <c r="F174" i="78"/>
  <c r="G174" i="78"/>
  <c r="H174" i="78"/>
  <c r="I174" i="78"/>
  <c r="J174" i="78"/>
  <c r="A175" i="78"/>
  <c r="B175" i="78"/>
  <c r="C175" i="78"/>
  <c r="D175" i="78"/>
  <c r="E175" i="78"/>
  <c r="F175" i="78"/>
  <c r="G175" i="78"/>
  <c r="H175" i="78"/>
  <c r="I175" i="78"/>
  <c r="J175" i="78"/>
  <c r="A176" i="78"/>
  <c r="B176" i="78"/>
  <c r="C176" i="78"/>
  <c r="D176" i="78"/>
  <c r="E176" i="78"/>
  <c r="F176" i="78"/>
  <c r="G176" i="78"/>
  <c r="H176" i="78"/>
  <c r="I176" i="78"/>
  <c r="J176" i="78"/>
  <c r="A177" i="78"/>
  <c r="B177" i="78"/>
  <c r="C177" i="78"/>
  <c r="D177" i="78"/>
  <c r="E177" i="78"/>
  <c r="F177" i="78"/>
  <c r="G177" i="78"/>
  <c r="H177" i="78"/>
  <c r="I177" i="78"/>
  <c r="J177" i="78"/>
  <c r="A178" i="78"/>
  <c r="B178" i="78"/>
  <c r="C178" i="78"/>
  <c r="D178" i="78"/>
  <c r="E178" i="78"/>
  <c r="F178" i="78"/>
  <c r="G178" i="78"/>
  <c r="H178" i="78"/>
  <c r="I178" i="78"/>
  <c r="J178" i="78"/>
  <c r="A179" i="78"/>
  <c r="B179" i="78"/>
  <c r="C179" i="78"/>
  <c r="D179" i="78"/>
  <c r="E179" i="78"/>
  <c r="F179" i="78"/>
  <c r="G179" i="78"/>
  <c r="H179" i="78"/>
  <c r="I179" i="78"/>
  <c r="J179" i="78"/>
  <c r="A180" i="78"/>
  <c r="B180" i="78"/>
  <c r="C180" i="78"/>
  <c r="D180" i="78"/>
  <c r="E180" i="78"/>
  <c r="F180" i="78"/>
  <c r="G180" i="78"/>
  <c r="H180" i="78"/>
  <c r="I180" i="78"/>
  <c r="J180" i="78"/>
  <c r="A181" i="78"/>
  <c r="B181" i="78"/>
  <c r="C181" i="78"/>
  <c r="D181" i="78"/>
  <c r="E181" i="78"/>
  <c r="F181" i="78"/>
  <c r="G181" i="78"/>
  <c r="H181" i="78"/>
  <c r="I181" i="78"/>
  <c r="J181" i="78"/>
  <c r="A182" i="78"/>
  <c r="B182" i="78"/>
  <c r="C182" i="78"/>
  <c r="D182" i="78"/>
  <c r="E182" i="78"/>
  <c r="F182" i="78"/>
  <c r="G182" i="78"/>
  <c r="H182" i="78"/>
  <c r="I182" i="78"/>
  <c r="J182" i="78"/>
  <c r="A183" i="78"/>
  <c r="B183" i="78"/>
  <c r="C183" i="78"/>
  <c r="D183" i="78"/>
  <c r="E183" i="78"/>
  <c r="F183" i="78"/>
  <c r="G183" i="78"/>
  <c r="H183" i="78"/>
  <c r="I183" i="78"/>
  <c r="J183" i="78"/>
  <c r="A184" i="78"/>
  <c r="B184" i="78"/>
  <c r="C184" i="78"/>
  <c r="D184" i="78"/>
  <c r="E184" i="78"/>
  <c r="F184" i="78"/>
  <c r="G184" i="78"/>
  <c r="H184" i="78"/>
  <c r="I184" i="78"/>
  <c r="J184" i="78"/>
  <c r="A185" i="78"/>
  <c r="B185" i="78"/>
  <c r="C185" i="78"/>
  <c r="D185" i="78"/>
  <c r="E185" i="78"/>
  <c r="F185" i="78"/>
  <c r="G185" i="78"/>
  <c r="H185" i="78"/>
  <c r="I185" i="78"/>
  <c r="J185" i="78"/>
  <c r="A186" i="78"/>
  <c r="B186" i="78"/>
  <c r="C186" i="78"/>
  <c r="D186" i="78"/>
  <c r="E186" i="78"/>
  <c r="F186" i="78"/>
  <c r="G186" i="78"/>
  <c r="H186" i="78"/>
  <c r="I186" i="78"/>
  <c r="J186" i="78"/>
  <c r="A187" i="78"/>
  <c r="B187" i="78"/>
  <c r="C187" i="78"/>
  <c r="D187" i="78"/>
  <c r="E187" i="78"/>
  <c r="F187" i="78"/>
  <c r="G187" i="78"/>
  <c r="H187" i="78"/>
  <c r="I187" i="78"/>
  <c r="J187" i="78"/>
  <c r="A188" i="78"/>
  <c r="B188" i="78"/>
  <c r="C188" i="78"/>
  <c r="D188" i="78"/>
  <c r="E188" i="78"/>
  <c r="F188" i="78"/>
  <c r="G188" i="78"/>
  <c r="H188" i="78"/>
  <c r="I188" i="78"/>
  <c r="J188" i="78"/>
  <c r="A189" i="78"/>
  <c r="B189" i="78"/>
  <c r="C189" i="78"/>
  <c r="D189" i="78"/>
  <c r="E189" i="78"/>
  <c r="F189" i="78"/>
  <c r="G189" i="78"/>
  <c r="H189" i="78"/>
  <c r="I189" i="78"/>
  <c r="J189" i="78"/>
  <c r="A190" i="78"/>
  <c r="B190" i="78"/>
  <c r="C190" i="78"/>
  <c r="D190" i="78"/>
  <c r="E190" i="78"/>
  <c r="F190" i="78"/>
  <c r="G190" i="78"/>
  <c r="H190" i="78"/>
  <c r="I190" i="78"/>
  <c r="J190" i="78"/>
  <c r="A191" i="78"/>
  <c r="B191" i="78"/>
  <c r="C191" i="78"/>
  <c r="D191" i="78"/>
  <c r="E191" i="78"/>
  <c r="F191" i="78"/>
  <c r="G191" i="78"/>
  <c r="H191" i="78"/>
  <c r="I191" i="78"/>
  <c r="J191" i="78"/>
  <c r="A192" i="78"/>
  <c r="B192" i="78"/>
  <c r="C192" i="78"/>
  <c r="D192" i="78"/>
  <c r="E192" i="78"/>
  <c r="F192" i="78"/>
  <c r="G192" i="78"/>
  <c r="H192" i="78"/>
  <c r="I192" i="78"/>
  <c r="J192" i="78"/>
  <c r="A193" i="78"/>
  <c r="B193" i="78"/>
  <c r="C193" i="78"/>
  <c r="D193" i="78"/>
  <c r="E193" i="78"/>
  <c r="F193" i="78"/>
  <c r="G193" i="78"/>
  <c r="H193" i="78"/>
  <c r="I193" i="78"/>
  <c r="J193" i="78"/>
  <c r="A194" i="78"/>
  <c r="B194" i="78"/>
  <c r="C194" i="78"/>
  <c r="D194" i="78"/>
  <c r="E194" i="78"/>
  <c r="F194" i="78"/>
  <c r="G194" i="78"/>
  <c r="H194" i="78"/>
  <c r="I194" i="78"/>
  <c r="J194" i="78"/>
  <c r="A195" i="78"/>
  <c r="B195" i="78"/>
  <c r="C195" i="78"/>
  <c r="D195" i="78"/>
  <c r="E195" i="78"/>
  <c r="F195" i="78"/>
  <c r="G195" i="78"/>
  <c r="H195" i="78"/>
  <c r="I195" i="78"/>
  <c r="J195" i="78"/>
  <c r="A196" i="78"/>
  <c r="B196" i="78"/>
  <c r="C196" i="78"/>
  <c r="D196" i="78"/>
  <c r="E196" i="78"/>
  <c r="F196" i="78"/>
  <c r="G196" i="78"/>
  <c r="H196" i="78"/>
  <c r="I196" i="78"/>
  <c r="J196" i="78"/>
  <c r="A197" i="78"/>
  <c r="B197" i="78"/>
  <c r="C197" i="78"/>
  <c r="D197" i="78"/>
  <c r="E197" i="78"/>
  <c r="F197" i="78"/>
  <c r="G197" i="78"/>
  <c r="H197" i="78"/>
  <c r="I197" i="78"/>
  <c r="J197" i="78"/>
  <c r="A198" i="78"/>
  <c r="B198" i="78"/>
  <c r="C198" i="78"/>
  <c r="D198" i="78"/>
  <c r="E198" i="78"/>
  <c r="F198" i="78"/>
  <c r="G198" i="78"/>
  <c r="H198" i="78"/>
  <c r="I198" i="78"/>
  <c r="J198" i="78"/>
  <c r="A199" i="78"/>
  <c r="B199" i="78"/>
  <c r="C199" i="78"/>
  <c r="D199" i="78"/>
  <c r="E199" i="78"/>
  <c r="F199" i="78"/>
  <c r="G199" i="78"/>
  <c r="H199" i="78"/>
  <c r="I199" i="78"/>
  <c r="J199" i="78"/>
  <c r="A200" i="78"/>
  <c r="B200" i="78"/>
  <c r="C200" i="78"/>
  <c r="D200" i="78"/>
  <c r="E200" i="78"/>
  <c r="F200" i="78"/>
  <c r="G200" i="78"/>
  <c r="H200" i="78"/>
  <c r="I200" i="78"/>
  <c r="J200" i="78"/>
  <c r="A201" i="78"/>
  <c r="B201" i="78"/>
  <c r="C201" i="78"/>
  <c r="D201" i="78"/>
  <c r="E201" i="78"/>
  <c r="F201" i="78"/>
  <c r="G201" i="78"/>
  <c r="H201" i="78"/>
  <c r="I201" i="78"/>
  <c r="J201" i="78"/>
  <c r="A202" i="78"/>
  <c r="B202" i="78"/>
  <c r="C202" i="78"/>
  <c r="D202" i="78"/>
  <c r="E202" i="78"/>
  <c r="F202" i="78"/>
  <c r="G202" i="78"/>
  <c r="H202" i="78"/>
  <c r="I202" i="78"/>
  <c r="J202" i="78"/>
  <c r="A203" i="78"/>
  <c r="B203" i="78"/>
  <c r="C203" i="78"/>
  <c r="D203" i="78"/>
  <c r="E203" i="78"/>
  <c r="F203" i="78"/>
  <c r="G203" i="78"/>
  <c r="H203" i="78"/>
  <c r="I203" i="78"/>
  <c r="J203" i="78"/>
  <c r="A204" i="78"/>
  <c r="B204" i="78"/>
  <c r="C204" i="78"/>
  <c r="D204" i="78"/>
  <c r="E204" i="78"/>
  <c r="F204" i="78"/>
  <c r="G204" i="78"/>
  <c r="H204" i="78"/>
  <c r="I204" i="78"/>
  <c r="J204" i="78"/>
  <c r="A205" i="78"/>
  <c r="B205" i="78"/>
  <c r="C205" i="78"/>
  <c r="D205" i="78"/>
  <c r="E205" i="78"/>
  <c r="F205" i="78"/>
  <c r="G205" i="78"/>
  <c r="H205" i="78"/>
  <c r="I205" i="78"/>
  <c r="J205" i="78"/>
  <c r="A206" i="78"/>
  <c r="B206" i="78"/>
  <c r="C206" i="78"/>
  <c r="D206" i="78"/>
  <c r="E206" i="78"/>
  <c r="F206" i="78"/>
  <c r="G206" i="78"/>
  <c r="H206" i="78"/>
  <c r="I206" i="78"/>
  <c r="J206" i="78"/>
  <c r="A207" i="78"/>
  <c r="B207" i="78"/>
  <c r="C207" i="78"/>
  <c r="D207" i="78"/>
  <c r="E207" i="78"/>
  <c r="F207" i="78"/>
  <c r="G207" i="78"/>
  <c r="H207" i="78"/>
  <c r="I207" i="78"/>
  <c r="J207" i="78"/>
  <c r="A208" i="78"/>
  <c r="B208" i="78"/>
  <c r="C208" i="78"/>
  <c r="D208" i="78"/>
  <c r="E208" i="78"/>
  <c r="F208" i="78"/>
  <c r="G208" i="78"/>
  <c r="H208" i="78"/>
  <c r="I208" i="78"/>
  <c r="J208" i="78"/>
  <c r="A209" i="78"/>
  <c r="B209" i="78"/>
  <c r="C209" i="78"/>
  <c r="D209" i="78"/>
  <c r="E209" i="78"/>
  <c r="F209" i="78"/>
  <c r="G209" i="78"/>
  <c r="H209" i="78"/>
  <c r="I209" i="78"/>
  <c r="J209" i="78"/>
  <c r="A210" i="78"/>
  <c r="B210" i="78"/>
  <c r="C210" i="78"/>
  <c r="D210" i="78"/>
  <c r="E210" i="78"/>
  <c r="F210" i="78"/>
  <c r="G210" i="78"/>
  <c r="H210" i="78"/>
  <c r="I210" i="78"/>
  <c r="J210" i="78"/>
  <c r="A211" i="78"/>
  <c r="B211" i="78"/>
  <c r="C211" i="78"/>
  <c r="D211" i="78"/>
  <c r="E211" i="78"/>
  <c r="F211" i="78"/>
  <c r="G211" i="78"/>
  <c r="H211" i="78"/>
  <c r="I211" i="78"/>
  <c r="J211" i="78"/>
  <c r="A212" i="78"/>
  <c r="B212" i="78"/>
  <c r="C212" i="78"/>
  <c r="D212" i="78"/>
  <c r="E212" i="78"/>
  <c r="F212" i="78"/>
  <c r="G212" i="78"/>
  <c r="H212" i="78"/>
  <c r="I212" i="78"/>
  <c r="J212" i="78"/>
  <c r="A213" i="78"/>
  <c r="B213" i="78"/>
  <c r="C213" i="78"/>
  <c r="D213" i="78"/>
  <c r="E213" i="78"/>
  <c r="F213" i="78"/>
  <c r="G213" i="78"/>
  <c r="H213" i="78"/>
  <c r="I213" i="78"/>
  <c r="J213" i="78"/>
  <c r="A214" i="78"/>
  <c r="B214" i="78"/>
  <c r="C214" i="78"/>
  <c r="D214" i="78"/>
  <c r="E214" i="78"/>
  <c r="F214" i="78"/>
  <c r="G214" i="78"/>
  <c r="H214" i="78"/>
  <c r="I214" i="78"/>
  <c r="J214" i="78"/>
  <c r="A215" i="78"/>
  <c r="B215" i="78"/>
  <c r="C215" i="78"/>
  <c r="D215" i="78"/>
  <c r="E215" i="78"/>
  <c r="F215" i="78"/>
  <c r="G215" i="78"/>
  <c r="H215" i="78"/>
  <c r="I215" i="78"/>
  <c r="J215" i="78"/>
  <c r="A216" i="78"/>
  <c r="B216" i="78"/>
  <c r="C216" i="78"/>
  <c r="D216" i="78"/>
  <c r="E216" i="78"/>
  <c r="F216" i="78"/>
  <c r="G216" i="78"/>
  <c r="H216" i="78"/>
  <c r="I216" i="78"/>
  <c r="J216" i="78"/>
  <c r="A217" i="78"/>
  <c r="B217" i="78"/>
  <c r="C217" i="78"/>
  <c r="D217" i="78"/>
  <c r="E217" i="78"/>
  <c r="F217" i="78"/>
  <c r="G217" i="78"/>
  <c r="H217" i="78"/>
  <c r="I217" i="78"/>
  <c r="J217" i="78"/>
  <c r="A218" i="78"/>
  <c r="B218" i="78"/>
  <c r="C218" i="78"/>
  <c r="D218" i="78"/>
  <c r="E218" i="78"/>
  <c r="F218" i="78"/>
  <c r="G218" i="78"/>
  <c r="H218" i="78"/>
  <c r="I218" i="78"/>
  <c r="J218" i="78"/>
  <c r="A219" i="78"/>
  <c r="B219" i="78"/>
  <c r="C219" i="78"/>
  <c r="D219" i="78"/>
  <c r="E219" i="78"/>
  <c r="F219" i="78"/>
  <c r="G219" i="78"/>
  <c r="H219" i="78"/>
  <c r="I219" i="78"/>
  <c r="J219" i="78"/>
  <c r="A220" i="78"/>
  <c r="B220" i="78"/>
  <c r="C220" i="78"/>
  <c r="D220" i="78"/>
  <c r="E220" i="78"/>
  <c r="F220" i="78"/>
  <c r="G220" i="78"/>
  <c r="H220" i="78"/>
  <c r="I220" i="78"/>
  <c r="J220" i="78"/>
  <c r="A221" i="78"/>
  <c r="B221" i="78"/>
  <c r="C221" i="78"/>
  <c r="D221" i="78"/>
  <c r="E221" i="78"/>
  <c r="F221" i="78"/>
  <c r="G221" i="78"/>
  <c r="H221" i="78"/>
  <c r="I221" i="78"/>
  <c r="J221" i="78"/>
  <c r="A222" i="78"/>
  <c r="B222" i="78"/>
  <c r="C222" i="78"/>
  <c r="D222" i="78"/>
  <c r="E222" i="78"/>
  <c r="F222" i="78"/>
  <c r="G222" i="78"/>
  <c r="H222" i="78"/>
  <c r="I222" i="78"/>
  <c r="J222" i="78"/>
  <c r="A223" i="78"/>
  <c r="B223" i="78"/>
  <c r="C223" i="78"/>
  <c r="D223" i="78"/>
  <c r="E223" i="78"/>
  <c r="F223" i="78"/>
  <c r="G223" i="78"/>
  <c r="H223" i="78"/>
  <c r="I223" i="78"/>
  <c r="J223" i="78"/>
  <c r="A224" i="78"/>
  <c r="B224" i="78"/>
  <c r="C224" i="78"/>
  <c r="D224" i="78"/>
  <c r="E224" i="78"/>
  <c r="F224" i="78"/>
  <c r="G224" i="78"/>
  <c r="H224" i="78"/>
  <c r="I224" i="78"/>
  <c r="J224" i="78"/>
  <c r="A225" i="78"/>
  <c r="B225" i="78"/>
  <c r="C225" i="78"/>
  <c r="D225" i="78"/>
  <c r="E225" i="78"/>
  <c r="F225" i="78"/>
  <c r="G225" i="78"/>
  <c r="H225" i="78"/>
  <c r="I225" i="78"/>
  <c r="J225" i="78"/>
  <c r="A226" i="78"/>
  <c r="B226" i="78"/>
  <c r="C226" i="78"/>
  <c r="D226" i="78"/>
  <c r="E226" i="78"/>
  <c r="F226" i="78"/>
  <c r="G226" i="78"/>
  <c r="H226" i="78"/>
  <c r="I226" i="78"/>
  <c r="J226" i="78"/>
  <c r="A227" i="78"/>
  <c r="B227" i="78"/>
  <c r="C227" i="78"/>
  <c r="D227" i="78"/>
  <c r="E227" i="78"/>
  <c r="F227" i="78"/>
  <c r="G227" i="78"/>
  <c r="H227" i="78"/>
  <c r="I227" i="78"/>
  <c r="J227" i="78"/>
  <c r="A228" i="78"/>
  <c r="B228" i="78"/>
  <c r="C228" i="78"/>
  <c r="D228" i="78"/>
  <c r="E228" i="78"/>
  <c r="F228" i="78"/>
  <c r="G228" i="78"/>
  <c r="H228" i="78"/>
  <c r="I228" i="78"/>
  <c r="J228" i="78"/>
  <c r="A229" i="78"/>
  <c r="B229" i="78"/>
  <c r="C229" i="78"/>
  <c r="D229" i="78"/>
  <c r="E229" i="78"/>
  <c r="F229" i="78"/>
  <c r="G229" i="78"/>
  <c r="H229" i="78"/>
  <c r="I229" i="78"/>
  <c r="J229" i="78"/>
  <c r="A230" i="78"/>
  <c r="B230" i="78"/>
  <c r="C230" i="78"/>
  <c r="D230" i="78"/>
  <c r="E230" i="78"/>
  <c r="F230" i="78"/>
  <c r="G230" i="78"/>
  <c r="H230" i="78"/>
  <c r="I230" i="78"/>
  <c r="J230" i="78"/>
  <c r="A231" i="78"/>
  <c r="B231" i="78"/>
  <c r="C231" i="78"/>
  <c r="D231" i="78"/>
  <c r="E231" i="78"/>
  <c r="F231" i="78"/>
  <c r="G231" i="78"/>
  <c r="H231" i="78"/>
  <c r="I231" i="78"/>
  <c r="J231" i="78"/>
  <c r="A232" i="78"/>
  <c r="B232" i="78"/>
  <c r="C232" i="78"/>
  <c r="D232" i="78"/>
  <c r="E232" i="78"/>
  <c r="F232" i="78"/>
  <c r="G232" i="78"/>
  <c r="H232" i="78"/>
  <c r="I232" i="78"/>
  <c r="J232" i="78"/>
  <c r="A233" i="78"/>
  <c r="B233" i="78"/>
  <c r="C233" i="78"/>
  <c r="D233" i="78"/>
  <c r="E233" i="78"/>
  <c r="F233" i="78"/>
  <c r="G233" i="78"/>
  <c r="H233" i="78"/>
  <c r="I233" i="78"/>
  <c r="J233" i="78"/>
  <c r="A234" i="78"/>
  <c r="B234" i="78"/>
  <c r="C234" i="78"/>
  <c r="D234" i="78"/>
  <c r="E234" i="78"/>
  <c r="F234" i="78"/>
  <c r="G234" i="78"/>
  <c r="H234" i="78"/>
  <c r="I234" i="78"/>
  <c r="J234" i="78"/>
  <c r="A235" i="78"/>
  <c r="B235" i="78"/>
  <c r="C235" i="78"/>
  <c r="D235" i="78"/>
  <c r="E235" i="78"/>
  <c r="F235" i="78"/>
  <c r="G235" i="78"/>
  <c r="H235" i="78"/>
  <c r="I235" i="78"/>
  <c r="J235" i="78"/>
  <c r="A236" i="78"/>
  <c r="B236" i="78"/>
  <c r="C236" i="78"/>
  <c r="D236" i="78"/>
  <c r="E236" i="78"/>
  <c r="F236" i="78"/>
  <c r="G236" i="78"/>
  <c r="H236" i="78"/>
  <c r="I236" i="78"/>
  <c r="J236" i="78"/>
  <c r="A237" i="78"/>
  <c r="B237" i="78"/>
  <c r="C237" i="78"/>
  <c r="D237" i="78"/>
  <c r="E237" i="78"/>
  <c r="F237" i="78"/>
  <c r="G237" i="78"/>
  <c r="H237" i="78"/>
  <c r="I237" i="78"/>
  <c r="J237" i="78"/>
  <c r="A238" i="78"/>
  <c r="B238" i="78"/>
  <c r="C238" i="78"/>
  <c r="D238" i="78"/>
  <c r="E238" i="78"/>
  <c r="F238" i="78"/>
  <c r="G238" i="78"/>
  <c r="H238" i="78"/>
  <c r="I238" i="78"/>
  <c r="J238" i="78"/>
  <c r="A239" i="78"/>
  <c r="B239" i="78"/>
  <c r="C239" i="78"/>
  <c r="D239" i="78"/>
  <c r="E239" i="78"/>
  <c r="F239" i="78"/>
  <c r="G239" i="78"/>
  <c r="H239" i="78"/>
  <c r="I239" i="78"/>
  <c r="J239" i="78"/>
  <c r="A240" i="78"/>
  <c r="B240" i="78"/>
  <c r="C240" i="78"/>
  <c r="D240" i="78"/>
  <c r="E240" i="78"/>
  <c r="F240" i="78"/>
  <c r="G240" i="78"/>
  <c r="H240" i="78"/>
  <c r="I240" i="78"/>
  <c r="J240" i="78"/>
  <c r="A241" i="78"/>
  <c r="B241" i="78"/>
  <c r="C241" i="78"/>
  <c r="D241" i="78"/>
  <c r="E241" i="78"/>
  <c r="F241" i="78"/>
  <c r="G241" i="78"/>
  <c r="H241" i="78"/>
  <c r="I241" i="78"/>
  <c r="J241" i="78"/>
  <c r="A242" i="78"/>
  <c r="B242" i="78"/>
  <c r="C242" i="78"/>
  <c r="D242" i="78"/>
  <c r="E242" i="78"/>
  <c r="F242" i="78"/>
  <c r="G242" i="78"/>
  <c r="H242" i="78"/>
  <c r="I242" i="78"/>
  <c r="J242" i="78"/>
  <c r="A243" i="78"/>
  <c r="B243" i="78"/>
  <c r="C243" i="78"/>
  <c r="D243" i="78"/>
  <c r="E243" i="78"/>
  <c r="F243" i="78"/>
  <c r="G243" i="78"/>
  <c r="H243" i="78"/>
  <c r="I243" i="78"/>
  <c r="J243" i="78"/>
  <c r="A244" i="78"/>
  <c r="B244" i="78"/>
  <c r="C244" i="78"/>
  <c r="D244" i="78"/>
  <c r="E244" i="78"/>
  <c r="F244" i="78"/>
  <c r="G244" i="78"/>
  <c r="H244" i="78"/>
  <c r="I244" i="78"/>
  <c r="J244" i="78"/>
  <c r="A245" i="78"/>
  <c r="B245" i="78"/>
  <c r="C245" i="78"/>
  <c r="D245" i="78"/>
  <c r="E245" i="78"/>
  <c r="F245" i="78"/>
  <c r="G245" i="78"/>
  <c r="H245" i="78"/>
  <c r="I245" i="78"/>
  <c r="J245" i="78"/>
  <c r="A246" i="78"/>
  <c r="B246" i="78"/>
  <c r="C246" i="78"/>
  <c r="D246" i="78"/>
  <c r="E246" i="78"/>
  <c r="F246" i="78"/>
  <c r="G246" i="78"/>
  <c r="H246" i="78"/>
  <c r="I246" i="78"/>
  <c r="J246" i="78"/>
  <c r="A247" i="78"/>
  <c r="B247" i="78"/>
  <c r="C247" i="78"/>
  <c r="D247" i="78"/>
  <c r="E247" i="78"/>
  <c r="F247" i="78"/>
  <c r="G247" i="78"/>
  <c r="H247" i="78"/>
  <c r="I247" i="78"/>
  <c r="J247" i="78"/>
  <c r="A248" i="78"/>
  <c r="B248" i="78"/>
  <c r="C248" i="78"/>
  <c r="D248" i="78"/>
  <c r="E248" i="78"/>
  <c r="F248" i="78"/>
  <c r="G248" i="78"/>
  <c r="H248" i="78"/>
  <c r="I248" i="78"/>
  <c r="J248" i="78"/>
  <c r="A249" i="78"/>
  <c r="B249" i="78"/>
  <c r="C249" i="78"/>
  <c r="D249" i="78"/>
  <c r="E249" i="78"/>
  <c r="F249" i="78"/>
  <c r="G249" i="78"/>
  <c r="H249" i="78"/>
  <c r="I249" i="78"/>
  <c r="J249" i="78"/>
  <c r="A250" i="78"/>
  <c r="B250" i="78"/>
  <c r="C250" i="78"/>
  <c r="D250" i="78"/>
  <c r="E250" i="78"/>
  <c r="F250" i="78"/>
  <c r="G250" i="78"/>
  <c r="H250" i="78"/>
  <c r="I250" i="78"/>
  <c r="J250" i="78"/>
  <c r="A251" i="78"/>
  <c r="B251" i="78"/>
  <c r="C251" i="78"/>
  <c r="D251" i="78"/>
  <c r="E251" i="78"/>
  <c r="F251" i="78"/>
  <c r="G251" i="78"/>
  <c r="H251" i="78"/>
  <c r="I251" i="78"/>
  <c r="J251" i="78"/>
  <c r="A252" i="78"/>
  <c r="B252" i="78"/>
  <c r="C252" i="78"/>
  <c r="D252" i="78"/>
  <c r="E252" i="78"/>
  <c r="F252" i="78"/>
  <c r="G252" i="78"/>
  <c r="H252" i="78"/>
  <c r="I252" i="78"/>
  <c r="J252" i="78"/>
  <c r="A253" i="78"/>
  <c r="B253" i="78"/>
  <c r="C253" i="78"/>
  <c r="D253" i="78"/>
  <c r="E253" i="78"/>
  <c r="F253" i="78"/>
  <c r="G253" i="78"/>
  <c r="H253" i="78"/>
  <c r="I253" i="78"/>
  <c r="J253" i="78"/>
  <c r="A254" i="78"/>
  <c r="B254" i="78"/>
  <c r="C254" i="78"/>
  <c r="D254" i="78"/>
  <c r="E254" i="78"/>
  <c r="F254" i="78"/>
  <c r="G254" i="78"/>
  <c r="H254" i="78"/>
  <c r="I254" i="78"/>
  <c r="J254" i="78"/>
  <c r="A255" i="78"/>
  <c r="B255" i="78"/>
  <c r="C255" i="78"/>
  <c r="D255" i="78"/>
  <c r="E255" i="78"/>
  <c r="F255" i="78"/>
  <c r="G255" i="78"/>
  <c r="H255" i="78"/>
  <c r="I255" i="78"/>
  <c r="J255" i="78"/>
  <c r="A256" i="78"/>
  <c r="B256" i="78"/>
  <c r="C256" i="78"/>
  <c r="D256" i="78"/>
  <c r="E256" i="78"/>
  <c r="F256" i="78"/>
  <c r="G256" i="78"/>
  <c r="H256" i="78"/>
  <c r="I256" i="78"/>
  <c r="J256" i="78"/>
  <c r="A257" i="78"/>
  <c r="B257" i="78"/>
  <c r="C257" i="78"/>
  <c r="D257" i="78"/>
  <c r="E257" i="78"/>
  <c r="F257" i="78"/>
  <c r="G257" i="78"/>
  <c r="H257" i="78"/>
  <c r="I257" i="78"/>
  <c r="J257" i="78"/>
  <c r="A258" i="78"/>
  <c r="B258" i="78"/>
  <c r="C258" i="78"/>
  <c r="D258" i="78"/>
  <c r="E258" i="78"/>
  <c r="F258" i="78"/>
  <c r="G258" i="78"/>
  <c r="H258" i="78"/>
  <c r="I258" i="78"/>
  <c r="J258" i="78"/>
  <c r="A259" i="78"/>
  <c r="B259" i="78"/>
  <c r="C259" i="78"/>
  <c r="D259" i="78"/>
  <c r="E259" i="78"/>
  <c r="F259" i="78"/>
  <c r="G259" i="78"/>
  <c r="H259" i="78"/>
  <c r="I259" i="78"/>
  <c r="J259" i="78"/>
  <c r="A260" i="78"/>
  <c r="B260" i="78"/>
  <c r="C260" i="78"/>
  <c r="D260" i="78"/>
  <c r="E260" i="78"/>
  <c r="F260" i="78"/>
  <c r="G260" i="78"/>
  <c r="H260" i="78"/>
  <c r="I260" i="78"/>
  <c r="J260" i="78"/>
  <c r="A261" i="78"/>
  <c r="B261" i="78"/>
  <c r="C261" i="78"/>
  <c r="D261" i="78"/>
  <c r="E261" i="78"/>
  <c r="F261" i="78"/>
  <c r="G261" i="78"/>
  <c r="H261" i="78"/>
  <c r="I261" i="78"/>
  <c r="J261" i="78"/>
  <c r="A262" i="78"/>
  <c r="B262" i="78"/>
  <c r="C262" i="78"/>
  <c r="D262" i="78"/>
  <c r="E262" i="78"/>
  <c r="F262" i="78"/>
  <c r="G262" i="78"/>
  <c r="H262" i="78"/>
  <c r="I262" i="78"/>
  <c r="J262" i="78"/>
  <c r="A263" i="78"/>
  <c r="B263" i="78"/>
  <c r="C263" i="78"/>
  <c r="D263" i="78"/>
  <c r="E263" i="78"/>
  <c r="F263" i="78"/>
  <c r="G263" i="78"/>
  <c r="H263" i="78"/>
  <c r="I263" i="78"/>
  <c r="J263" i="78"/>
  <c r="A264" i="78"/>
  <c r="B264" i="78"/>
  <c r="C264" i="78"/>
  <c r="D264" i="78"/>
  <c r="E264" i="78"/>
  <c r="F264" i="78"/>
  <c r="G264" i="78"/>
  <c r="H264" i="78"/>
  <c r="I264" i="78"/>
  <c r="J264" i="78"/>
  <c r="A265" i="78"/>
  <c r="B265" i="78"/>
  <c r="C265" i="78"/>
  <c r="D265" i="78"/>
  <c r="E265" i="78"/>
  <c r="F265" i="78"/>
  <c r="G265" i="78"/>
  <c r="H265" i="78"/>
  <c r="I265" i="78"/>
  <c r="J265" i="78"/>
  <c r="A266" i="78"/>
  <c r="B266" i="78"/>
  <c r="C266" i="78"/>
  <c r="D266" i="78"/>
  <c r="E266" i="78"/>
  <c r="F266" i="78"/>
  <c r="G266" i="78"/>
  <c r="H266" i="78"/>
  <c r="I266" i="78"/>
  <c r="J266" i="78"/>
  <c r="A267" i="78"/>
  <c r="B267" i="78"/>
  <c r="C267" i="78"/>
  <c r="D267" i="78"/>
  <c r="E267" i="78"/>
  <c r="F267" i="78"/>
  <c r="G267" i="78"/>
  <c r="H267" i="78"/>
  <c r="I267" i="78"/>
  <c r="J267" i="78"/>
  <c r="A268" i="78"/>
  <c r="B268" i="78"/>
  <c r="C268" i="78"/>
  <c r="D268" i="78"/>
  <c r="E268" i="78"/>
  <c r="F268" i="78"/>
  <c r="G268" i="78"/>
  <c r="H268" i="78"/>
  <c r="I268" i="78"/>
  <c r="J268" i="78"/>
  <c r="A269" i="78"/>
  <c r="B269" i="78"/>
  <c r="C269" i="78"/>
  <c r="D269" i="78"/>
  <c r="E269" i="78"/>
  <c r="F269" i="78"/>
  <c r="G269" i="78"/>
  <c r="H269" i="78"/>
  <c r="I269" i="78"/>
  <c r="J269" i="78"/>
  <c r="A270" i="78"/>
  <c r="B270" i="78"/>
  <c r="C270" i="78"/>
  <c r="D270" i="78"/>
  <c r="E270" i="78"/>
  <c r="F270" i="78"/>
  <c r="G270" i="78"/>
  <c r="H270" i="78"/>
  <c r="I270" i="78"/>
  <c r="J270" i="78"/>
  <c r="A271" i="78"/>
  <c r="B271" i="78"/>
  <c r="C271" i="78"/>
  <c r="D271" i="78"/>
  <c r="E271" i="78"/>
  <c r="F271" i="78"/>
  <c r="G271" i="78"/>
  <c r="H271" i="78"/>
  <c r="I271" i="78"/>
  <c r="J271" i="78"/>
  <c r="A272" i="78"/>
  <c r="B272" i="78"/>
  <c r="C272" i="78"/>
  <c r="D272" i="78"/>
  <c r="E272" i="78"/>
  <c r="F272" i="78"/>
  <c r="G272" i="78"/>
  <c r="H272" i="78"/>
  <c r="I272" i="78"/>
  <c r="J272" i="78"/>
  <c r="A273" i="78"/>
  <c r="B273" i="78"/>
  <c r="C273" i="78"/>
  <c r="D273" i="78"/>
  <c r="E273" i="78"/>
  <c r="F273" i="78"/>
  <c r="G273" i="78"/>
  <c r="H273" i="78"/>
  <c r="I273" i="78"/>
  <c r="J273" i="78"/>
  <c r="A274" i="78"/>
  <c r="B274" i="78"/>
  <c r="C274" i="78"/>
  <c r="D274" i="78"/>
  <c r="E274" i="78"/>
  <c r="F274" i="78"/>
  <c r="G274" i="78"/>
  <c r="H274" i="78"/>
  <c r="I274" i="78"/>
  <c r="J274" i="78"/>
  <c r="A275" i="78"/>
  <c r="B275" i="78"/>
  <c r="C275" i="78"/>
  <c r="D275" i="78"/>
  <c r="E275" i="78"/>
  <c r="F275" i="78"/>
  <c r="G275" i="78"/>
  <c r="H275" i="78"/>
  <c r="I275" i="78"/>
  <c r="J275" i="78"/>
  <c r="A276" i="78"/>
  <c r="B276" i="78"/>
  <c r="C276" i="78"/>
  <c r="D276" i="78"/>
  <c r="E276" i="78"/>
  <c r="F276" i="78"/>
  <c r="G276" i="78"/>
  <c r="H276" i="78"/>
  <c r="I276" i="78"/>
  <c r="J276" i="78"/>
  <c r="A277" i="78"/>
  <c r="B277" i="78"/>
  <c r="C277" i="78"/>
  <c r="D277" i="78"/>
  <c r="E277" i="78"/>
  <c r="F277" i="78"/>
  <c r="G277" i="78"/>
  <c r="H277" i="78"/>
  <c r="I277" i="78"/>
  <c r="J277" i="78"/>
  <c r="A278" i="78"/>
  <c r="B278" i="78"/>
  <c r="C278" i="78"/>
  <c r="D278" i="78"/>
  <c r="E278" i="78"/>
  <c r="F278" i="78"/>
  <c r="G278" i="78"/>
  <c r="H278" i="78"/>
  <c r="I278" i="78"/>
  <c r="J278" i="78"/>
  <c r="A279" i="78"/>
  <c r="B279" i="78"/>
  <c r="C279" i="78"/>
  <c r="D279" i="78"/>
  <c r="E279" i="78"/>
  <c r="F279" i="78"/>
  <c r="G279" i="78"/>
  <c r="H279" i="78"/>
  <c r="I279" i="78"/>
  <c r="J279" i="78"/>
  <c r="A280" i="78"/>
  <c r="B280" i="78"/>
  <c r="C280" i="78"/>
  <c r="D280" i="78"/>
  <c r="E280" i="78"/>
  <c r="F280" i="78"/>
  <c r="G280" i="78"/>
  <c r="H280" i="78"/>
  <c r="I280" i="78"/>
  <c r="J280" i="78"/>
  <c r="A281" i="78"/>
  <c r="B281" i="78"/>
  <c r="C281" i="78"/>
  <c r="D281" i="78"/>
  <c r="E281" i="78"/>
  <c r="F281" i="78"/>
  <c r="G281" i="78"/>
  <c r="H281" i="78"/>
  <c r="I281" i="78"/>
  <c r="J281" i="78"/>
  <c r="A282" i="78"/>
  <c r="B282" i="78"/>
  <c r="C282" i="78"/>
  <c r="D282" i="78"/>
  <c r="E282" i="78"/>
  <c r="F282" i="78"/>
  <c r="G282" i="78"/>
  <c r="H282" i="78"/>
  <c r="I282" i="78"/>
  <c r="J282" i="78"/>
  <c r="A283" i="78"/>
  <c r="B283" i="78"/>
  <c r="C283" i="78"/>
  <c r="D283" i="78"/>
  <c r="E283" i="78"/>
  <c r="F283" i="78"/>
  <c r="G283" i="78"/>
  <c r="H283" i="78"/>
  <c r="I283" i="78"/>
  <c r="J283" i="78"/>
  <c r="A284" i="78"/>
  <c r="B284" i="78"/>
  <c r="C284" i="78"/>
  <c r="D284" i="78"/>
  <c r="E284" i="78"/>
  <c r="F284" i="78"/>
  <c r="G284" i="78"/>
  <c r="H284" i="78"/>
  <c r="I284" i="78"/>
  <c r="J284" i="78"/>
  <c r="A285" i="78"/>
  <c r="B285" i="78"/>
  <c r="C285" i="78"/>
  <c r="D285" i="78"/>
  <c r="E285" i="78"/>
  <c r="F285" i="78"/>
  <c r="G285" i="78"/>
  <c r="H285" i="78"/>
  <c r="I285" i="78"/>
  <c r="J285" i="78"/>
  <c r="A286" i="78"/>
  <c r="B286" i="78"/>
  <c r="C286" i="78"/>
  <c r="D286" i="78"/>
  <c r="E286" i="78"/>
  <c r="F286" i="78"/>
  <c r="G286" i="78"/>
  <c r="H286" i="78"/>
  <c r="I286" i="78"/>
  <c r="J286" i="78"/>
  <c r="A287" i="78"/>
  <c r="B287" i="78"/>
  <c r="C287" i="78"/>
  <c r="D287" i="78"/>
  <c r="E287" i="78"/>
  <c r="F287" i="78"/>
  <c r="G287" i="78"/>
  <c r="H287" i="78"/>
  <c r="I287" i="78"/>
  <c r="J287" i="78"/>
  <c r="A288" i="78"/>
  <c r="B288" i="78"/>
  <c r="C288" i="78"/>
  <c r="D288" i="78"/>
  <c r="E288" i="78"/>
  <c r="F288" i="78"/>
  <c r="G288" i="78"/>
  <c r="H288" i="78"/>
  <c r="I288" i="78"/>
  <c r="J288" i="78"/>
  <c r="A289" i="78"/>
  <c r="B289" i="78"/>
  <c r="C289" i="78"/>
  <c r="D289" i="78"/>
  <c r="E289" i="78"/>
  <c r="F289" i="78"/>
  <c r="G289" i="78"/>
  <c r="H289" i="78"/>
  <c r="I289" i="78"/>
  <c r="J289" i="78"/>
  <c r="A290" i="78"/>
  <c r="B290" i="78"/>
  <c r="C290" i="78"/>
  <c r="D290" i="78"/>
  <c r="E290" i="78"/>
  <c r="F290" i="78"/>
  <c r="G290" i="78"/>
  <c r="H290" i="78"/>
  <c r="I290" i="78"/>
  <c r="J290" i="78"/>
  <c r="A291" i="78"/>
  <c r="B291" i="78"/>
  <c r="C291" i="78"/>
  <c r="D291" i="78"/>
  <c r="E291" i="78"/>
  <c r="F291" i="78"/>
  <c r="G291" i="78"/>
  <c r="H291" i="78"/>
  <c r="I291" i="78"/>
  <c r="J291" i="78"/>
  <c r="A292" i="78"/>
  <c r="B292" i="78"/>
  <c r="C292" i="78"/>
  <c r="D292" i="78"/>
  <c r="E292" i="78"/>
  <c r="F292" i="78"/>
  <c r="G292" i="78"/>
  <c r="H292" i="78"/>
  <c r="I292" i="78"/>
  <c r="J292" i="78"/>
  <c r="A293" i="78"/>
  <c r="B293" i="78"/>
  <c r="C293" i="78"/>
  <c r="D293" i="78"/>
  <c r="E293" i="78"/>
  <c r="F293" i="78"/>
  <c r="G293" i="78"/>
  <c r="H293" i="78"/>
  <c r="I293" i="78"/>
  <c r="J293" i="78"/>
  <c r="A294" i="78"/>
  <c r="B294" i="78"/>
  <c r="C294" i="78"/>
  <c r="D294" i="78"/>
  <c r="E294" i="78"/>
  <c r="F294" i="78"/>
  <c r="G294" i="78"/>
  <c r="H294" i="78"/>
  <c r="I294" i="78"/>
  <c r="J294" i="78"/>
  <c r="A295" i="78"/>
  <c r="B295" i="78"/>
  <c r="C295" i="78"/>
  <c r="D295" i="78"/>
  <c r="E295" i="78"/>
  <c r="F295" i="78"/>
  <c r="G295" i="78"/>
  <c r="H295" i="78"/>
  <c r="I295" i="78"/>
  <c r="J295" i="78"/>
  <c r="A296" i="78"/>
  <c r="B296" i="78"/>
  <c r="C296" i="78"/>
  <c r="D296" i="78"/>
  <c r="E296" i="78"/>
  <c r="F296" i="78"/>
  <c r="G296" i="78"/>
  <c r="H296" i="78"/>
  <c r="I296" i="78"/>
  <c r="J296" i="78"/>
  <c r="A297" i="78"/>
  <c r="B297" i="78"/>
  <c r="C297" i="78"/>
  <c r="D297" i="78"/>
  <c r="E297" i="78"/>
  <c r="F297" i="78"/>
  <c r="G297" i="78"/>
  <c r="H297" i="78"/>
  <c r="I297" i="78"/>
  <c r="J297" i="78"/>
  <c r="A298" i="78"/>
  <c r="B298" i="78"/>
  <c r="C298" i="78"/>
  <c r="D298" i="78"/>
  <c r="E298" i="78"/>
  <c r="F298" i="78"/>
  <c r="G298" i="78"/>
  <c r="H298" i="78"/>
  <c r="I298" i="78"/>
  <c r="J298" i="78"/>
  <c r="A299" i="78"/>
  <c r="B299" i="78"/>
  <c r="C299" i="78"/>
  <c r="D299" i="78"/>
  <c r="E299" i="78"/>
  <c r="F299" i="78"/>
  <c r="G299" i="78"/>
  <c r="H299" i="78"/>
  <c r="I299" i="78"/>
  <c r="J299" i="78"/>
  <c r="A300" i="78"/>
  <c r="B300" i="78"/>
  <c r="C300" i="78"/>
  <c r="D300" i="78"/>
  <c r="E300" i="78"/>
  <c r="F300" i="78"/>
  <c r="G300" i="78"/>
  <c r="H300" i="78"/>
  <c r="I300" i="78"/>
  <c r="J300" i="78"/>
  <c r="A301" i="78"/>
  <c r="B301" i="78"/>
  <c r="C301" i="78"/>
  <c r="D301" i="78"/>
  <c r="E301" i="78"/>
  <c r="F301" i="78"/>
  <c r="G301" i="78"/>
  <c r="H301" i="78"/>
  <c r="I301" i="78"/>
  <c r="J301" i="78"/>
  <c r="A302" i="78"/>
  <c r="B302" i="78"/>
  <c r="C302" i="78"/>
  <c r="D302" i="78"/>
  <c r="E302" i="78"/>
  <c r="F302" i="78"/>
  <c r="G302" i="78"/>
  <c r="H302" i="78"/>
  <c r="I302" i="78"/>
  <c r="J302" i="78"/>
  <c r="A303" i="78"/>
  <c r="B303" i="78"/>
  <c r="C303" i="78"/>
  <c r="D303" i="78"/>
  <c r="E303" i="78"/>
  <c r="F303" i="78"/>
  <c r="G303" i="78"/>
  <c r="H303" i="78"/>
  <c r="I303" i="78"/>
  <c r="J303" i="78"/>
  <c r="A304" i="78"/>
  <c r="B304" i="78"/>
  <c r="C304" i="78"/>
  <c r="D304" i="78"/>
  <c r="E304" i="78"/>
  <c r="F304" i="78"/>
  <c r="G304" i="78"/>
  <c r="H304" i="78"/>
  <c r="I304" i="78"/>
  <c r="J304" i="78"/>
  <c r="A305" i="78"/>
  <c r="B305" i="78"/>
  <c r="C305" i="78"/>
  <c r="D305" i="78"/>
  <c r="E305" i="78"/>
  <c r="F305" i="78"/>
  <c r="G305" i="78"/>
  <c r="H305" i="78"/>
  <c r="I305" i="78"/>
  <c r="J305" i="78"/>
  <c r="A306" i="78"/>
  <c r="B306" i="78"/>
  <c r="C306" i="78"/>
  <c r="D306" i="78"/>
  <c r="E306" i="78"/>
  <c r="F306" i="78"/>
  <c r="G306" i="78"/>
  <c r="H306" i="78"/>
  <c r="I306" i="78"/>
  <c r="J306" i="78"/>
  <c r="A307" i="78"/>
  <c r="B307" i="78"/>
  <c r="C307" i="78"/>
  <c r="D307" i="78"/>
  <c r="E307" i="78"/>
  <c r="F307" i="78"/>
  <c r="G307" i="78"/>
  <c r="H307" i="78"/>
  <c r="I307" i="78"/>
  <c r="J307" i="78"/>
  <c r="A308" i="78"/>
  <c r="B308" i="78"/>
  <c r="C308" i="78"/>
  <c r="D308" i="78"/>
  <c r="E308" i="78"/>
  <c r="F308" i="78"/>
  <c r="G308" i="78"/>
  <c r="H308" i="78"/>
  <c r="I308" i="78"/>
  <c r="J308" i="78"/>
  <c r="A309" i="78"/>
  <c r="B309" i="78"/>
  <c r="C309" i="78"/>
  <c r="D309" i="78"/>
  <c r="E309" i="78"/>
  <c r="F309" i="78"/>
  <c r="G309" i="78"/>
  <c r="H309" i="78"/>
  <c r="I309" i="78"/>
  <c r="J309" i="78"/>
  <c r="A310" i="78"/>
  <c r="B310" i="78"/>
  <c r="C310" i="78"/>
  <c r="D310" i="78"/>
  <c r="E310" i="78"/>
  <c r="F310" i="78"/>
  <c r="G310" i="78"/>
  <c r="H310" i="78"/>
  <c r="I310" i="78"/>
  <c r="J310" i="78"/>
  <c r="A311" i="78"/>
  <c r="B311" i="78"/>
  <c r="C311" i="78"/>
  <c r="D311" i="78"/>
  <c r="E311" i="78"/>
  <c r="F311" i="78"/>
  <c r="G311" i="78"/>
  <c r="H311" i="78"/>
  <c r="I311" i="78"/>
  <c r="J311" i="78"/>
  <c r="A312" i="78"/>
  <c r="B312" i="78"/>
  <c r="C312" i="78"/>
  <c r="D312" i="78"/>
  <c r="E312" i="78"/>
  <c r="F312" i="78"/>
  <c r="G312" i="78"/>
  <c r="H312" i="78"/>
  <c r="I312" i="78"/>
  <c r="J312" i="78"/>
  <c r="A313" i="78"/>
  <c r="B313" i="78"/>
  <c r="C313" i="78"/>
  <c r="D313" i="78"/>
  <c r="E313" i="78"/>
  <c r="F313" i="78"/>
  <c r="G313" i="78"/>
  <c r="H313" i="78"/>
  <c r="I313" i="78"/>
  <c r="J313" i="78"/>
  <c r="A314" i="78"/>
  <c r="B314" i="78"/>
  <c r="C314" i="78"/>
  <c r="D314" i="78"/>
  <c r="E314" i="78"/>
  <c r="F314" i="78"/>
  <c r="G314" i="78"/>
  <c r="H314" i="78"/>
  <c r="I314" i="78"/>
  <c r="J314" i="78"/>
  <c r="A315" i="78"/>
  <c r="B315" i="78"/>
  <c r="C315" i="78"/>
  <c r="D315" i="78"/>
  <c r="E315" i="78"/>
  <c r="F315" i="78"/>
  <c r="G315" i="78"/>
  <c r="H315" i="78"/>
  <c r="I315" i="78"/>
  <c r="J315" i="78"/>
  <c r="A316" i="78"/>
  <c r="B316" i="78"/>
  <c r="C316" i="78"/>
  <c r="D316" i="78"/>
  <c r="E316" i="78"/>
  <c r="F316" i="78"/>
  <c r="G316" i="78"/>
  <c r="H316" i="78"/>
  <c r="I316" i="78"/>
  <c r="J316" i="78"/>
  <c r="A317" i="78"/>
  <c r="B317" i="78"/>
  <c r="C317" i="78"/>
  <c r="D317" i="78"/>
  <c r="E317" i="78"/>
  <c r="F317" i="78"/>
  <c r="G317" i="78"/>
  <c r="H317" i="78"/>
  <c r="I317" i="78"/>
  <c r="J317" i="78"/>
  <c r="A318" i="78"/>
  <c r="B318" i="78"/>
  <c r="C318" i="78"/>
  <c r="D318" i="78"/>
  <c r="E318" i="78"/>
  <c r="F318" i="78"/>
  <c r="G318" i="78"/>
  <c r="H318" i="78"/>
  <c r="I318" i="78"/>
  <c r="J318" i="78"/>
  <c r="A319" i="78"/>
  <c r="B319" i="78"/>
  <c r="C319" i="78"/>
  <c r="D319" i="78"/>
  <c r="E319" i="78"/>
  <c r="F319" i="78"/>
  <c r="G319" i="78"/>
  <c r="H319" i="78"/>
  <c r="I319" i="78"/>
  <c r="J319" i="78"/>
  <c r="A320" i="78"/>
  <c r="B320" i="78"/>
  <c r="C320" i="78"/>
  <c r="D320" i="78"/>
  <c r="E320" i="78"/>
  <c r="F320" i="78"/>
  <c r="G320" i="78"/>
  <c r="H320" i="78"/>
  <c r="I320" i="78"/>
  <c r="J320" i="78"/>
  <c r="A321" i="78"/>
  <c r="B321" i="78"/>
  <c r="C321" i="78"/>
  <c r="D321" i="78"/>
  <c r="E321" i="78"/>
  <c r="F321" i="78"/>
  <c r="G321" i="78"/>
  <c r="H321" i="78"/>
  <c r="I321" i="78"/>
  <c r="J321" i="78"/>
  <c r="A322" i="78"/>
  <c r="B322" i="78"/>
  <c r="C322" i="78"/>
  <c r="D322" i="78"/>
  <c r="E322" i="78"/>
  <c r="F322" i="78"/>
  <c r="G322" i="78"/>
  <c r="H322" i="78"/>
  <c r="I322" i="78"/>
  <c r="J322" i="78"/>
  <c r="A323" i="78"/>
  <c r="B323" i="78"/>
  <c r="C323" i="78"/>
  <c r="D323" i="78"/>
  <c r="E323" i="78"/>
  <c r="F323" i="78"/>
  <c r="G323" i="78"/>
  <c r="H323" i="78"/>
  <c r="I323" i="78"/>
  <c r="J323" i="78"/>
  <c r="A324" i="78"/>
  <c r="B324" i="78"/>
  <c r="C324" i="78"/>
  <c r="D324" i="78"/>
  <c r="E324" i="78"/>
  <c r="F324" i="78"/>
  <c r="G324" i="78"/>
  <c r="H324" i="78"/>
  <c r="I324" i="78"/>
  <c r="J324" i="78"/>
  <c r="A325" i="78"/>
  <c r="B325" i="78"/>
  <c r="C325" i="78"/>
  <c r="D325" i="78"/>
  <c r="E325" i="78"/>
  <c r="F325" i="78"/>
  <c r="G325" i="78"/>
  <c r="H325" i="78"/>
  <c r="I325" i="78"/>
  <c r="J325" i="78"/>
  <c r="A326" i="78"/>
  <c r="B326" i="78"/>
  <c r="C326" i="78"/>
  <c r="D326" i="78"/>
  <c r="E326" i="78"/>
  <c r="F326" i="78"/>
  <c r="G326" i="78"/>
  <c r="H326" i="78"/>
  <c r="I326" i="78"/>
  <c r="J326" i="78"/>
  <c r="A327" i="78"/>
  <c r="B327" i="78"/>
  <c r="C327" i="78"/>
  <c r="D327" i="78"/>
  <c r="E327" i="78"/>
  <c r="F327" i="78"/>
  <c r="G327" i="78"/>
  <c r="H327" i="78"/>
  <c r="I327" i="78"/>
  <c r="J327" i="78"/>
  <c r="A328" i="78"/>
  <c r="B328" i="78"/>
  <c r="C328" i="78"/>
  <c r="D328" i="78"/>
  <c r="E328" i="78"/>
  <c r="F328" i="78"/>
  <c r="G328" i="78"/>
  <c r="H328" i="78"/>
  <c r="I328" i="78"/>
  <c r="J328" i="78"/>
  <c r="A329" i="78"/>
  <c r="B329" i="78"/>
  <c r="C329" i="78"/>
  <c r="D329" i="78"/>
  <c r="E329" i="78"/>
  <c r="F329" i="78"/>
  <c r="G329" i="78"/>
  <c r="H329" i="78"/>
  <c r="I329" i="78"/>
  <c r="J329" i="78"/>
  <c r="A330" i="78"/>
  <c r="B330" i="78"/>
  <c r="C330" i="78"/>
  <c r="D330" i="78"/>
  <c r="E330" i="78"/>
  <c r="F330" i="78"/>
  <c r="G330" i="78"/>
  <c r="H330" i="78"/>
  <c r="I330" i="78"/>
  <c r="J330" i="78"/>
  <c r="A331" i="78"/>
  <c r="B331" i="78"/>
  <c r="C331" i="78"/>
  <c r="D331" i="78"/>
  <c r="E331" i="78"/>
  <c r="F331" i="78"/>
  <c r="G331" i="78"/>
  <c r="H331" i="78"/>
  <c r="I331" i="78"/>
  <c r="J331" i="78"/>
  <c r="A332" i="78"/>
  <c r="B332" i="78"/>
  <c r="C332" i="78"/>
  <c r="D332" i="78"/>
  <c r="E332" i="78"/>
  <c r="F332" i="78"/>
  <c r="G332" i="78"/>
  <c r="H332" i="78"/>
  <c r="I332" i="78"/>
  <c r="J332" i="78"/>
  <c r="A333" i="78"/>
  <c r="B333" i="78"/>
  <c r="C333" i="78"/>
  <c r="D333" i="78"/>
  <c r="E333" i="78"/>
  <c r="F333" i="78"/>
  <c r="G333" i="78"/>
  <c r="H333" i="78"/>
  <c r="I333" i="78"/>
  <c r="J333" i="78"/>
  <c r="A334" i="78"/>
  <c r="B334" i="78"/>
  <c r="C334" i="78"/>
  <c r="D334" i="78"/>
  <c r="E334" i="78"/>
  <c r="F334" i="78"/>
  <c r="G334" i="78"/>
  <c r="H334" i="78"/>
  <c r="I334" i="78"/>
  <c r="J334" i="78"/>
  <c r="A335" i="78"/>
  <c r="B335" i="78"/>
  <c r="C335" i="78"/>
  <c r="D335" i="78"/>
  <c r="E335" i="78"/>
  <c r="F335" i="78"/>
  <c r="G335" i="78"/>
  <c r="H335" i="78"/>
  <c r="I335" i="78"/>
  <c r="J335" i="78"/>
  <c r="A336" i="78"/>
  <c r="B336" i="78"/>
  <c r="C336" i="78"/>
  <c r="D336" i="78"/>
  <c r="E336" i="78"/>
  <c r="F336" i="78"/>
  <c r="G336" i="78"/>
  <c r="H336" i="78"/>
  <c r="I336" i="78"/>
  <c r="J336" i="78"/>
  <c r="A337" i="78"/>
  <c r="B337" i="78"/>
  <c r="C337" i="78"/>
  <c r="D337" i="78"/>
  <c r="E337" i="78"/>
  <c r="F337" i="78"/>
  <c r="G337" i="78"/>
  <c r="H337" i="78"/>
  <c r="I337" i="78"/>
  <c r="J337" i="78"/>
  <c r="A338" i="78"/>
  <c r="B338" i="78"/>
  <c r="C338" i="78"/>
  <c r="D338" i="78"/>
  <c r="E338" i="78"/>
  <c r="F338" i="78"/>
  <c r="G338" i="78"/>
  <c r="H338" i="78"/>
  <c r="I338" i="78"/>
  <c r="J338" i="78"/>
  <c r="A339" i="78"/>
  <c r="B339" i="78"/>
  <c r="C339" i="78"/>
  <c r="D339" i="78"/>
  <c r="E339" i="78"/>
  <c r="F339" i="78"/>
  <c r="G339" i="78"/>
  <c r="H339" i="78"/>
  <c r="I339" i="78"/>
  <c r="J339" i="78"/>
  <c r="A340" i="78"/>
  <c r="B340" i="78"/>
  <c r="C340" i="78"/>
  <c r="D340" i="78"/>
  <c r="E340" i="78"/>
  <c r="F340" i="78"/>
  <c r="G340" i="78"/>
  <c r="H340" i="78"/>
  <c r="I340" i="78"/>
  <c r="J340" i="78"/>
  <c r="A341" i="78"/>
  <c r="B341" i="78"/>
  <c r="C341" i="78"/>
  <c r="D341" i="78"/>
  <c r="E341" i="78"/>
  <c r="F341" i="78"/>
  <c r="G341" i="78"/>
  <c r="H341" i="78"/>
  <c r="I341" i="78"/>
  <c r="J341" i="78"/>
  <c r="A342" i="78"/>
  <c r="B342" i="78"/>
  <c r="C342" i="78"/>
  <c r="D342" i="78"/>
  <c r="E342" i="78"/>
  <c r="F342" i="78"/>
  <c r="G342" i="78"/>
  <c r="H342" i="78"/>
  <c r="I342" i="78"/>
  <c r="J342" i="78"/>
  <c r="A343" i="78"/>
  <c r="B343" i="78"/>
  <c r="C343" i="78"/>
  <c r="D343" i="78"/>
  <c r="E343" i="78"/>
  <c r="F343" i="78"/>
  <c r="G343" i="78"/>
  <c r="H343" i="78"/>
  <c r="I343" i="78"/>
  <c r="J343" i="78"/>
  <c r="A344" i="78"/>
  <c r="B344" i="78"/>
  <c r="C344" i="78"/>
  <c r="D344" i="78"/>
  <c r="E344" i="78"/>
  <c r="F344" i="78"/>
  <c r="G344" i="78"/>
  <c r="H344" i="78"/>
  <c r="I344" i="78"/>
  <c r="J344" i="78"/>
  <c r="A345" i="78"/>
  <c r="B345" i="78"/>
  <c r="C345" i="78"/>
  <c r="D345" i="78"/>
  <c r="E345" i="78"/>
  <c r="F345" i="78"/>
  <c r="G345" i="78"/>
  <c r="H345" i="78"/>
  <c r="I345" i="78"/>
  <c r="J345" i="78"/>
  <c r="A346" i="78"/>
  <c r="B346" i="78"/>
  <c r="C346" i="78"/>
  <c r="D346" i="78"/>
  <c r="E346" i="78"/>
  <c r="F346" i="78"/>
  <c r="G346" i="78"/>
  <c r="H346" i="78"/>
  <c r="I346" i="78"/>
  <c r="J346" i="78"/>
  <c r="A347" i="78"/>
  <c r="B347" i="78"/>
  <c r="C347" i="78"/>
  <c r="D347" i="78"/>
  <c r="E347" i="78"/>
  <c r="F347" i="78"/>
  <c r="G347" i="78"/>
  <c r="H347" i="78"/>
  <c r="I347" i="78"/>
  <c r="J347" i="78"/>
  <c r="A348" i="78"/>
  <c r="B348" i="78"/>
  <c r="C348" i="78"/>
  <c r="D348" i="78"/>
  <c r="E348" i="78"/>
  <c r="F348" i="78"/>
  <c r="G348" i="78"/>
  <c r="H348" i="78"/>
  <c r="I348" i="78"/>
  <c r="J348" i="78"/>
  <c r="A349" i="78"/>
  <c r="B349" i="78"/>
  <c r="C349" i="78"/>
  <c r="D349" i="78"/>
  <c r="E349" i="78"/>
  <c r="F349" i="78"/>
  <c r="G349" i="78"/>
  <c r="H349" i="78"/>
  <c r="I349" i="78"/>
  <c r="J349" i="78"/>
  <c r="A350" i="78"/>
  <c r="B350" i="78"/>
  <c r="C350" i="78"/>
  <c r="D350" i="78"/>
  <c r="E350" i="78"/>
  <c r="F350" i="78"/>
  <c r="G350" i="78"/>
  <c r="H350" i="78"/>
  <c r="I350" i="78"/>
  <c r="J350" i="78"/>
  <c r="A351" i="78"/>
  <c r="B351" i="78"/>
  <c r="C351" i="78"/>
  <c r="D351" i="78"/>
  <c r="E351" i="78"/>
  <c r="F351" i="78"/>
  <c r="G351" i="78"/>
  <c r="H351" i="78"/>
  <c r="I351" i="78"/>
  <c r="J351" i="78"/>
  <c r="A352" i="78"/>
  <c r="B352" i="78"/>
  <c r="C352" i="78"/>
  <c r="D352" i="78"/>
  <c r="E352" i="78"/>
  <c r="F352" i="78"/>
  <c r="G352" i="78"/>
  <c r="H352" i="78"/>
  <c r="I352" i="78"/>
  <c r="J352" i="78"/>
  <c r="A353" i="78"/>
  <c r="B353" i="78"/>
  <c r="C353" i="78"/>
  <c r="D353" i="78"/>
  <c r="E353" i="78"/>
  <c r="F353" i="78"/>
  <c r="G353" i="78"/>
  <c r="H353" i="78"/>
  <c r="I353" i="78"/>
  <c r="J353" i="78"/>
  <c r="A354" i="78"/>
  <c r="B354" i="78"/>
  <c r="C354" i="78"/>
  <c r="D354" i="78"/>
  <c r="E354" i="78"/>
  <c r="F354" i="78"/>
  <c r="G354" i="78"/>
  <c r="H354" i="78"/>
  <c r="I354" i="78"/>
  <c r="J354" i="78"/>
  <c r="A355" i="78"/>
  <c r="B355" i="78"/>
  <c r="C355" i="78"/>
  <c r="D355" i="78"/>
  <c r="E355" i="78"/>
  <c r="F355" i="78"/>
  <c r="G355" i="78"/>
  <c r="H355" i="78"/>
  <c r="I355" i="78"/>
  <c r="J355" i="78"/>
  <c r="A356" i="78"/>
  <c r="B356" i="78"/>
  <c r="C356" i="78"/>
  <c r="D356" i="78"/>
  <c r="E356" i="78"/>
  <c r="F356" i="78"/>
  <c r="G356" i="78"/>
  <c r="H356" i="78"/>
  <c r="I356" i="78"/>
  <c r="J356" i="78"/>
  <c r="A357" i="78"/>
  <c r="B357" i="78"/>
  <c r="C357" i="78"/>
  <c r="D357" i="78"/>
  <c r="E357" i="78"/>
  <c r="F357" i="78"/>
  <c r="G357" i="78"/>
  <c r="H357" i="78"/>
  <c r="I357" i="78"/>
  <c r="J357" i="78"/>
  <c r="A358" i="78"/>
  <c r="B358" i="78"/>
  <c r="C358" i="78"/>
  <c r="D358" i="78"/>
  <c r="E358" i="78"/>
  <c r="F358" i="78"/>
  <c r="G358" i="78"/>
  <c r="H358" i="78"/>
  <c r="I358" i="78"/>
  <c r="J358" i="78"/>
  <c r="A359" i="78"/>
  <c r="B359" i="78"/>
  <c r="C359" i="78"/>
  <c r="D359" i="78"/>
  <c r="E359" i="78"/>
  <c r="F359" i="78"/>
  <c r="G359" i="78"/>
  <c r="H359" i="78"/>
  <c r="I359" i="78"/>
  <c r="J359" i="78"/>
  <c r="A360" i="78"/>
  <c r="B360" i="78"/>
  <c r="C360" i="78"/>
  <c r="D360" i="78"/>
  <c r="E360" i="78"/>
  <c r="F360" i="78"/>
  <c r="G360" i="78"/>
  <c r="H360" i="78"/>
  <c r="I360" i="78"/>
  <c r="J360" i="78"/>
  <c r="A361" i="78"/>
  <c r="B361" i="78"/>
  <c r="C361" i="78"/>
  <c r="D361" i="78"/>
  <c r="E361" i="78"/>
  <c r="F361" i="78"/>
  <c r="G361" i="78"/>
  <c r="H361" i="78"/>
  <c r="I361" i="78"/>
  <c r="J361" i="78"/>
  <c r="A362" i="78"/>
  <c r="B362" i="78"/>
  <c r="C362" i="78"/>
  <c r="D362" i="78"/>
  <c r="E362" i="78"/>
  <c r="F362" i="78"/>
  <c r="G362" i="78"/>
  <c r="H362" i="78"/>
  <c r="I362" i="78"/>
  <c r="J362" i="78"/>
  <c r="A363" i="78"/>
  <c r="B363" i="78"/>
  <c r="C363" i="78"/>
  <c r="D363" i="78"/>
  <c r="E363" i="78"/>
  <c r="F363" i="78"/>
  <c r="G363" i="78"/>
  <c r="H363" i="78"/>
  <c r="I363" i="78"/>
  <c r="J363" i="78"/>
  <c r="A364" i="78"/>
  <c r="B364" i="78"/>
  <c r="C364" i="78"/>
  <c r="D364" i="78"/>
  <c r="E364" i="78"/>
  <c r="F364" i="78"/>
  <c r="G364" i="78"/>
  <c r="H364" i="78"/>
  <c r="I364" i="78"/>
  <c r="J364" i="78"/>
  <c r="A365" i="78"/>
  <c r="B365" i="78"/>
  <c r="C365" i="78"/>
  <c r="D365" i="78"/>
  <c r="E365" i="78"/>
  <c r="F365" i="78"/>
  <c r="G365" i="78"/>
  <c r="H365" i="78"/>
  <c r="I365" i="78"/>
  <c r="J365" i="78"/>
  <c r="A366" i="78"/>
  <c r="B366" i="78"/>
  <c r="C366" i="78"/>
  <c r="D366" i="78"/>
  <c r="E366" i="78"/>
  <c r="F366" i="78"/>
  <c r="G366" i="78"/>
  <c r="H366" i="78"/>
  <c r="I366" i="78"/>
  <c r="J366" i="78"/>
  <c r="A367" i="78"/>
  <c r="B367" i="78"/>
  <c r="C367" i="78"/>
  <c r="D367" i="78"/>
  <c r="E367" i="78"/>
  <c r="F367" i="78"/>
  <c r="G367" i="78"/>
  <c r="H367" i="78"/>
  <c r="I367" i="78"/>
  <c r="J367" i="78"/>
  <c r="A368" i="78"/>
  <c r="B368" i="78"/>
  <c r="C368" i="78"/>
  <c r="D368" i="78"/>
  <c r="E368" i="78"/>
  <c r="F368" i="78"/>
  <c r="G368" i="78"/>
  <c r="H368" i="78"/>
  <c r="I368" i="78"/>
  <c r="J368" i="78"/>
  <c r="A369" i="78"/>
  <c r="B369" i="78"/>
  <c r="C369" i="78"/>
  <c r="D369" i="78"/>
  <c r="E369" i="78"/>
  <c r="F369" i="78"/>
  <c r="G369" i="78"/>
  <c r="H369" i="78"/>
  <c r="I369" i="78"/>
  <c r="J369" i="78"/>
  <c r="A370" i="78"/>
  <c r="B370" i="78"/>
  <c r="C370" i="78"/>
  <c r="D370" i="78"/>
  <c r="E370" i="78"/>
  <c r="F370" i="78"/>
  <c r="G370" i="78"/>
  <c r="H370" i="78"/>
  <c r="I370" i="78"/>
  <c r="J370" i="78"/>
  <c r="A371" i="78"/>
  <c r="B371" i="78"/>
  <c r="C371" i="78"/>
  <c r="D371" i="78"/>
  <c r="E371" i="78"/>
  <c r="F371" i="78"/>
  <c r="G371" i="78"/>
  <c r="H371" i="78"/>
  <c r="I371" i="78"/>
  <c r="J371" i="78"/>
  <c r="A372" i="78"/>
  <c r="B372" i="78"/>
  <c r="C372" i="78"/>
  <c r="D372" i="78"/>
  <c r="E372" i="78"/>
  <c r="F372" i="78"/>
  <c r="G372" i="78"/>
  <c r="H372" i="78"/>
  <c r="I372" i="78"/>
  <c r="J372" i="78"/>
  <c r="A373" i="78"/>
  <c r="B373" i="78"/>
  <c r="C373" i="78"/>
  <c r="D373" i="78"/>
  <c r="E373" i="78"/>
  <c r="F373" i="78"/>
  <c r="G373" i="78"/>
  <c r="H373" i="78"/>
  <c r="I373" i="78"/>
  <c r="J373" i="78"/>
  <c r="A374" i="78"/>
  <c r="B374" i="78"/>
  <c r="C374" i="78"/>
  <c r="D374" i="78"/>
  <c r="E374" i="78"/>
  <c r="F374" i="78"/>
  <c r="G374" i="78"/>
  <c r="H374" i="78"/>
  <c r="I374" i="78"/>
  <c r="J374" i="78"/>
  <c r="A375" i="78"/>
  <c r="B375" i="78"/>
  <c r="C375" i="78"/>
  <c r="D375" i="78"/>
  <c r="E375" i="78"/>
  <c r="F375" i="78"/>
  <c r="G375" i="78"/>
  <c r="H375" i="78"/>
  <c r="I375" i="78"/>
  <c r="J375" i="78"/>
  <c r="A376" i="78"/>
  <c r="B376" i="78"/>
  <c r="C376" i="78"/>
  <c r="D376" i="78"/>
  <c r="E376" i="78"/>
  <c r="F376" i="78"/>
  <c r="G376" i="78"/>
  <c r="H376" i="78"/>
  <c r="I376" i="78"/>
  <c r="J376" i="78"/>
  <c r="A377" i="78"/>
  <c r="B377" i="78"/>
  <c r="C377" i="78"/>
  <c r="D377" i="78"/>
  <c r="E377" i="78"/>
  <c r="F377" i="78"/>
  <c r="G377" i="78"/>
  <c r="H377" i="78"/>
  <c r="I377" i="78"/>
  <c r="J377" i="78"/>
  <c r="A378" i="78"/>
  <c r="B378" i="78"/>
  <c r="C378" i="78"/>
  <c r="D378" i="78"/>
  <c r="E378" i="78"/>
  <c r="F378" i="78"/>
  <c r="G378" i="78"/>
  <c r="H378" i="78"/>
  <c r="I378" i="78"/>
  <c r="J378" i="78"/>
  <c r="A379" i="78"/>
  <c r="B379" i="78"/>
  <c r="C379" i="78"/>
  <c r="D379" i="78"/>
  <c r="E379" i="78"/>
  <c r="F379" i="78"/>
  <c r="G379" i="78"/>
  <c r="H379" i="78"/>
  <c r="I379" i="78"/>
  <c r="J379" i="78"/>
  <c r="A380" i="78"/>
  <c r="B380" i="78"/>
  <c r="C380" i="78"/>
  <c r="D380" i="78"/>
  <c r="E380" i="78"/>
  <c r="F380" i="78"/>
  <c r="G380" i="78"/>
  <c r="H380" i="78"/>
  <c r="I380" i="78"/>
  <c r="J380" i="78"/>
  <c r="A381" i="78"/>
  <c r="B381" i="78"/>
  <c r="C381" i="78"/>
  <c r="D381" i="78"/>
  <c r="E381" i="78"/>
  <c r="F381" i="78"/>
  <c r="G381" i="78"/>
  <c r="H381" i="78"/>
  <c r="I381" i="78"/>
  <c r="J381" i="78"/>
  <c r="A382" i="78"/>
  <c r="B382" i="78"/>
  <c r="C382" i="78"/>
  <c r="D382" i="78"/>
  <c r="E382" i="78"/>
  <c r="F382" i="78"/>
  <c r="G382" i="78"/>
  <c r="H382" i="78"/>
  <c r="I382" i="78"/>
  <c r="J382" i="78"/>
  <c r="A383" i="78"/>
  <c r="B383" i="78"/>
  <c r="C383" i="78"/>
  <c r="D383" i="78"/>
  <c r="E383" i="78"/>
  <c r="F383" i="78"/>
  <c r="G383" i="78"/>
  <c r="H383" i="78"/>
  <c r="I383" i="78"/>
  <c r="J383" i="78"/>
  <c r="A384" i="78"/>
  <c r="B384" i="78"/>
  <c r="C384" i="78"/>
  <c r="D384" i="78"/>
  <c r="E384" i="78"/>
  <c r="F384" i="78"/>
  <c r="G384" i="78"/>
  <c r="H384" i="78"/>
  <c r="I384" i="78"/>
  <c r="J384" i="78"/>
  <c r="A385" i="78"/>
  <c r="B385" i="78"/>
  <c r="C385" i="78"/>
  <c r="D385" i="78"/>
  <c r="E385" i="78"/>
  <c r="F385" i="78"/>
  <c r="G385" i="78"/>
  <c r="H385" i="78"/>
  <c r="I385" i="78"/>
  <c r="J385" i="78"/>
  <c r="A386" i="78"/>
  <c r="B386" i="78"/>
  <c r="C386" i="78"/>
  <c r="D386" i="78"/>
  <c r="E386" i="78"/>
  <c r="F386" i="78"/>
  <c r="G386" i="78"/>
  <c r="H386" i="78"/>
  <c r="I386" i="78"/>
  <c r="J386" i="78"/>
  <c r="A387" i="78"/>
  <c r="B387" i="78"/>
  <c r="C387" i="78"/>
  <c r="D387" i="78"/>
  <c r="E387" i="78"/>
  <c r="F387" i="78"/>
  <c r="G387" i="78"/>
  <c r="H387" i="78"/>
  <c r="I387" i="78"/>
  <c r="J387" i="78"/>
  <c r="A388" i="78"/>
  <c r="B388" i="78"/>
  <c r="C388" i="78"/>
  <c r="D388" i="78"/>
  <c r="E388" i="78"/>
  <c r="F388" i="78"/>
  <c r="G388" i="78"/>
  <c r="H388" i="78"/>
  <c r="I388" i="78"/>
  <c r="J388" i="78"/>
  <c r="A389" i="78"/>
  <c r="B389" i="78"/>
  <c r="C389" i="78"/>
  <c r="D389" i="78"/>
  <c r="E389" i="78"/>
  <c r="F389" i="78"/>
  <c r="G389" i="78"/>
  <c r="H389" i="78"/>
  <c r="I389" i="78"/>
  <c r="J389" i="78"/>
  <c r="A390" i="78"/>
  <c r="B390" i="78"/>
  <c r="C390" i="78"/>
  <c r="D390" i="78"/>
  <c r="E390" i="78"/>
  <c r="F390" i="78"/>
  <c r="G390" i="78"/>
  <c r="H390" i="78"/>
  <c r="I390" i="78"/>
  <c r="J390" i="78"/>
  <c r="A391" i="78"/>
  <c r="B391" i="78"/>
  <c r="C391" i="78"/>
  <c r="D391" i="78"/>
  <c r="E391" i="78"/>
  <c r="F391" i="78"/>
  <c r="G391" i="78"/>
  <c r="H391" i="78"/>
  <c r="I391" i="78"/>
  <c r="J391" i="78"/>
  <c r="A392" i="78"/>
  <c r="B392" i="78"/>
  <c r="C392" i="78"/>
  <c r="D392" i="78"/>
  <c r="E392" i="78"/>
  <c r="F392" i="78"/>
  <c r="G392" i="78"/>
  <c r="H392" i="78"/>
  <c r="I392" i="78"/>
  <c r="J392" i="78"/>
  <c r="A393" i="78"/>
  <c r="B393" i="78"/>
  <c r="C393" i="78"/>
  <c r="D393" i="78"/>
  <c r="E393" i="78"/>
  <c r="F393" i="78"/>
  <c r="G393" i="78"/>
  <c r="H393" i="78"/>
  <c r="I393" i="78"/>
  <c r="J393" i="78"/>
  <c r="A394" i="78"/>
  <c r="B394" i="78"/>
  <c r="C394" i="78"/>
  <c r="D394" i="78"/>
  <c r="E394" i="78"/>
  <c r="F394" i="78"/>
  <c r="G394" i="78"/>
  <c r="H394" i="78"/>
  <c r="I394" i="78"/>
  <c r="J394" i="78"/>
  <c r="A395" i="78"/>
  <c r="B395" i="78"/>
  <c r="C395" i="78"/>
  <c r="D395" i="78"/>
  <c r="E395" i="78"/>
  <c r="F395" i="78"/>
  <c r="G395" i="78"/>
  <c r="H395" i="78"/>
  <c r="I395" i="78"/>
  <c r="J395" i="78"/>
  <c r="A396" i="78"/>
  <c r="B396" i="78"/>
  <c r="C396" i="78"/>
  <c r="D396" i="78"/>
  <c r="E396" i="78"/>
  <c r="F396" i="78"/>
  <c r="G396" i="78"/>
  <c r="H396" i="78"/>
  <c r="I396" i="78"/>
  <c r="J396" i="78"/>
  <c r="A397" i="78"/>
  <c r="B397" i="78"/>
  <c r="C397" i="78"/>
  <c r="D397" i="78"/>
  <c r="E397" i="78"/>
  <c r="F397" i="78"/>
  <c r="G397" i="78"/>
  <c r="H397" i="78"/>
  <c r="I397" i="78"/>
  <c r="J397" i="78"/>
  <c r="A398" i="78"/>
  <c r="B398" i="78"/>
  <c r="C398" i="78"/>
  <c r="D398" i="78"/>
  <c r="E398" i="78"/>
  <c r="F398" i="78"/>
  <c r="G398" i="78"/>
  <c r="H398" i="78"/>
  <c r="I398" i="78"/>
  <c r="J398" i="78"/>
  <c r="A399" i="78"/>
  <c r="B399" i="78"/>
  <c r="C399" i="78"/>
  <c r="D399" i="78"/>
  <c r="E399" i="78"/>
  <c r="F399" i="78"/>
  <c r="G399" i="78"/>
  <c r="H399" i="78"/>
  <c r="I399" i="78"/>
  <c r="J399" i="78"/>
  <c r="A400" i="78"/>
  <c r="B400" i="78"/>
  <c r="C400" i="78"/>
  <c r="D400" i="78"/>
  <c r="E400" i="78"/>
  <c r="F400" i="78"/>
  <c r="G400" i="78"/>
  <c r="H400" i="78"/>
  <c r="I400" i="78"/>
  <c r="J400" i="78"/>
  <c r="A401" i="78"/>
  <c r="B401" i="78"/>
  <c r="C401" i="78"/>
  <c r="D401" i="78"/>
  <c r="E401" i="78"/>
  <c r="F401" i="78"/>
  <c r="G401" i="78"/>
  <c r="H401" i="78"/>
  <c r="I401" i="78"/>
  <c r="J401" i="78"/>
  <c r="A402" i="78"/>
  <c r="B402" i="78"/>
  <c r="C402" i="78"/>
  <c r="D402" i="78"/>
  <c r="E402" i="78"/>
  <c r="F402" i="78"/>
  <c r="G402" i="78"/>
  <c r="H402" i="78"/>
  <c r="I402" i="78"/>
  <c r="J402" i="78"/>
  <c r="A403" i="78"/>
  <c r="B403" i="78"/>
  <c r="C403" i="78"/>
  <c r="D403" i="78"/>
  <c r="E403" i="78"/>
  <c r="F403" i="78"/>
  <c r="G403" i="78"/>
  <c r="H403" i="78"/>
  <c r="I403" i="78"/>
  <c r="J403" i="78"/>
  <c r="A404" i="78"/>
  <c r="B404" i="78"/>
  <c r="C404" i="78"/>
  <c r="D404" i="78"/>
  <c r="E404" i="78"/>
  <c r="F404" i="78"/>
  <c r="G404" i="78"/>
  <c r="H404" i="78"/>
  <c r="I404" i="78"/>
  <c r="J404" i="78"/>
  <c r="A405" i="78"/>
  <c r="B405" i="78"/>
  <c r="C405" i="78"/>
  <c r="D405" i="78"/>
  <c r="E405" i="78"/>
  <c r="F405" i="78"/>
  <c r="G405" i="78"/>
  <c r="H405" i="78"/>
  <c r="I405" i="78"/>
  <c r="J405" i="78"/>
  <c r="A406" i="78"/>
  <c r="B406" i="78"/>
  <c r="C406" i="78"/>
  <c r="D406" i="78"/>
  <c r="E406" i="78"/>
  <c r="F406" i="78"/>
  <c r="G406" i="78"/>
  <c r="H406" i="78"/>
  <c r="I406" i="78"/>
  <c r="J406" i="78"/>
  <c r="A407" i="78"/>
  <c r="B407" i="78"/>
  <c r="C407" i="78"/>
  <c r="D407" i="78"/>
  <c r="E407" i="78"/>
  <c r="F407" i="78"/>
  <c r="G407" i="78"/>
  <c r="H407" i="78"/>
  <c r="I407" i="78"/>
  <c r="J407" i="78"/>
  <c r="A408" i="78"/>
  <c r="B408" i="78"/>
  <c r="C408" i="78"/>
  <c r="D408" i="78"/>
  <c r="E408" i="78"/>
  <c r="F408" i="78"/>
  <c r="G408" i="78"/>
  <c r="H408" i="78"/>
  <c r="I408" i="78"/>
  <c r="J408" i="78"/>
  <c r="A409" i="78"/>
  <c r="B409" i="78"/>
  <c r="C409" i="78"/>
  <c r="D409" i="78"/>
  <c r="E409" i="78"/>
  <c r="F409" i="78"/>
  <c r="G409" i="78"/>
  <c r="H409" i="78"/>
  <c r="I409" i="78"/>
  <c r="J409" i="78"/>
  <c r="A410" i="78"/>
  <c r="B410" i="78"/>
  <c r="C410" i="78"/>
  <c r="D410" i="78"/>
  <c r="E410" i="78"/>
  <c r="F410" i="78"/>
  <c r="G410" i="78"/>
  <c r="H410" i="78"/>
  <c r="I410" i="78"/>
  <c r="J410" i="78"/>
  <c r="A411" i="78"/>
  <c r="B411" i="78"/>
  <c r="C411" i="78"/>
  <c r="D411" i="78"/>
  <c r="E411" i="78"/>
  <c r="F411" i="78"/>
  <c r="G411" i="78"/>
  <c r="H411" i="78"/>
  <c r="I411" i="78"/>
  <c r="J411" i="78"/>
  <c r="A412" i="78"/>
  <c r="B412" i="78"/>
  <c r="C412" i="78"/>
  <c r="D412" i="78"/>
  <c r="E412" i="78"/>
  <c r="F412" i="78"/>
  <c r="G412" i="78"/>
  <c r="H412" i="78"/>
  <c r="I412" i="78"/>
  <c r="J412" i="78"/>
  <c r="A413" i="78"/>
  <c r="B413" i="78"/>
  <c r="C413" i="78"/>
  <c r="D413" i="78"/>
  <c r="E413" i="78"/>
  <c r="F413" i="78"/>
  <c r="G413" i="78"/>
  <c r="H413" i="78"/>
  <c r="I413" i="78"/>
  <c r="J413" i="78"/>
  <c r="A414" i="78"/>
  <c r="B414" i="78"/>
  <c r="C414" i="78"/>
  <c r="D414" i="78"/>
  <c r="E414" i="78"/>
  <c r="F414" i="78"/>
  <c r="G414" i="78"/>
  <c r="H414" i="78"/>
  <c r="I414" i="78"/>
  <c r="J414" i="78"/>
  <c r="A415" i="78"/>
  <c r="B415" i="78"/>
  <c r="C415" i="78"/>
  <c r="D415" i="78"/>
  <c r="E415" i="78"/>
  <c r="F415" i="78"/>
  <c r="G415" i="78"/>
  <c r="H415" i="78"/>
  <c r="I415" i="78"/>
  <c r="J415" i="78"/>
  <c r="A416" i="78"/>
  <c r="B416" i="78"/>
  <c r="C416" i="78"/>
  <c r="D416" i="78"/>
  <c r="E416" i="78"/>
  <c r="F416" i="78"/>
  <c r="G416" i="78"/>
  <c r="H416" i="78"/>
  <c r="I416" i="78"/>
  <c r="J416" i="78"/>
  <c r="A417" i="78"/>
  <c r="B417" i="78"/>
  <c r="C417" i="78"/>
  <c r="D417" i="78"/>
  <c r="E417" i="78"/>
  <c r="F417" i="78"/>
  <c r="G417" i="78"/>
  <c r="H417" i="78"/>
  <c r="I417" i="78"/>
  <c r="J417" i="78"/>
  <c r="A418" i="78"/>
  <c r="B418" i="78"/>
  <c r="C418" i="78"/>
  <c r="D418" i="78"/>
  <c r="E418" i="78"/>
  <c r="F418" i="78"/>
  <c r="G418" i="78"/>
  <c r="H418" i="78"/>
  <c r="I418" i="78"/>
  <c r="J418" i="78"/>
  <c r="A419" i="78"/>
  <c r="B419" i="78"/>
  <c r="C419" i="78"/>
  <c r="D419" i="78"/>
  <c r="E419" i="78"/>
  <c r="F419" i="78"/>
  <c r="G419" i="78"/>
  <c r="H419" i="78"/>
  <c r="I419" i="78"/>
  <c r="J419" i="78"/>
  <c r="A420" i="78"/>
  <c r="B420" i="78"/>
  <c r="C420" i="78"/>
  <c r="D420" i="78"/>
  <c r="E420" i="78"/>
  <c r="F420" i="78"/>
  <c r="G420" i="78"/>
  <c r="H420" i="78"/>
  <c r="I420" i="78"/>
  <c r="J420" i="78"/>
  <c r="A421" i="78"/>
  <c r="B421" i="78"/>
  <c r="C421" i="78"/>
  <c r="D421" i="78"/>
  <c r="E421" i="78"/>
  <c r="F421" i="78"/>
  <c r="G421" i="78"/>
  <c r="H421" i="78"/>
  <c r="I421" i="78"/>
  <c r="J421" i="78"/>
  <c r="A422" i="78"/>
  <c r="B422" i="78"/>
  <c r="C422" i="78"/>
  <c r="D422" i="78"/>
  <c r="E422" i="78"/>
  <c r="F422" i="78"/>
  <c r="G422" i="78"/>
  <c r="H422" i="78"/>
  <c r="I422" i="78"/>
  <c r="J422" i="78"/>
  <c r="A423" i="78"/>
  <c r="B423" i="78"/>
  <c r="C423" i="78"/>
  <c r="D423" i="78"/>
  <c r="E423" i="78"/>
  <c r="F423" i="78"/>
  <c r="G423" i="78"/>
  <c r="H423" i="78"/>
  <c r="I423" i="78"/>
  <c r="J423" i="78"/>
  <c r="A424" i="78"/>
  <c r="B424" i="78"/>
  <c r="C424" i="78"/>
  <c r="D424" i="78"/>
  <c r="E424" i="78"/>
  <c r="F424" i="78"/>
  <c r="G424" i="78"/>
  <c r="H424" i="78"/>
  <c r="I424" i="78"/>
  <c r="J424" i="78"/>
  <c r="A425" i="78"/>
  <c r="B425" i="78"/>
  <c r="C425" i="78"/>
  <c r="D425" i="78"/>
  <c r="E425" i="78"/>
  <c r="F425" i="78"/>
  <c r="G425" i="78"/>
  <c r="H425" i="78"/>
  <c r="I425" i="78"/>
  <c r="J425" i="78"/>
  <c r="A426" i="78"/>
  <c r="B426" i="78"/>
  <c r="C426" i="78"/>
  <c r="D426" i="78"/>
  <c r="E426" i="78"/>
  <c r="F426" i="78"/>
  <c r="G426" i="78"/>
  <c r="H426" i="78"/>
  <c r="I426" i="78"/>
  <c r="J426" i="78"/>
  <c r="A427" i="78"/>
  <c r="B427" i="78"/>
  <c r="C427" i="78"/>
  <c r="D427" i="78"/>
  <c r="E427" i="78"/>
  <c r="F427" i="78"/>
  <c r="G427" i="78"/>
  <c r="H427" i="78"/>
  <c r="I427" i="78"/>
  <c r="J427" i="78"/>
  <c r="A428" i="78"/>
  <c r="B428" i="78"/>
  <c r="C428" i="78"/>
  <c r="D428" i="78"/>
  <c r="E428" i="78"/>
  <c r="F428" i="78"/>
  <c r="G428" i="78"/>
  <c r="H428" i="78"/>
  <c r="I428" i="78"/>
  <c r="J428" i="78"/>
  <c r="A429" i="78"/>
  <c r="B429" i="78"/>
  <c r="C429" i="78"/>
  <c r="D429" i="78"/>
  <c r="E429" i="78"/>
  <c r="F429" i="78"/>
  <c r="G429" i="78"/>
  <c r="H429" i="78"/>
  <c r="I429" i="78"/>
  <c r="J429" i="78"/>
  <c r="A430" i="78"/>
  <c r="B430" i="78"/>
  <c r="C430" i="78"/>
  <c r="D430" i="78"/>
  <c r="E430" i="78"/>
  <c r="F430" i="78"/>
  <c r="G430" i="78"/>
  <c r="H430" i="78"/>
  <c r="I430" i="78"/>
  <c r="J430" i="78"/>
  <c r="A431" i="78"/>
  <c r="B431" i="78"/>
  <c r="C431" i="78"/>
  <c r="D431" i="78"/>
  <c r="E431" i="78"/>
  <c r="F431" i="78"/>
  <c r="G431" i="78"/>
  <c r="H431" i="78"/>
  <c r="I431" i="78"/>
  <c r="J431" i="78"/>
  <c r="A432" i="78"/>
  <c r="B432" i="78"/>
  <c r="C432" i="78"/>
  <c r="D432" i="78"/>
  <c r="E432" i="78"/>
  <c r="F432" i="78"/>
  <c r="G432" i="78"/>
  <c r="H432" i="78"/>
  <c r="I432" i="78"/>
  <c r="J432" i="78"/>
  <c r="A433" i="78"/>
  <c r="B433" i="78"/>
  <c r="C433" i="78"/>
  <c r="D433" i="78"/>
  <c r="E433" i="78"/>
  <c r="F433" i="78"/>
  <c r="G433" i="78"/>
  <c r="H433" i="78"/>
  <c r="I433" i="78"/>
  <c r="J433" i="78"/>
  <c r="A434" i="78"/>
  <c r="B434" i="78"/>
  <c r="C434" i="78"/>
  <c r="D434" i="78"/>
  <c r="E434" i="78"/>
  <c r="F434" i="78"/>
  <c r="G434" i="78"/>
  <c r="H434" i="78"/>
  <c r="I434" i="78"/>
  <c r="J434" i="78"/>
  <c r="A435" i="78"/>
  <c r="B435" i="78"/>
  <c r="C435" i="78"/>
  <c r="D435" i="78"/>
  <c r="E435" i="78"/>
  <c r="F435" i="78"/>
  <c r="G435" i="78"/>
  <c r="H435" i="78"/>
  <c r="I435" i="78"/>
  <c r="J435" i="78"/>
  <c r="A436" i="78"/>
  <c r="B436" i="78"/>
  <c r="C436" i="78"/>
  <c r="D436" i="78"/>
  <c r="E436" i="78"/>
  <c r="F436" i="78"/>
  <c r="G436" i="78"/>
  <c r="H436" i="78"/>
  <c r="I436" i="78"/>
  <c r="J436" i="78"/>
  <c r="A437" i="78"/>
  <c r="B437" i="78"/>
  <c r="C437" i="78"/>
  <c r="D437" i="78"/>
  <c r="E437" i="78"/>
  <c r="F437" i="78"/>
  <c r="G437" i="78"/>
  <c r="H437" i="78"/>
  <c r="I437" i="78"/>
  <c r="J437" i="78"/>
  <c r="A438" i="78"/>
  <c r="B438" i="78"/>
  <c r="C438" i="78"/>
  <c r="D438" i="78"/>
  <c r="E438" i="78"/>
  <c r="F438" i="78"/>
  <c r="G438" i="78"/>
  <c r="H438" i="78"/>
  <c r="I438" i="78"/>
  <c r="J438" i="78"/>
  <c r="A439" i="78"/>
  <c r="B439" i="78"/>
  <c r="C439" i="78"/>
  <c r="D439" i="78"/>
  <c r="E439" i="78"/>
  <c r="F439" i="78"/>
  <c r="G439" i="78"/>
  <c r="H439" i="78"/>
  <c r="I439" i="78"/>
  <c r="J439" i="78"/>
  <c r="A440" i="78"/>
  <c r="B440" i="78"/>
  <c r="C440" i="78"/>
  <c r="D440" i="78"/>
  <c r="E440" i="78"/>
  <c r="F440" i="78"/>
  <c r="G440" i="78"/>
  <c r="H440" i="78"/>
  <c r="I440" i="78"/>
  <c r="J440" i="78"/>
  <c r="A441" i="78"/>
  <c r="B441" i="78"/>
  <c r="C441" i="78"/>
  <c r="D441" i="78"/>
  <c r="E441" i="78"/>
  <c r="F441" i="78"/>
  <c r="G441" i="78"/>
  <c r="H441" i="78"/>
  <c r="I441" i="78"/>
  <c r="J441" i="78"/>
  <c r="A442" i="78"/>
  <c r="B442" i="78"/>
  <c r="C442" i="78"/>
  <c r="D442" i="78"/>
  <c r="E442" i="78"/>
  <c r="F442" i="78"/>
  <c r="G442" i="78"/>
  <c r="H442" i="78"/>
  <c r="I442" i="78"/>
  <c r="J442" i="78"/>
  <c r="A443" i="78"/>
  <c r="B443" i="78"/>
  <c r="C443" i="78"/>
  <c r="D443" i="78"/>
  <c r="E443" i="78"/>
  <c r="F443" i="78"/>
  <c r="G443" i="78"/>
  <c r="H443" i="78"/>
  <c r="I443" i="78"/>
  <c r="J443" i="78"/>
  <c r="A444" i="78"/>
  <c r="B444" i="78"/>
  <c r="C444" i="78"/>
  <c r="D444" i="78"/>
  <c r="E444" i="78"/>
  <c r="F444" i="78"/>
  <c r="G444" i="78"/>
  <c r="H444" i="78"/>
  <c r="I444" i="78"/>
  <c r="J444" i="78"/>
  <c r="A445" i="78"/>
  <c r="B445" i="78"/>
  <c r="C445" i="78"/>
  <c r="D445" i="78"/>
  <c r="E445" i="78"/>
  <c r="F445" i="78"/>
  <c r="G445" i="78"/>
  <c r="H445" i="78"/>
  <c r="I445" i="78"/>
  <c r="J445" i="78"/>
  <c r="A446" i="78"/>
  <c r="B446" i="78"/>
  <c r="C446" i="78"/>
  <c r="D446" i="78"/>
  <c r="E446" i="78"/>
  <c r="F446" i="78"/>
  <c r="G446" i="78"/>
  <c r="H446" i="78"/>
  <c r="I446" i="78"/>
  <c r="J446" i="78"/>
  <c r="A447" i="78"/>
  <c r="B447" i="78"/>
  <c r="C447" i="78"/>
  <c r="D447" i="78"/>
  <c r="E447" i="78"/>
  <c r="F447" i="78"/>
  <c r="G447" i="78"/>
  <c r="H447" i="78"/>
  <c r="I447" i="78"/>
  <c r="J447" i="78"/>
  <c r="A448" i="78"/>
  <c r="B448" i="78"/>
  <c r="C448" i="78"/>
  <c r="D448" i="78"/>
  <c r="E448" i="78"/>
  <c r="F448" i="78"/>
  <c r="G448" i="78"/>
  <c r="H448" i="78"/>
  <c r="I448" i="78"/>
  <c r="J448" i="78"/>
  <c r="A449" i="78"/>
  <c r="B449" i="78"/>
  <c r="C449" i="78"/>
  <c r="D449" i="78"/>
  <c r="E449" i="78"/>
  <c r="F449" i="78"/>
  <c r="G449" i="78"/>
  <c r="H449" i="78"/>
  <c r="I449" i="78"/>
  <c r="J449" i="78"/>
  <c r="A450" i="78"/>
  <c r="B450" i="78"/>
  <c r="C450" i="78"/>
  <c r="D450" i="78"/>
  <c r="E450" i="78"/>
  <c r="F450" i="78"/>
  <c r="G450" i="78"/>
  <c r="H450" i="78"/>
  <c r="I450" i="78"/>
  <c r="J450" i="78"/>
  <c r="A451" i="78"/>
  <c r="B451" i="78"/>
  <c r="C451" i="78"/>
  <c r="D451" i="78"/>
  <c r="E451" i="78"/>
  <c r="F451" i="78"/>
  <c r="G451" i="78"/>
  <c r="H451" i="78"/>
  <c r="I451" i="78"/>
  <c r="J451" i="78"/>
  <c r="A452" i="78"/>
  <c r="B452" i="78"/>
  <c r="C452" i="78"/>
  <c r="D452" i="78"/>
  <c r="E452" i="78"/>
  <c r="F452" i="78"/>
  <c r="G452" i="78"/>
  <c r="H452" i="78"/>
  <c r="I452" i="78"/>
  <c r="J452" i="78"/>
  <c r="A453" i="78"/>
  <c r="B453" i="78"/>
  <c r="C453" i="78"/>
  <c r="D453" i="78"/>
  <c r="E453" i="78"/>
  <c r="F453" i="78"/>
  <c r="G453" i="78"/>
  <c r="H453" i="78"/>
  <c r="I453" i="78"/>
  <c r="J453" i="78"/>
  <c r="A454" i="78"/>
  <c r="B454" i="78"/>
  <c r="C454" i="78"/>
  <c r="D454" i="78"/>
  <c r="E454" i="78"/>
  <c r="F454" i="78"/>
  <c r="G454" i="78"/>
  <c r="H454" i="78"/>
  <c r="I454" i="78"/>
  <c r="J454" i="78"/>
  <c r="A455" i="78"/>
  <c r="B455" i="78"/>
  <c r="C455" i="78"/>
  <c r="D455" i="78"/>
  <c r="E455" i="78"/>
  <c r="F455" i="78"/>
  <c r="G455" i="78"/>
  <c r="H455" i="78"/>
  <c r="I455" i="78"/>
  <c r="J455" i="78"/>
  <c r="A456" i="78"/>
  <c r="B456" i="78"/>
  <c r="C456" i="78"/>
  <c r="D456" i="78"/>
  <c r="E456" i="78"/>
  <c r="F456" i="78"/>
  <c r="G456" i="78"/>
  <c r="H456" i="78"/>
  <c r="I456" i="78"/>
  <c r="J456" i="78"/>
  <c r="A457" i="78"/>
  <c r="B457" i="78"/>
  <c r="C457" i="78"/>
  <c r="D457" i="78"/>
  <c r="E457" i="78"/>
  <c r="F457" i="78"/>
  <c r="G457" i="78"/>
  <c r="H457" i="78"/>
  <c r="I457" i="78"/>
  <c r="J457" i="78"/>
  <c r="A458" i="78"/>
  <c r="B458" i="78"/>
  <c r="C458" i="78"/>
  <c r="D458" i="78"/>
  <c r="E458" i="78"/>
  <c r="F458" i="78"/>
  <c r="G458" i="78"/>
  <c r="H458" i="78"/>
  <c r="I458" i="78"/>
  <c r="J458" i="78"/>
  <c r="A459" i="78"/>
  <c r="B459" i="78"/>
  <c r="C459" i="78"/>
  <c r="D459" i="78"/>
  <c r="E459" i="78"/>
  <c r="F459" i="78"/>
  <c r="G459" i="78"/>
  <c r="H459" i="78"/>
  <c r="I459" i="78"/>
  <c r="J459" i="78"/>
  <c r="A460" i="78"/>
  <c r="B460" i="78"/>
  <c r="C460" i="78"/>
  <c r="D460" i="78"/>
  <c r="E460" i="78"/>
  <c r="F460" i="78"/>
  <c r="G460" i="78"/>
  <c r="H460" i="78"/>
  <c r="I460" i="78"/>
  <c r="J460" i="78"/>
  <c r="A461" i="78"/>
  <c r="B461" i="78"/>
  <c r="C461" i="78"/>
  <c r="D461" i="78"/>
  <c r="E461" i="78"/>
  <c r="F461" i="78"/>
  <c r="G461" i="78"/>
  <c r="H461" i="78"/>
  <c r="I461" i="78"/>
  <c r="J461" i="78"/>
  <c r="A462" i="78"/>
  <c r="B462" i="78"/>
  <c r="C462" i="78"/>
  <c r="D462" i="78"/>
  <c r="E462" i="78"/>
  <c r="F462" i="78"/>
  <c r="G462" i="78"/>
  <c r="H462" i="78"/>
  <c r="I462" i="78"/>
  <c r="J462" i="78"/>
  <c r="A463" i="78"/>
  <c r="B463" i="78"/>
  <c r="C463" i="78"/>
  <c r="D463" i="78"/>
  <c r="E463" i="78"/>
  <c r="F463" i="78"/>
  <c r="G463" i="78"/>
  <c r="H463" i="78"/>
  <c r="I463" i="78"/>
  <c r="J463" i="78"/>
  <c r="A464" i="78"/>
  <c r="B464" i="78"/>
  <c r="C464" i="78"/>
  <c r="D464" i="78"/>
  <c r="E464" i="78"/>
  <c r="F464" i="78"/>
  <c r="G464" i="78"/>
  <c r="H464" i="78"/>
  <c r="I464" i="78"/>
  <c r="J464" i="78"/>
  <c r="A465" i="78"/>
  <c r="B465" i="78"/>
  <c r="C465" i="78"/>
  <c r="D465" i="78"/>
  <c r="E465" i="78"/>
  <c r="F465" i="78"/>
  <c r="G465" i="78"/>
  <c r="H465" i="78"/>
  <c r="I465" i="78"/>
  <c r="J465" i="78"/>
  <c r="A466" i="78"/>
  <c r="B466" i="78"/>
  <c r="C466" i="78"/>
  <c r="D466" i="78"/>
  <c r="E466" i="78"/>
  <c r="F466" i="78"/>
  <c r="G466" i="78"/>
  <c r="H466" i="78"/>
  <c r="I466" i="78"/>
  <c r="J466" i="78"/>
  <c r="A467" i="78"/>
  <c r="B467" i="78"/>
  <c r="C467" i="78"/>
  <c r="D467" i="78"/>
  <c r="E467" i="78"/>
  <c r="F467" i="78"/>
  <c r="G467" i="78"/>
  <c r="H467" i="78"/>
  <c r="I467" i="78"/>
  <c r="J467" i="78"/>
  <c r="A468" i="78"/>
  <c r="B468" i="78"/>
  <c r="C468" i="78"/>
  <c r="D468" i="78"/>
  <c r="E468" i="78"/>
  <c r="F468" i="78"/>
  <c r="G468" i="78"/>
  <c r="H468" i="78"/>
  <c r="I468" i="78"/>
  <c r="J468" i="78"/>
  <c r="A469" i="78"/>
  <c r="B469" i="78"/>
  <c r="C469" i="78"/>
  <c r="D469" i="78"/>
  <c r="E469" i="78"/>
  <c r="F469" i="78"/>
  <c r="G469" i="78"/>
  <c r="H469" i="78"/>
  <c r="I469" i="78"/>
  <c r="J469" i="78"/>
  <c r="A470" i="78"/>
  <c r="B470" i="78"/>
  <c r="C470" i="78"/>
  <c r="D470" i="78"/>
  <c r="E470" i="78"/>
  <c r="F470" i="78"/>
  <c r="G470" i="78"/>
  <c r="H470" i="78"/>
  <c r="I470" i="78"/>
  <c r="J470" i="78"/>
  <c r="A471" i="78"/>
  <c r="B471" i="78"/>
  <c r="C471" i="78"/>
  <c r="D471" i="78"/>
  <c r="E471" i="78"/>
  <c r="F471" i="78"/>
  <c r="G471" i="78"/>
  <c r="H471" i="78"/>
  <c r="I471" i="78"/>
  <c r="J471" i="78"/>
  <c r="A472" i="78"/>
  <c r="B472" i="78"/>
  <c r="C472" i="78"/>
  <c r="D472" i="78"/>
  <c r="E472" i="78"/>
  <c r="F472" i="78"/>
  <c r="G472" i="78"/>
  <c r="H472" i="78"/>
  <c r="I472" i="78"/>
  <c r="J472" i="78"/>
  <c r="A473" i="78"/>
  <c r="B473" i="78"/>
  <c r="C473" i="78"/>
  <c r="D473" i="78"/>
  <c r="E473" i="78"/>
  <c r="F473" i="78"/>
  <c r="G473" i="78"/>
  <c r="H473" i="78"/>
  <c r="I473" i="78"/>
  <c r="J473" i="78"/>
  <c r="A474" i="78"/>
  <c r="B474" i="78"/>
  <c r="C474" i="78"/>
  <c r="D474" i="78"/>
  <c r="E474" i="78"/>
  <c r="F474" i="78"/>
  <c r="G474" i="78"/>
  <c r="H474" i="78"/>
  <c r="I474" i="78"/>
  <c r="J474" i="78"/>
  <c r="A475" i="78"/>
  <c r="B475" i="78"/>
  <c r="C475" i="78"/>
  <c r="D475" i="78"/>
  <c r="E475" i="78"/>
  <c r="F475" i="78"/>
  <c r="G475" i="78"/>
  <c r="H475" i="78"/>
  <c r="I475" i="78"/>
  <c r="J475" i="78"/>
  <c r="A476" i="78"/>
  <c r="B476" i="78"/>
  <c r="C476" i="78"/>
  <c r="D476" i="78"/>
  <c r="E476" i="78"/>
  <c r="F476" i="78"/>
  <c r="G476" i="78"/>
  <c r="H476" i="78"/>
  <c r="I476" i="78"/>
  <c r="J476" i="78"/>
  <c r="A477" i="78"/>
  <c r="B477" i="78"/>
  <c r="C477" i="78"/>
  <c r="D477" i="78"/>
  <c r="E477" i="78"/>
  <c r="F477" i="78"/>
  <c r="G477" i="78"/>
  <c r="H477" i="78"/>
  <c r="I477" i="78"/>
  <c r="J477" i="78"/>
  <c r="A478" i="78"/>
  <c r="B478" i="78"/>
  <c r="C478" i="78"/>
  <c r="D478" i="78"/>
  <c r="E478" i="78"/>
  <c r="F478" i="78"/>
  <c r="G478" i="78"/>
  <c r="H478" i="78"/>
  <c r="I478" i="78"/>
  <c r="J478" i="78"/>
  <c r="A479" i="78"/>
  <c r="B479" i="78"/>
  <c r="C479" i="78"/>
  <c r="D479" i="78"/>
  <c r="E479" i="78"/>
  <c r="F479" i="78"/>
  <c r="G479" i="78"/>
  <c r="H479" i="78"/>
  <c r="I479" i="78"/>
  <c r="J479" i="78"/>
  <c r="A480" i="78"/>
  <c r="B480" i="78"/>
  <c r="C480" i="78"/>
  <c r="D480" i="78"/>
  <c r="E480" i="78"/>
  <c r="F480" i="78"/>
  <c r="G480" i="78"/>
  <c r="H480" i="78"/>
  <c r="I480" i="78"/>
  <c r="J480" i="78"/>
  <c r="A481" i="78"/>
  <c r="B481" i="78"/>
  <c r="C481" i="78"/>
  <c r="D481" i="78"/>
  <c r="E481" i="78"/>
  <c r="F481" i="78"/>
  <c r="G481" i="78"/>
  <c r="H481" i="78"/>
  <c r="I481" i="78"/>
  <c r="J481" i="78"/>
  <c r="A482" i="78"/>
  <c r="B482" i="78"/>
  <c r="C482" i="78"/>
  <c r="D482" i="78"/>
  <c r="E482" i="78"/>
  <c r="F482" i="78"/>
  <c r="G482" i="78"/>
  <c r="H482" i="78"/>
  <c r="I482" i="78"/>
  <c r="J482" i="78"/>
  <c r="A483" i="78"/>
  <c r="B483" i="78"/>
  <c r="C483" i="78"/>
  <c r="D483" i="78"/>
  <c r="E483" i="78"/>
  <c r="F483" i="78"/>
  <c r="G483" i="78"/>
  <c r="H483" i="78"/>
  <c r="I483" i="78"/>
  <c r="J483" i="78"/>
  <c r="A484" i="78"/>
  <c r="B484" i="78"/>
  <c r="C484" i="78"/>
  <c r="D484" i="78"/>
  <c r="E484" i="78"/>
  <c r="F484" i="78"/>
  <c r="G484" i="78"/>
  <c r="H484" i="78"/>
  <c r="I484" i="78"/>
  <c r="J484" i="78"/>
  <c r="A3" i="78"/>
  <c r="B3" i="78"/>
  <c r="C3" i="78"/>
  <c r="D3" i="78"/>
  <c r="E3" i="78"/>
  <c r="F3" i="78"/>
  <c r="G3" i="78"/>
  <c r="H3" i="78"/>
  <c r="I3" i="78"/>
  <c r="J3" i="78"/>
  <c r="A4" i="78"/>
  <c r="B4" i="78"/>
  <c r="C4" i="78"/>
  <c r="D4" i="78"/>
  <c r="E4" i="78"/>
  <c r="F4" i="78"/>
  <c r="G4" i="78"/>
  <c r="H4" i="78"/>
  <c r="I4" i="78"/>
  <c r="J4" i="78"/>
  <c r="A5" i="78"/>
  <c r="B5" i="78"/>
  <c r="C5" i="78"/>
  <c r="D5" i="78"/>
  <c r="E5" i="78"/>
  <c r="F5" i="78"/>
  <c r="G5" i="78"/>
  <c r="H5" i="78"/>
  <c r="I5" i="78"/>
  <c r="J5" i="78"/>
  <c r="A6" i="78"/>
  <c r="B6" i="78"/>
  <c r="C6" i="78"/>
  <c r="D6" i="78"/>
  <c r="E6" i="78"/>
  <c r="F6" i="78"/>
  <c r="G6" i="78"/>
  <c r="H6" i="78"/>
  <c r="I6" i="78"/>
  <c r="J6" i="78"/>
  <c r="A7" i="78"/>
  <c r="B7" i="78"/>
  <c r="C7" i="78"/>
  <c r="D7" i="78"/>
  <c r="E7" i="78"/>
  <c r="F7" i="78"/>
  <c r="G7" i="78"/>
  <c r="H7" i="78"/>
  <c r="I7" i="78"/>
  <c r="J7" i="78"/>
  <c r="A8" i="78"/>
  <c r="B8" i="78"/>
  <c r="C8" i="78"/>
  <c r="D8" i="78"/>
  <c r="E8" i="78"/>
  <c r="F8" i="78"/>
  <c r="G8" i="78"/>
  <c r="H8" i="78"/>
  <c r="I8" i="78"/>
  <c r="J8" i="78"/>
  <c r="A9" i="78"/>
  <c r="B9" i="78"/>
  <c r="C9" i="78"/>
  <c r="D9" i="78"/>
  <c r="E9" i="78"/>
  <c r="F9" i="78"/>
  <c r="G9" i="78"/>
  <c r="H9" i="78"/>
  <c r="I9" i="78"/>
  <c r="J9" i="78"/>
  <c r="A10" i="78"/>
  <c r="B10" i="78"/>
  <c r="C10" i="78"/>
  <c r="D10" i="78"/>
  <c r="E10" i="78"/>
  <c r="F10" i="78"/>
  <c r="G10" i="78"/>
  <c r="H10" i="78"/>
  <c r="I10" i="78"/>
  <c r="J10" i="78"/>
  <c r="A11" i="78"/>
  <c r="B11" i="78"/>
  <c r="C11" i="78"/>
  <c r="D11" i="78"/>
  <c r="E11" i="78"/>
  <c r="F11" i="78"/>
  <c r="G11" i="78"/>
  <c r="H11" i="78"/>
  <c r="I11" i="78"/>
  <c r="J11" i="78"/>
  <c r="A12" i="78"/>
  <c r="B12" i="78"/>
  <c r="C12" i="78"/>
  <c r="D12" i="78"/>
  <c r="E12" i="78"/>
  <c r="F12" i="78"/>
  <c r="G12" i="78"/>
  <c r="H12" i="78"/>
  <c r="I12" i="78"/>
  <c r="J12" i="78"/>
  <c r="A13" i="78"/>
  <c r="B13" i="78"/>
  <c r="C13" i="78"/>
  <c r="D13" i="78"/>
  <c r="E13" i="78"/>
  <c r="F13" i="78"/>
  <c r="G13" i="78"/>
  <c r="H13" i="78"/>
  <c r="I13" i="78"/>
  <c r="J13" i="78"/>
  <c r="A14" i="78"/>
  <c r="B14" i="78"/>
  <c r="C14" i="78"/>
  <c r="D14" i="78"/>
  <c r="E14" i="78"/>
  <c r="F14" i="78"/>
  <c r="G14" i="78"/>
  <c r="H14" i="78"/>
  <c r="I14" i="78"/>
  <c r="J14" i="78"/>
  <c r="A15" i="78"/>
  <c r="B15" i="78"/>
  <c r="C15" i="78"/>
  <c r="D15" i="78"/>
  <c r="E15" i="78"/>
  <c r="F15" i="78"/>
  <c r="G15" i="78"/>
  <c r="H15" i="78"/>
  <c r="I15" i="78"/>
  <c r="J15" i="78"/>
  <c r="A16" i="78"/>
  <c r="B16" i="78"/>
  <c r="C16" i="78"/>
  <c r="D16" i="78"/>
  <c r="E16" i="78"/>
  <c r="F16" i="78"/>
  <c r="G16" i="78"/>
  <c r="H16" i="78"/>
  <c r="I16" i="78"/>
  <c r="J16" i="78"/>
  <c r="A17" i="78"/>
  <c r="B17" i="78"/>
  <c r="C17" i="78"/>
  <c r="D17" i="78"/>
  <c r="E17" i="78"/>
  <c r="F17" i="78"/>
  <c r="G17" i="78"/>
  <c r="H17" i="78"/>
  <c r="I17" i="78"/>
  <c r="J17" i="78"/>
  <c r="A2" i="78"/>
  <c r="J2" i="78"/>
  <c r="I2" i="78"/>
  <c r="C2" i="78"/>
  <c r="B2" i="78"/>
  <c r="E2" i="78"/>
  <c r="F2" i="78"/>
  <c r="G2" i="78"/>
  <c r="H2" i="78"/>
  <c r="D2" i="78"/>
  <c r="B3" i="98"/>
  <c r="C3" i="98"/>
  <c r="D3" i="98"/>
  <c r="E3" i="98"/>
  <c r="B4" i="98"/>
  <c r="C4" i="98"/>
  <c r="D4" i="98"/>
  <c r="E4" i="98"/>
  <c r="B5" i="98"/>
  <c r="C5" i="98"/>
  <c r="D5" i="98"/>
  <c r="E5" i="98"/>
  <c r="B6" i="98"/>
  <c r="C6" i="98"/>
  <c r="D6" i="98"/>
  <c r="E6" i="98"/>
  <c r="B7" i="98"/>
  <c r="C7" i="98"/>
  <c r="D7" i="98"/>
  <c r="E7" i="98"/>
  <c r="B8" i="98"/>
  <c r="C8" i="98"/>
  <c r="D8" i="98"/>
  <c r="E8" i="98"/>
  <c r="B9" i="98"/>
  <c r="C9" i="98"/>
  <c r="D9" i="98"/>
  <c r="E9" i="98"/>
  <c r="B10" i="98"/>
  <c r="C10" i="98"/>
  <c r="D10" i="98"/>
  <c r="E10" i="98"/>
  <c r="B11" i="98"/>
  <c r="C11" i="98"/>
  <c r="D11" i="98"/>
  <c r="E11" i="98"/>
  <c r="B12" i="98"/>
  <c r="C12" i="98"/>
  <c r="D12" i="98"/>
  <c r="E12" i="98"/>
  <c r="B13" i="98"/>
  <c r="C13" i="98"/>
  <c r="D13" i="98"/>
  <c r="E13" i="98"/>
  <c r="B14" i="98"/>
  <c r="C14" i="98"/>
  <c r="D14" i="98"/>
  <c r="E14" i="98"/>
  <c r="B15" i="98"/>
  <c r="C15" i="98"/>
  <c r="D15" i="98"/>
  <c r="E15" i="98"/>
  <c r="B16" i="98"/>
  <c r="C16" i="98"/>
  <c r="D16" i="98"/>
  <c r="E16" i="98"/>
  <c r="B17" i="98"/>
  <c r="C17" i="98"/>
  <c r="D17" i="98"/>
  <c r="E17" i="98"/>
  <c r="B18" i="98"/>
  <c r="C18" i="98"/>
  <c r="D18" i="98"/>
  <c r="E18" i="98"/>
  <c r="B19" i="98"/>
  <c r="C19" i="98"/>
  <c r="D19" i="98"/>
  <c r="E19" i="98"/>
  <c r="B20" i="98"/>
  <c r="C20" i="98"/>
  <c r="D20" i="98"/>
  <c r="E20" i="98"/>
  <c r="B21" i="98"/>
  <c r="C21" i="98"/>
  <c r="D21" i="98"/>
  <c r="E21" i="98"/>
  <c r="B22" i="98"/>
  <c r="C22" i="98"/>
  <c r="D22" i="98"/>
  <c r="E22" i="98"/>
  <c r="B23" i="98"/>
  <c r="C23" i="98"/>
  <c r="D23" i="98"/>
  <c r="E23" i="98"/>
  <c r="B24" i="98"/>
  <c r="C24" i="98"/>
  <c r="D24" i="98"/>
  <c r="E24" i="98"/>
  <c r="B25" i="98"/>
  <c r="C25" i="98"/>
  <c r="D25" i="98"/>
  <c r="E25" i="98"/>
  <c r="B26" i="98"/>
  <c r="C26" i="98"/>
  <c r="D26" i="98"/>
  <c r="E26" i="98"/>
  <c r="B27" i="98"/>
  <c r="C27" i="98"/>
  <c r="D27" i="98"/>
  <c r="E27" i="98"/>
  <c r="B28" i="98"/>
  <c r="C28" i="98"/>
  <c r="D28" i="98"/>
  <c r="E28" i="98"/>
  <c r="B29" i="98"/>
  <c r="C29" i="98"/>
  <c r="D29" i="98"/>
  <c r="E29" i="98"/>
  <c r="B30" i="98"/>
  <c r="C30" i="98"/>
  <c r="D30" i="98"/>
  <c r="E30" i="98"/>
  <c r="B31" i="98"/>
  <c r="C31" i="98"/>
  <c r="D31" i="98"/>
  <c r="E31" i="98"/>
  <c r="B32" i="98"/>
  <c r="C32" i="98"/>
  <c r="D32" i="98"/>
  <c r="E32" i="98"/>
  <c r="B33" i="98"/>
  <c r="C33" i="98"/>
  <c r="D33" i="98"/>
  <c r="E33" i="98"/>
  <c r="B34" i="98"/>
  <c r="C34" i="98"/>
  <c r="D34" i="98"/>
  <c r="E34" i="98"/>
  <c r="B35" i="98"/>
  <c r="C35" i="98"/>
  <c r="D35" i="98"/>
  <c r="E35" i="98"/>
  <c r="B36" i="98"/>
  <c r="C36" i="98"/>
  <c r="D36" i="98"/>
  <c r="E36" i="98"/>
  <c r="B37" i="98"/>
  <c r="C37" i="98"/>
  <c r="D37" i="98"/>
  <c r="E37" i="98"/>
  <c r="B38" i="98"/>
  <c r="C38" i="98"/>
  <c r="D38" i="98"/>
  <c r="E38" i="98"/>
  <c r="B39" i="98"/>
  <c r="C39" i="98"/>
  <c r="D39" i="98"/>
  <c r="E39" i="98"/>
  <c r="B40" i="98"/>
  <c r="C40" i="98"/>
  <c r="D40" i="98"/>
  <c r="E40" i="98"/>
  <c r="B41" i="98"/>
  <c r="C41" i="98"/>
  <c r="D41" i="98"/>
  <c r="E41" i="98"/>
  <c r="B42" i="98"/>
  <c r="C42" i="98"/>
  <c r="D42" i="98"/>
  <c r="E42" i="98"/>
  <c r="B43" i="98"/>
  <c r="C43" i="98"/>
  <c r="D43" i="98"/>
  <c r="E43" i="98"/>
  <c r="B44" i="98"/>
  <c r="C44" i="98"/>
  <c r="D44" i="98"/>
  <c r="E44" i="98"/>
  <c r="B45" i="98"/>
  <c r="C45" i="98"/>
  <c r="D45" i="98"/>
  <c r="E45" i="98"/>
  <c r="B46" i="98"/>
  <c r="C46" i="98"/>
  <c r="D46" i="98"/>
  <c r="E46" i="98"/>
  <c r="B47" i="98"/>
  <c r="C47" i="98"/>
  <c r="D47" i="98"/>
  <c r="E47" i="98"/>
  <c r="B48" i="98"/>
  <c r="C48" i="98"/>
  <c r="D48" i="98"/>
  <c r="E48" i="98"/>
  <c r="B49" i="98"/>
  <c r="C49" i="98"/>
  <c r="D49" i="98"/>
  <c r="E49" i="98"/>
  <c r="B50" i="98"/>
  <c r="C50" i="98"/>
  <c r="D50" i="98"/>
  <c r="E50" i="98"/>
  <c r="B51" i="98"/>
  <c r="C51" i="98"/>
  <c r="D51" i="98"/>
  <c r="E51" i="98"/>
  <c r="B52" i="98"/>
  <c r="C52" i="98"/>
  <c r="D52" i="98"/>
  <c r="E52" i="98"/>
  <c r="B53" i="98"/>
  <c r="C53" i="98"/>
  <c r="D53" i="98"/>
  <c r="E53" i="98"/>
  <c r="B54" i="98"/>
  <c r="C54" i="98"/>
  <c r="D54" i="98"/>
  <c r="E54" i="98"/>
  <c r="B55" i="98"/>
  <c r="C55" i="98"/>
  <c r="D55" i="98"/>
  <c r="E55" i="98"/>
  <c r="B56" i="98"/>
  <c r="C56" i="98"/>
  <c r="D56" i="98"/>
  <c r="E56" i="98"/>
  <c r="E2" i="98"/>
  <c r="D2" i="98"/>
  <c r="C2" i="98"/>
  <c r="B2" i="98"/>
  <c r="G399" i="71"/>
  <c r="F399" i="71"/>
  <c r="E399" i="71"/>
  <c r="D399" i="71"/>
  <c r="C399" i="71"/>
  <c r="B399" i="71"/>
  <c r="G398" i="71"/>
  <c r="F398" i="71"/>
  <c r="E398" i="71"/>
  <c r="D398" i="71"/>
  <c r="C398" i="71"/>
  <c r="B398" i="71"/>
  <c r="G397" i="71"/>
  <c r="F397" i="71"/>
  <c r="E397" i="71"/>
  <c r="D397" i="71"/>
  <c r="C397" i="71"/>
  <c r="B397" i="71"/>
  <c r="G393" i="71"/>
  <c r="F393" i="71"/>
  <c r="E393" i="71"/>
  <c r="D393" i="71"/>
  <c r="C393" i="71"/>
  <c r="B393" i="71"/>
  <c r="G392" i="71"/>
  <c r="F392" i="71"/>
  <c r="E392" i="71"/>
  <c r="D392" i="71"/>
  <c r="C392" i="71"/>
  <c r="B392" i="71"/>
  <c r="G391" i="71"/>
  <c r="F391" i="71"/>
  <c r="E391" i="71"/>
  <c r="D391" i="71"/>
  <c r="C391" i="71"/>
  <c r="B391" i="71"/>
  <c r="G387" i="71"/>
  <c r="F387" i="71"/>
  <c r="E387" i="71"/>
  <c r="D387" i="71"/>
  <c r="C387" i="71"/>
  <c r="B387" i="71"/>
  <c r="G386" i="71"/>
  <c r="F386" i="71"/>
  <c r="E386" i="71"/>
  <c r="D386" i="71"/>
  <c r="C386" i="71"/>
  <c r="B386" i="71"/>
  <c r="G385" i="71"/>
  <c r="F385" i="71"/>
  <c r="E385" i="71"/>
  <c r="D385" i="71"/>
  <c r="C385" i="71"/>
  <c r="B385" i="71"/>
  <c r="G381" i="71"/>
  <c r="F381" i="71"/>
  <c r="E381" i="71"/>
  <c r="D381" i="71"/>
  <c r="C381" i="71"/>
  <c r="B381" i="71"/>
  <c r="G380" i="71"/>
  <c r="F380" i="71"/>
  <c r="E380" i="71"/>
  <c r="D380" i="71"/>
  <c r="C380" i="71"/>
  <c r="B380" i="71"/>
  <c r="G379" i="71"/>
  <c r="F379" i="71"/>
  <c r="E379" i="71"/>
  <c r="D379" i="71"/>
  <c r="C379" i="71"/>
  <c r="B379" i="71"/>
  <c r="G375" i="71"/>
  <c r="F375" i="71"/>
  <c r="E375" i="71"/>
  <c r="D375" i="71"/>
  <c r="C375" i="71"/>
  <c r="B375" i="71"/>
  <c r="G374" i="71"/>
  <c r="F374" i="71"/>
  <c r="E374" i="71"/>
  <c r="D374" i="71"/>
  <c r="C374" i="71"/>
  <c r="B374" i="71"/>
  <c r="G373" i="71"/>
  <c r="F373" i="71"/>
  <c r="E373" i="71"/>
  <c r="D373" i="71"/>
  <c r="C373" i="71"/>
  <c r="B373" i="71"/>
  <c r="G369" i="71"/>
  <c r="F369" i="71"/>
  <c r="E369" i="71"/>
  <c r="D369" i="71"/>
  <c r="C369" i="71"/>
  <c r="B369" i="71"/>
  <c r="G368" i="71"/>
  <c r="F368" i="71"/>
  <c r="E368" i="71"/>
  <c r="D368" i="71"/>
  <c r="C368" i="71"/>
  <c r="B368" i="71"/>
  <c r="G367" i="71"/>
  <c r="F367" i="71"/>
  <c r="E367" i="71"/>
  <c r="D367" i="71"/>
  <c r="C367" i="71"/>
  <c r="B367" i="71"/>
  <c r="G366" i="71"/>
  <c r="F366" i="71"/>
  <c r="E366" i="71"/>
  <c r="D366" i="71"/>
  <c r="C366" i="71"/>
  <c r="B366" i="71"/>
  <c r="G362" i="71"/>
  <c r="F362" i="71"/>
  <c r="E362" i="71"/>
  <c r="D362" i="71"/>
  <c r="C362" i="71"/>
  <c r="B362" i="71"/>
  <c r="G361" i="71"/>
  <c r="F361" i="71"/>
  <c r="E361" i="71"/>
  <c r="D361" i="71"/>
  <c r="C361" i="71"/>
  <c r="B361" i="71"/>
  <c r="G360" i="71"/>
  <c r="F360" i="71"/>
  <c r="E360" i="71"/>
  <c r="D360" i="71"/>
  <c r="C360" i="71"/>
  <c r="B360" i="71"/>
  <c r="G359" i="71"/>
  <c r="F359" i="71"/>
  <c r="E359" i="71"/>
  <c r="D359" i="71"/>
  <c r="C359" i="71"/>
  <c r="B359" i="71"/>
  <c r="G355" i="71"/>
  <c r="F355" i="71"/>
  <c r="E355" i="71"/>
  <c r="D355" i="71"/>
  <c r="C355" i="71"/>
  <c r="B355" i="71"/>
  <c r="G354" i="71"/>
  <c r="F354" i="71"/>
  <c r="E354" i="71"/>
  <c r="D354" i="71"/>
  <c r="C354" i="71"/>
  <c r="B354" i="71"/>
  <c r="G353" i="71"/>
  <c r="F353" i="71"/>
  <c r="E353" i="71"/>
  <c r="D353" i="71"/>
  <c r="C353" i="71"/>
  <c r="B353" i="71"/>
  <c r="G352" i="71"/>
  <c r="F352" i="71"/>
  <c r="E352" i="71"/>
  <c r="D352" i="71"/>
  <c r="C352" i="71"/>
  <c r="B352" i="71"/>
  <c r="G348" i="71"/>
  <c r="F348" i="71"/>
  <c r="E348" i="71"/>
  <c r="D348" i="71"/>
  <c r="C348" i="71"/>
  <c r="B348" i="71"/>
  <c r="G347" i="71"/>
  <c r="F347" i="71"/>
  <c r="E347" i="71"/>
  <c r="D347" i="71"/>
  <c r="C347" i="71"/>
  <c r="B347" i="71"/>
  <c r="G346" i="71"/>
  <c r="F346" i="71"/>
  <c r="E346" i="71"/>
  <c r="D346" i="71"/>
  <c r="C346" i="71"/>
  <c r="B346" i="71"/>
  <c r="G345" i="71"/>
  <c r="F345" i="71"/>
  <c r="E345" i="71"/>
  <c r="D345" i="71"/>
  <c r="C345" i="71"/>
  <c r="B345" i="71"/>
  <c r="G341" i="71"/>
  <c r="F341" i="71"/>
  <c r="E341" i="71"/>
  <c r="D341" i="71"/>
  <c r="C341" i="71"/>
  <c r="B341" i="71"/>
  <c r="G340" i="71"/>
  <c r="F340" i="71"/>
  <c r="E340" i="71"/>
  <c r="D340" i="71"/>
  <c r="C340" i="71"/>
  <c r="B340" i="71"/>
  <c r="G339" i="71"/>
  <c r="F339" i="71"/>
  <c r="E339" i="71"/>
  <c r="D339" i="71"/>
  <c r="C339" i="71"/>
  <c r="B339" i="71"/>
  <c r="G338" i="71"/>
  <c r="F338" i="71"/>
  <c r="E338" i="71"/>
  <c r="D338" i="71"/>
  <c r="C338" i="71"/>
  <c r="B338" i="71"/>
  <c r="G334" i="71"/>
  <c r="F334" i="71"/>
  <c r="E334" i="71"/>
  <c r="D334" i="71"/>
  <c r="C334" i="71"/>
  <c r="B334" i="71"/>
  <c r="G333" i="71"/>
  <c r="F333" i="71"/>
  <c r="E333" i="71"/>
  <c r="D333" i="71"/>
  <c r="C333" i="71"/>
  <c r="B333" i="71"/>
  <c r="G332" i="71"/>
  <c r="F332" i="71"/>
  <c r="E332" i="71"/>
  <c r="D332" i="71"/>
  <c r="C332" i="71"/>
  <c r="B332" i="71"/>
  <c r="G331" i="71"/>
  <c r="F331" i="71"/>
  <c r="E331" i="71"/>
  <c r="D331" i="71"/>
  <c r="C331" i="71"/>
  <c r="B331" i="71"/>
  <c r="G327" i="71"/>
  <c r="F327" i="71"/>
  <c r="E327" i="71"/>
  <c r="D327" i="71"/>
  <c r="C327" i="71"/>
  <c r="B327" i="71"/>
  <c r="G326" i="71"/>
  <c r="F326" i="71"/>
  <c r="E326" i="71"/>
  <c r="D326" i="71"/>
  <c r="C326" i="71"/>
  <c r="B326" i="71"/>
  <c r="G325" i="71"/>
  <c r="F325" i="71"/>
  <c r="E325" i="71"/>
  <c r="D325" i="71"/>
  <c r="C325" i="71"/>
  <c r="B325" i="71"/>
  <c r="G324" i="71"/>
  <c r="F324" i="71"/>
  <c r="E324" i="71"/>
  <c r="D324" i="71"/>
  <c r="C324" i="71"/>
  <c r="B324" i="71"/>
  <c r="G320" i="71"/>
  <c r="F320" i="71"/>
  <c r="E320" i="71"/>
  <c r="D320" i="71"/>
  <c r="C320" i="71"/>
  <c r="B320" i="71"/>
  <c r="G319" i="71"/>
  <c r="F319" i="71"/>
  <c r="E319" i="71"/>
  <c r="D319" i="71"/>
  <c r="C319" i="71"/>
  <c r="B319" i="71"/>
  <c r="G318" i="71"/>
  <c r="F318" i="71"/>
  <c r="E318" i="71"/>
  <c r="D318" i="71"/>
  <c r="C318" i="71"/>
  <c r="B318" i="71"/>
  <c r="G317" i="71"/>
  <c r="F317" i="71"/>
  <c r="E317" i="71"/>
  <c r="D317" i="71"/>
  <c r="C317" i="71"/>
  <c r="B317" i="71"/>
  <c r="G313" i="71"/>
  <c r="F313" i="71"/>
  <c r="E313" i="71"/>
  <c r="D313" i="71"/>
  <c r="C313" i="71"/>
  <c r="B313" i="71"/>
  <c r="G312" i="71"/>
  <c r="F312" i="71"/>
  <c r="E312" i="71"/>
  <c r="D312" i="71"/>
  <c r="C312" i="71"/>
  <c r="B312" i="71"/>
  <c r="G311" i="71"/>
  <c r="F311" i="71"/>
  <c r="E311" i="71"/>
  <c r="D311" i="71"/>
  <c r="C311" i="71"/>
  <c r="B311" i="71"/>
  <c r="G310" i="71"/>
  <c r="F310" i="71"/>
  <c r="E310" i="71"/>
  <c r="D310" i="71"/>
  <c r="C310" i="71"/>
  <c r="B310" i="71"/>
  <c r="G306" i="71"/>
  <c r="F306" i="71"/>
  <c r="E306" i="71"/>
  <c r="D306" i="71"/>
  <c r="C306" i="71"/>
  <c r="B306" i="71"/>
  <c r="G305" i="71"/>
  <c r="F305" i="71"/>
  <c r="E305" i="71"/>
  <c r="D305" i="71"/>
  <c r="C305" i="71"/>
  <c r="B305" i="71"/>
  <c r="G304" i="71"/>
  <c r="F304" i="71"/>
  <c r="E304" i="71"/>
  <c r="D304" i="71"/>
  <c r="C304" i="71"/>
  <c r="B304" i="71"/>
  <c r="G303" i="71"/>
  <c r="F303" i="71"/>
  <c r="E303" i="71"/>
  <c r="D303" i="71"/>
  <c r="C303" i="71"/>
  <c r="B303" i="71"/>
  <c r="G299" i="71"/>
  <c r="F299" i="71"/>
  <c r="E299" i="71"/>
  <c r="D299" i="71"/>
  <c r="C299" i="71"/>
  <c r="B299" i="71"/>
  <c r="G298" i="71"/>
  <c r="F298" i="71"/>
  <c r="E298" i="71"/>
  <c r="D298" i="71"/>
  <c r="C298" i="71"/>
  <c r="B298" i="71"/>
  <c r="G297" i="71"/>
  <c r="F297" i="71"/>
  <c r="E297" i="71"/>
  <c r="D297" i="71"/>
  <c r="C297" i="71"/>
  <c r="B297" i="71"/>
  <c r="G296" i="71"/>
  <c r="F296" i="71"/>
  <c r="E296" i="71"/>
  <c r="D296" i="71"/>
  <c r="C296" i="71"/>
  <c r="B296" i="71"/>
  <c r="G292" i="71"/>
  <c r="F292" i="71"/>
  <c r="E292" i="71"/>
  <c r="D292" i="71"/>
  <c r="C292" i="71"/>
  <c r="B292" i="71"/>
  <c r="G291" i="71"/>
  <c r="F291" i="71"/>
  <c r="E291" i="71"/>
  <c r="D291" i="71"/>
  <c r="C291" i="71"/>
  <c r="B291" i="71"/>
  <c r="G290" i="71"/>
  <c r="F290" i="71"/>
  <c r="E290" i="71"/>
  <c r="D290" i="71"/>
  <c r="C290" i="71"/>
  <c r="B290" i="71"/>
  <c r="G289" i="71"/>
  <c r="F289" i="71"/>
  <c r="E289" i="71"/>
  <c r="D289" i="71"/>
  <c r="C289" i="71"/>
  <c r="B289" i="71"/>
  <c r="G285" i="71"/>
  <c r="F285" i="71"/>
  <c r="E285" i="71"/>
  <c r="D285" i="71"/>
  <c r="C285" i="71"/>
  <c r="B285" i="71"/>
  <c r="G284" i="71"/>
  <c r="F284" i="71"/>
  <c r="E284" i="71"/>
  <c r="D284" i="71"/>
  <c r="C284" i="71"/>
  <c r="B284" i="71"/>
  <c r="G283" i="71"/>
  <c r="F283" i="71"/>
  <c r="E283" i="71"/>
  <c r="D283" i="71"/>
  <c r="C283" i="71"/>
  <c r="B283" i="71"/>
  <c r="G282" i="71"/>
  <c r="F282" i="71"/>
  <c r="E282" i="71"/>
  <c r="D282" i="71"/>
  <c r="C282" i="71"/>
  <c r="B282" i="71"/>
  <c r="G278" i="71"/>
  <c r="F278" i="71"/>
  <c r="E278" i="71"/>
  <c r="D278" i="71"/>
  <c r="C278" i="71"/>
  <c r="B278" i="71"/>
  <c r="G277" i="71"/>
  <c r="F277" i="71"/>
  <c r="E277" i="71"/>
  <c r="D277" i="71"/>
  <c r="C277" i="71"/>
  <c r="B277" i="71"/>
  <c r="G276" i="71"/>
  <c r="F276" i="71"/>
  <c r="E276" i="71"/>
  <c r="D276" i="71"/>
  <c r="C276" i="71"/>
  <c r="B276" i="71"/>
  <c r="G275" i="71"/>
  <c r="F275" i="71"/>
  <c r="E275" i="71"/>
  <c r="D275" i="71"/>
  <c r="C275" i="71"/>
  <c r="B275" i="71"/>
  <c r="G271" i="71"/>
  <c r="F271" i="71"/>
  <c r="E271" i="71"/>
  <c r="D271" i="71"/>
  <c r="C271" i="71"/>
  <c r="B271" i="71"/>
  <c r="G270" i="71"/>
  <c r="F270" i="71"/>
  <c r="E270" i="71"/>
  <c r="D270" i="71"/>
  <c r="C270" i="71"/>
  <c r="B270" i="71"/>
  <c r="G269" i="71"/>
  <c r="F269" i="71"/>
  <c r="E269" i="71"/>
  <c r="D269" i="71"/>
  <c r="C269" i="71"/>
  <c r="B269" i="71"/>
  <c r="G268" i="71"/>
  <c r="F268" i="71"/>
  <c r="E268" i="71"/>
  <c r="D268" i="71"/>
  <c r="C268" i="71"/>
  <c r="B268" i="71"/>
  <c r="G264" i="71"/>
  <c r="F264" i="71"/>
  <c r="E264" i="71"/>
  <c r="D264" i="71"/>
  <c r="C264" i="71"/>
  <c r="B264" i="71"/>
  <c r="G263" i="71"/>
  <c r="F263" i="71"/>
  <c r="E263" i="71"/>
  <c r="D263" i="71"/>
  <c r="C263" i="71"/>
  <c r="B263" i="71"/>
  <c r="G262" i="71"/>
  <c r="F262" i="71"/>
  <c r="E262" i="71"/>
  <c r="D262" i="71"/>
  <c r="C262" i="71"/>
  <c r="B262" i="71"/>
  <c r="G261" i="71"/>
  <c r="F261" i="71"/>
  <c r="E261" i="71"/>
  <c r="D261" i="71"/>
  <c r="C261" i="71"/>
  <c r="B261" i="71"/>
  <c r="G257" i="71"/>
  <c r="F257" i="71"/>
  <c r="E257" i="71"/>
  <c r="D257" i="71"/>
  <c r="C257" i="71"/>
  <c r="B257" i="71"/>
  <c r="G256" i="71"/>
  <c r="F256" i="71"/>
  <c r="E256" i="71"/>
  <c r="D256" i="71"/>
  <c r="C256" i="71"/>
  <c r="B256" i="71"/>
  <c r="G255" i="71"/>
  <c r="F255" i="71"/>
  <c r="E255" i="71"/>
  <c r="D255" i="71"/>
  <c r="C255" i="71"/>
  <c r="B255" i="71"/>
  <c r="G254" i="71"/>
  <c r="F254" i="71"/>
  <c r="E254" i="71"/>
  <c r="D254" i="71"/>
  <c r="C254" i="71"/>
  <c r="B254" i="71"/>
  <c r="G250" i="71"/>
  <c r="F250" i="71"/>
  <c r="E250" i="71"/>
  <c r="D250" i="71"/>
  <c r="C250" i="71"/>
  <c r="B250" i="71"/>
  <c r="G249" i="71"/>
  <c r="F249" i="71"/>
  <c r="E249" i="71"/>
  <c r="D249" i="71"/>
  <c r="C249" i="71"/>
  <c r="B249" i="71"/>
  <c r="G248" i="71"/>
  <c r="F248" i="71"/>
  <c r="E248" i="71"/>
  <c r="D248" i="71"/>
  <c r="C248" i="71"/>
  <c r="B248" i="71"/>
  <c r="G247" i="71"/>
  <c r="F247" i="71"/>
  <c r="E247" i="71"/>
  <c r="D247" i="71"/>
  <c r="C247" i="71"/>
  <c r="B247" i="71"/>
  <c r="G243" i="71"/>
  <c r="F243" i="71"/>
  <c r="E243" i="71"/>
  <c r="D243" i="71"/>
  <c r="C243" i="71"/>
  <c r="B243" i="71"/>
  <c r="G242" i="71"/>
  <c r="F242" i="71"/>
  <c r="E242" i="71"/>
  <c r="D242" i="71"/>
  <c r="C242" i="71"/>
  <c r="B242" i="71"/>
  <c r="G241" i="71"/>
  <c r="F241" i="71"/>
  <c r="E241" i="71"/>
  <c r="D241" i="71"/>
  <c r="C241" i="71"/>
  <c r="B241" i="71"/>
  <c r="G240" i="71"/>
  <c r="F240" i="71"/>
  <c r="E240" i="71"/>
  <c r="D240" i="71"/>
  <c r="C240" i="71"/>
  <c r="B240" i="71"/>
  <c r="G237" i="71"/>
  <c r="F237" i="71"/>
  <c r="E237" i="71"/>
  <c r="D237" i="71"/>
  <c r="C237" i="71"/>
  <c r="B237" i="71"/>
  <c r="G233" i="71"/>
  <c r="F233" i="71"/>
  <c r="E233" i="71"/>
  <c r="D233" i="71"/>
  <c r="C233" i="71"/>
  <c r="B233" i="71"/>
  <c r="G232" i="71"/>
  <c r="F232" i="71"/>
  <c r="E232" i="71"/>
  <c r="D232" i="71"/>
  <c r="C232" i="71"/>
  <c r="B232" i="71"/>
  <c r="G231" i="71"/>
  <c r="F231" i="71"/>
  <c r="E231" i="71"/>
  <c r="D231" i="71"/>
  <c r="C231" i="71"/>
  <c r="B231" i="71"/>
  <c r="G230" i="71"/>
  <c r="F230" i="71"/>
  <c r="E230" i="71"/>
  <c r="D230" i="71"/>
  <c r="C230" i="71"/>
  <c r="B230" i="71"/>
  <c r="G226" i="71"/>
  <c r="F226" i="71"/>
  <c r="E226" i="71"/>
  <c r="D226" i="71"/>
  <c r="C226" i="71"/>
  <c r="B226" i="71"/>
  <c r="G225" i="71"/>
  <c r="F225" i="71"/>
  <c r="E225" i="71"/>
  <c r="D225" i="71"/>
  <c r="C225" i="71"/>
  <c r="B225" i="71"/>
  <c r="G224" i="71"/>
  <c r="F224" i="71"/>
  <c r="E224" i="71"/>
  <c r="D224" i="71"/>
  <c r="C224" i="71"/>
  <c r="B224" i="71"/>
  <c r="G223" i="71"/>
  <c r="F223" i="71"/>
  <c r="E223" i="71"/>
  <c r="D223" i="71"/>
  <c r="C223" i="71"/>
  <c r="B223" i="71"/>
  <c r="G219" i="71"/>
  <c r="F219" i="71"/>
  <c r="E219" i="71"/>
  <c r="D219" i="71"/>
  <c r="C219" i="71"/>
  <c r="B219" i="71"/>
  <c r="G218" i="71"/>
  <c r="F218" i="71"/>
  <c r="E218" i="71"/>
  <c r="D218" i="71"/>
  <c r="C218" i="71"/>
  <c r="B218" i="71"/>
  <c r="G217" i="71"/>
  <c r="F217" i="71"/>
  <c r="E217" i="71"/>
  <c r="D217" i="71"/>
  <c r="C217" i="71"/>
  <c r="B217" i="71"/>
  <c r="G216" i="71"/>
  <c r="F216" i="71"/>
  <c r="E216" i="71"/>
  <c r="D216" i="71"/>
  <c r="C216" i="71"/>
  <c r="B216" i="71"/>
  <c r="G212" i="71"/>
  <c r="F212" i="71"/>
  <c r="E212" i="71"/>
  <c r="D212" i="71"/>
  <c r="C212" i="71"/>
  <c r="B212" i="71"/>
  <c r="G211" i="71"/>
  <c r="F211" i="71"/>
  <c r="E211" i="71"/>
  <c r="D211" i="71"/>
  <c r="C211" i="71"/>
  <c r="B211" i="71"/>
  <c r="G210" i="71"/>
  <c r="F210" i="71"/>
  <c r="E210" i="71"/>
  <c r="D210" i="71"/>
  <c r="C210" i="71"/>
  <c r="B210" i="71"/>
  <c r="G209" i="71"/>
  <c r="F209" i="71"/>
  <c r="E209" i="71"/>
  <c r="D209" i="71"/>
  <c r="C209" i="71"/>
  <c r="B209" i="71"/>
  <c r="G205" i="71"/>
  <c r="F205" i="71"/>
  <c r="E205" i="71"/>
  <c r="D205" i="71"/>
  <c r="C205" i="71"/>
  <c r="B205" i="71"/>
  <c r="G204" i="71"/>
  <c r="F204" i="71"/>
  <c r="E204" i="71"/>
  <c r="D204" i="71"/>
  <c r="C204" i="71"/>
  <c r="B204" i="71"/>
  <c r="G203" i="71"/>
  <c r="F203" i="71"/>
  <c r="E203" i="71"/>
  <c r="D203" i="71"/>
  <c r="C203" i="71"/>
  <c r="B203" i="71"/>
  <c r="G202" i="71"/>
  <c r="F202" i="71"/>
  <c r="E202" i="71"/>
  <c r="D202" i="71"/>
  <c r="C202" i="71"/>
  <c r="B202" i="71"/>
  <c r="G198" i="71"/>
  <c r="F198" i="71"/>
  <c r="E198" i="71"/>
  <c r="D198" i="71"/>
  <c r="C198" i="71"/>
  <c r="B198" i="71"/>
  <c r="G197" i="71"/>
  <c r="F197" i="71"/>
  <c r="E197" i="71"/>
  <c r="D197" i="71"/>
  <c r="C197" i="71"/>
  <c r="B197" i="71"/>
  <c r="G196" i="71"/>
  <c r="F196" i="71"/>
  <c r="E196" i="71"/>
  <c r="D196" i="71"/>
  <c r="C196" i="71"/>
  <c r="B196" i="71"/>
  <c r="G195" i="71"/>
  <c r="F195" i="71"/>
  <c r="E195" i="71"/>
  <c r="D195" i="71"/>
  <c r="C195" i="71"/>
  <c r="B195" i="71"/>
  <c r="G191" i="71"/>
  <c r="F191" i="71"/>
  <c r="E191" i="71"/>
  <c r="D191" i="71"/>
  <c r="C191" i="71"/>
  <c r="B191" i="71"/>
  <c r="G190" i="71"/>
  <c r="F190" i="71"/>
  <c r="E190" i="71"/>
  <c r="D190" i="71"/>
  <c r="C190" i="71"/>
  <c r="B190" i="71"/>
  <c r="G189" i="71"/>
  <c r="F189" i="71"/>
  <c r="E189" i="71"/>
  <c r="D189" i="71"/>
  <c r="C189" i="71"/>
  <c r="B189" i="71"/>
  <c r="G188" i="71"/>
  <c r="F188" i="71"/>
  <c r="E188" i="71"/>
  <c r="D188" i="71"/>
  <c r="C188" i="71"/>
  <c r="B188" i="71"/>
  <c r="G184" i="71"/>
  <c r="F184" i="71"/>
  <c r="E184" i="71"/>
  <c r="D184" i="71"/>
  <c r="C184" i="71"/>
  <c r="B184" i="71"/>
  <c r="G183" i="71"/>
  <c r="F183" i="71"/>
  <c r="E183" i="71"/>
  <c r="D183" i="71"/>
  <c r="C183" i="71"/>
  <c r="B183" i="71"/>
  <c r="G182" i="71"/>
  <c r="F182" i="71"/>
  <c r="E182" i="71"/>
  <c r="D182" i="71"/>
  <c r="C182" i="71"/>
  <c r="B182" i="71"/>
  <c r="G181" i="71"/>
  <c r="F181" i="71"/>
  <c r="E181" i="71"/>
  <c r="D181" i="71"/>
  <c r="C181" i="71"/>
  <c r="B181" i="71"/>
  <c r="G177" i="71"/>
  <c r="F177" i="71"/>
  <c r="E177" i="71"/>
  <c r="D177" i="71"/>
  <c r="C177" i="71"/>
  <c r="B177" i="71"/>
  <c r="G176" i="71"/>
  <c r="F176" i="71"/>
  <c r="E176" i="71"/>
  <c r="D176" i="71"/>
  <c r="C176" i="71"/>
  <c r="B176" i="71"/>
  <c r="G175" i="71"/>
  <c r="F175" i="71"/>
  <c r="E175" i="71"/>
  <c r="D175" i="71"/>
  <c r="C175" i="71"/>
  <c r="B175" i="71"/>
  <c r="G174" i="71"/>
  <c r="F174" i="71"/>
  <c r="E174" i="71"/>
  <c r="D174" i="71"/>
  <c r="C174" i="71"/>
  <c r="B174" i="71"/>
  <c r="G170" i="71"/>
  <c r="F170" i="71"/>
  <c r="E170" i="71"/>
  <c r="D170" i="71"/>
  <c r="C170" i="71"/>
  <c r="B170" i="71"/>
  <c r="G169" i="71"/>
  <c r="F169" i="71"/>
  <c r="E169" i="71"/>
  <c r="D169" i="71"/>
  <c r="C169" i="71"/>
  <c r="B169" i="71"/>
  <c r="G168" i="71"/>
  <c r="F168" i="71"/>
  <c r="E168" i="71"/>
  <c r="D168" i="71"/>
  <c r="C168" i="71"/>
  <c r="B168" i="71"/>
  <c r="G167" i="71"/>
  <c r="F167" i="71"/>
  <c r="E167" i="71"/>
  <c r="D167" i="71"/>
  <c r="C167" i="71"/>
  <c r="B167" i="71"/>
  <c r="G163" i="71"/>
  <c r="F163" i="71"/>
  <c r="E163" i="71"/>
  <c r="D163" i="71"/>
  <c r="C163" i="71"/>
  <c r="B163" i="71"/>
  <c r="G162" i="71"/>
  <c r="F162" i="71"/>
  <c r="E162" i="71"/>
  <c r="D162" i="71"/>
  <c r="C162" i="71"/>
  <c r="B162" i="71"/>
  <c r="G161" i="71"/>
  <c r="F161" i="71"/>
  <c r="E161" i="71"/>
  <c r="D161" i="71"/>
  <c r="C161" i="71"/>
  <c r="B161" i="71"/>
  <c r="G160" i="71"/>
  <c r="F160" i="71"/>
  <c r="E160" i="71"/>
  <c r="D160" i="71"/>
  <c r="C160" i="71"/>
  <c r="B160" i="71"/>
  <c r="G156" i="71"/>
  <c r="F156" i="71"/>
  <c r="E156" i="71"/>
  <c r="D156" i="71"/>
  <c r="C156" i="71"/>
  <c r="B156" i="71"/>
  <c r="G155" i="71"/>
  <c r="F155" i="71"/>
  <c r="E155" i="71"/>
  <c r="D155" i="71"/>
  <c r="C155" i="71"/>
  <c r="B155" i="71"/>
  <c r="G154" i="71"/>
  <c r="F154" i="71"/>
  <c r="E154" i="71"/>
  <c r="D154" i="71"/>
  <c r="C154" i="71"/>
  <c r="B154" i="71"/>
  <c r="G153" i="71"/>
  <c r="F153" i="71"/>
  <c r="E153" i="71"/>
  <c r="D153" i="71"/>
  <c r="C153" i="71"/>
  <c r="B153" i="71"/>
  <c r="G149" i="71"/>
  <c r="F149" i="71"/>
  <c r="E149" i="71"/>
  <c r="D149" i="71"/>
  <c r="C149" i="71"/>
  <c r="B149" i="71"/>
  <c r="G148" i="71"/>
  <c r="F148" i="71"/>
  <c r="E148" i="71"/>
  <c r="D148" i="71"/>
  <c r="C148" i="71"/>
  <c r="B148" i="71"/>
  <c r="G147" i="71"/>
  <c r="F147" i="71"/>
  <c r="E147" i="71"/>
  <c r="D147" i="71"/>
  <c r="C147" i="71"/>
  <c r="B147" i="71"/>
  <c r="G146" i="71"/>
  <c r="F146" i="71"/>
  <c r="E146" i="71"/>
  <c r="D146" i="71"/>
  <c r="C146" i="71"/>
  <c r="B146" i="71"/>
  <c r="G142" i="71"/>
  <c r="F142" i="71"/>
  <c r="E142" i="71"/>
  <c r="D142" i="71"/>
  <c r="C142" i="71"/>
  <c r="B142" i="71"/>
  <c r="G141" i="71"/>
  <c r="F141" i="71"/>
  <c r="E141" i="71"/>
  <c r="D141" i="71"/>
  <c r="C141" i="71"/>
  <c r="B141" i="71"/>
  <c r="G140" i="71"/>
  <c r="F140" i="71"/>
  <c r="E140" i="71"/>
  <c r="D140" i="71"/>
  <c r="C140" i="71"/>
  <c r="B140" i="71"/>
  <c r="G139" i="71"/>
  <c r="F139" i="71"/>
  <c r="E139" i="71"/>
  <c r="D139" i="71"/>
  <c r="C139" i="71"/>
  <c r="B139" i="71"/>
  <c r="G135" i="71"/>
  <c r="F135" i="71"/>
  <c r="E135" i="71"/>
  <c r="D135" i="71"/>
  <c r="C135" i="71"/>
  <c r="B135" i="71"/>
  <c r="G134" i="71"/>
  <c r="F134" i="71"/>
  <c r="E134" i="71"/>
  <c r="D134" i="71"/>
  <c r="C134" i="71"/>
  <c r="B134" i="71"/>
  <c r="G133" i="71"/>
  <c r="F133" i="71"/>
  <c r="E133" i="71"/>
  <c r="D133" i="71"/>
  <c r="C133" i="71"/>
  <c r="B133" i="71"/>
  <c r="G132" i="71"/>
  <c r="F132" i="71"/>
  <c r="E132" i="71"/>
  <c r="D132" i="71"/>
  <c r="C132" i="71"/>
  <c r="B132" i="71"/>
  <c r="G128" i="71"/>
  <c r="F128" i="71"/>
  <c r="E128" i="71"/>
  <c r="D128" i="71"/>
  <c r="C128" i="71"/>
  <c r="B128" i="71"/>
  <c r="G127" i="71"/>
  <c r="F127" i="71"/>
  <c r="E127" i="71"/>
  <c r="D127" i="71"/>
  <c r="C127" i="71"/>
  <c r="B127" i="71"/>
  <c r="G126" i="71"/>
  <c r="F126" i="71"/>
  <c r="E126" i="71"/>
  <c r="D126" i="71"/>
  <c r="C126" i="71"/>
  <c r="B126" i="71"/>
  <c r="G125" i="71"/>
  <c r="F125" i="71"/>
  <c r="E125" i="71"/>
  <c r="D125" i="71"/>
  <c r="C125" i="71"/>
  <c r="B125" i="71"/>
  <c r="G124" i="71"/>
  <c r="F124" i="71"/>
  <c r="E124" i="71"/>
  <c r="D124" i="71"/>
  <c r="C124" i="71"/>
  <c r="B124" i="71"/>
  <c r="G120" i="71"/>
  <c r="F120" i="71"/>
  <c r="E120" i="71"/>
  <c r="D120" i="71"/>
  <c r="C120" i="71"/>
  <c r="B120" i="71"/>
  <c r="G119" i="71"/>
  <c r="F119" i="71"/>
  <c r="E119" i="71"/>
  <c r="D119" i="71"/>
  <c r="C119" i="71"/>
  <c r="B119" i="71"/>
  <c r="G118" i="71"/>
  <c r="F118" i="71"/>
  <c r="E118" i="71"/>
  <c r="D118" i="71"/>
  <c r="C118" i="71"/>
  <c r="B118" i="71"/>
  <c r="G117" i="71"/>
  <c r="F117" i="71"/>
  <c r="E117" i="71"/>
  <c r="D117" i="71"/>
  <c r="C117" i="71"/>
  <c r="B117" i="71"/>
  <c r="G116" i="71"/>
  <c r="F116" i="71"/>
  <c r="E116" i="71"/>
  <c r="D116" i="71"/>
  <c r="C116" i="71"/>
  <c r="B116" i="71"/>
  <c r="G112" i="71"/>
  <c r="F112" i="71"/>
  <c r="E112" i="71"/>
  <c r="D112" i="71"/>
  <c r="C112" i="71"/>
  <c r="B112" i="71"/>
  <c r="G111" i="71"/>
  <c r="F111" i="71"/>
  <c r="E111" i="71"/>
  <c r="D111" i="71"/>
  <c r="C111" i="71"/>
  <c r="B111" i="71"/>
  <c r="G110" i="71"/>
  <c r="F110" i="71"/>
  <c r="E110" i="71"/>
  <c r="D110" i="71"/>
  <c r="C110" i="71"/>
  <c r="B110" i="71"/>
  <c r="G109" i="71"/>
  <c r="F109" i="71"/>
  <c r="E109" i="71"/>
  <c r="D109" i="71"/>
  <c r="C109" i="71"/>
  <c r="B109" i="71"/>
  <c r="G108" i="71"/>
  <c r="F108" i="71"/>
  <c r="E108" i="71"/>
  <c r="D108" i="71"/>
  <c r="C108" i="71"/>
  <c r="B108" i="71"/>
  <c r="G104" i="71"/>
  <c r="F104" i="71"/>
  <c r="E104" i="71"/>
  <c r="D104" i="71"/>
  <c r="C104" i="71"/>
  <c r="B104" i="71"/>
  <c r="G103" i="71"/>
  <c r="F103" i="71"/>
  <c r="E103" i="71"/>
  <c r="D103" i="71"/>
  <c r="C103" i="71"/>
  <c r="B103" i="71"/>
  <c r="G102" i="71"/>
  <c r="F102" i="71"/>
  <c r="E102" i="71"/>
  <c r="D102" i="71"/>
  <c r="C102" i="71"/>
  <c r="B102" i="71"/>
  <c r="G101" i="71"/>
  <c r="F101" i="71"/>
  <c r="E101" i="71"/>
  <c r="D101" i="71"/>
  <c r="C101" i="71"/>
  <c r="B101" i="71"/>
  <c r="G100" i="71"/>
  <c r="F100" i="71"/>
  <c r="E100" i="71"/>
  <c r="D100" i="71"/>
  <c r="C100" i="71"/>
  <c r="B100" i="71"/>
  <c r="G96" i="71"/>
  <c r="F96" i="71"/>
  <c r="E96" i="71"/>
  <c r="D96" i="71"/>
  <c r="C96" i="71"/>
  <c r="B96" i="71"/>
  <c r="G95" i="71"/>
  <c r="F95" i="71"/>
  <c r="E95" i="71"/>
  <c r="D95" i="71"/>
  <c r="C95" i="71"/>
  <c r="B95" i="71"/>
  <c r="G94" i="71"/>
  <c r="F94" i="71"/>
  <c r="E94" i="71"/>
  <c r="D94" i="71"/>
  <c r="C94" i="71"/>
  <c r="B94" i="71"/>
  <c r="G93" i="71"/>
  <c r="F93" i="71"/>
  <c r="E93" i="71"/>
  <c r="D93" i="71"/>
  <c r="C93" i="71"/>
  <c r="B93" i="71"/>
  <c r="G92" i="71"/>
  <c r="F92" i="71"/>
  <c r="E92" i="71"/>
  <c r="D92" i="71"/>
  <c r="C92" i="71"/>
  <c r="B92" i="71"/>
  <c r="G88" i="71"/>
  <c r="F88" i="71"/>
  <c r="E88" i="71"/>
  <c r="D88" i="71"/>
  <c r="C88" i="71"/>
  <c r="B88" i="71"/>
  <c r="G87" i="71"/>
  <c r="F87" i="71"/>
  <c r="E87" i="71"/>
  <c r="D87" i="71"/>
  <c r="C87" i="71"/>
  <c r="B87" i="71"/>
  <c r="G86" i="71"/>
  <c r="F86" i="71"/>
  <c r="E86" i="71"/>
  <c r="D86" i="71"/>
  <c r="C86" i="71"/>
  <c r="B86" i="71"/>
  <c r="G85" i="71"/>
  <c r="F85" i="71"/>
  <c r="E85" i="71"/>
  <c r="D85" i="71"/>
  <c r="C85" i="71"/>
  <c r="B85" i="71"/>
  <c r="G84" i="71"/>
  <c r="F84" i="71"/>
  <c r="E84" i="71"/>
  <c r="D84" i="71"/>
  <c r="C84" i="71"/>
  <c r="B84" i="71"/>
  <c r="G80" i="71"/>
  <c r="F80" i="71"/>
  <c r="E80" i="71"/>
  <c r="D80" i="71"/>
  <c r="C80" i="71"/>
  <c r="B80" i="71"/>
  <c r="G79" i="71"/>
  <c r="F79" i="71"/>
  <c r="E79" i="71"/>
  <c r="D79" i="71"/>
  <c r="C79" i="71"/>
  <c r="B79" i="71"/>
  <c r="G78" i="71"/>
  <c r="F78" i="71"/>
  <c r="E78" i="71"/>
  <c r="D78" i="71"/>
  <c r="C78" i="71"/>
  <c r="B78" i="71"/>
  <c r="G77" i="71"/>
  <c r="F77" i="71"/>
  <c r="E77" i="71"/>
  <c r="D77" i="71"/>
  <c r="C77" i="71"/>
  <c r="B77" i="71"/>
  <c r="G76" i="71"/>
  <c r="F76" i="71"/>
  <c r="E76" i="71"/>
  <c r="D76" i="71"/>
  <c r="C76" i="71"/>
  <c r="B76" i="71"/>
  <c r="G72" i="71"/>
  <c r="F72" i="71"/>
  <c r="E72" i="71"/>
  <c r="D72" i="71"/>
  <c r="C72" i="71"/>
  <c r="B72" i="71"/>
  <c r="G71" i="71"/>
  <c r="F71" i="71"/>
  <c r="E71" i="71"/>
  <c r="D71" i="71"/>
  <c r="C71" i="71"/>
  <c r="B71" i="71"/>
  <c r="G70" i="71"/>
  <c r="F70" i="71"/>
  <c r="E70" i="71"/>
  <c r="D70" i="71"/>
  <c r="C70" i="71"/>
  <c r="B70" i="71"/>
  <c r="G69" i="71"/>
  <c r="F69" i="71"/>
  <c r="E69" i="71"/>
  <c r="D69" i="71"/>
  <c r="C69" i="71"/>
  <c r="B69" i="71"/>
  <c r="G68" i="71"/>
  <c r="F68" i="71"/>
  <c r="E68" i="71"/>
  <c r="D68" i="71"/>
  <c r="C68" i="71"/>
  <c r="B68" i="71"/>
  <c r="G64" i="71"/>
  <c r="F64" i="71"/>
  <c r="E64" i="71"/>
  <c r="D64" i="71"/>
  <c r="C64" i="71"/>
  <c r="B64" i="71"/>
  <c r="G63" i="71"/>
  <c r="F63" i="71"/>
  <c r="E63" i="71"/>
  <c r="D63" i="71"/>
  <c r="C63" i="71"/>
  <c r="B63" i="71"/>
  <c r="G62" i="71"/>
  <c r="F62" i="71"/>
  <c r="E62" i="71"/>
  <c r="D62" i="71"/>
  <c r="C62" i="71"/>
  <c r="B62" i="71"/>
  <c r="G61" i="71"/>
  <c r="F61" i="71"/>
  <c r="E61" i="71"/>
  <c r="D61" i="71"/>
  <c r="C61" i="71"/>
  <c r="B61" i="71"/>
  <c r="G60" i="71"/>
  <c r="F60" i="71"/>
  <c r="E60" i="71"/>
  <c r="D60" i="71"/>
  <c r="C60" i="71"/>
  <c r="B60" i="71"/>
  <c r="G56" i="71"/>
  <c r="F56" i="71"/>
  <c r="E56" i="71"/>
  <c r="D56" i="71"/>
  <c r="C56" i="71"/>
  <c r="B56" i="71"/>
  <c r="G55" i="71"/>
  <c r="F55" i="71"/>
  <c r="E55" i="71"/>
  <c r="D55" i="71"/>
  <c r="C55" i="71"/>
  <c r="B55" i="71"/>
  <c r="G54" i="71"/>
  <c r="F54" i="71"/>
  <c r="E54" i="71"/>
  <c r="D54" i="71"/>
  <c r="C54" i="71"/>
  <c r="B54" i="71"/>
  <c r="G53" i="71"/>
  <c r="F53" i="71"/>
  <c r="E53" i="71"/>
  <c r="D53" i="71"/>
  <c r="C53" i="71"/>
  <c r="B53" i="71"/>
  <c r="G52" i="71"/>
  <c r="F52" i="71"/>
  <c r="E52" i="71"/>
  <c r="D52" i="71"/>
  <c r="C52" i="71"/>
  <c r="B52" i="71"/>
  <c r="G51" i="71"/>
  <c r="F51" i="71"/>
  <c r="E51" i="71"/>
  <c r="D51" i="71"/>
  <c r="C51" i="71"/>
  <c r="B51" i="71"/>
  <c r="G47" i="71"/>
  <c r="F47" i="71"/>
  <c r="E47" i="71"/>
  <c r="D47" i="71"/>
  <c r="C47" i="71"/>
  <c r="B47" i="71"/>
  <c r="G46" i="71"/>
  <c r="F46" i="71"/>
  <c r="E46" i="71"/>
  <c r="D46" i="71"/>
  <c r="C46" i="71"/>
  <c r="B46" i="71"/>
  <c r="G45" i="71"/>
  <c r="F45" i="71"/>
  <c r="E45" i="71"/>
  <c r="D45" i="71"/>
  <c r="C45" i="71"/>
  <c r="B45" i="71"/>
  <c r="G44" i="71"/>
  <c r="F44" i="71"/>
  <c r="E44" i="71"/>
  <c r="D44" i="71"/>
  <c r="C44" i="71"/>
  <c r="B44" i="71"/>
  <c r="G43" i="71"/>
  <c r="F43" i="71"/>
  <c r="E43" i="71"/>
  <c r="D43" i="71"/>
  <c r="C43" i="71"/>
  <c r="B43" i="71"/>
  <c r="G42" i="71"/>
  <c r="F42" i="71"/>
  <c r="E42" i="71"/>
  <c r="D42" i="71"/>
  <c r="C42" i="71"/>
  <c r="B42" i="71"/>
  <c r="G38" i="71"/>
  <c r="F38" i="71"/>
  <c r="E38" i="71"/>
  <c r="D38" i="71"/>
  <c r="C38" i="71"/>
  <c r="B38" i="71"/>
  <c r="G37" i="71"/>
  <c r="F37" i="71"/>
  <c r="E37" i="71"/>
  <c r="D37" i="71"/>
  <c r="C37" i="71"/>
  <c r="B37" i="71"/>
  <c r="G36" i="71"/>
  <c r="F36" i="71"/>
  <c r="E36" i="71"/>
  <c r="D36" i="71"/>
  <c r="C36" i="71"/>
  <c r="B36" i="71"/>
  <c r="G35" i="71"/>
  <c r="F35" i="71"/>
  <c r="E35" i="71"/>
  <c r="D35" i="71"/>
  <c r="C35" i="71"/>
  <c r="B35" i="71"/>
  <c r="G34" i="71"/>
  <c r="F34" i="71"/>
  <c r="E34" i="71"/>
  <c r="D34" i="71"/>
  <c r="C34" i="71"/>
  <c r="B34" i="71"/>
  <c r="G33" i="71"/>
  <c r="F33" i="71"/>
  <c r="E33" i="71"/>
  <c r="D33" i="71"/>
  <c r="C33" i="71"/>
  <c r="B33" i="71"/>
  <c r="G32" i="71"/>
  <c r="F32" i="71"/>
  <c r="E32" i="71"/>
  <c r="D32" i="71"/>
  <c r="C32" i="71"/>
  <c r="B32" i="71"/>
  <c r="G28" i="71"/>
  <c r="F28" i="71"/>
  <c r="E28" i="71"/>
  <c r="D28" i="71"/>
  <c r="C28" i="71"/>
  <c r="B28" i="71"/>
  <c r="G27" i="71"/>
  <c r="F27" i="71"/>
  <c r="E27" i="71"/>
  <c r="D27" i="71"/>
  <c r="C27" i="71"/>
  <c r="B27" i="71"/>
  <c r="G26" i="71"/>
  <c r="F26" i="71"/>
  <c r="E26" i="71"/>
  <c r="D26" i="71"/>
  <c r="C26" i="71"/>
  <c r="B26" i="71"/>
  <c r="G25" i="71"/>
  <c r="F25" i="71"/>
  <c r="E25" i="71"/>
  <c r="D25" i="71"/>
  <c r="C25" i="71"/>
  <c r="B25" i="71"/>
  <c r="G24" i="71"/>
  <c r="F24" i="71"/>
  <c r="E24" i="71"/>
  <c r="D24" i="71"/>
  <c r="C24" i="71"/>
  <c r="B24" i="71"/>
  <c r="G23" i="71"/>
  <c r="F23" i="71"/>
  <c r="E23" i="71"/>
  <c r="D23" i="71"/>
  <c r="C23" i="71"/>
  <c r="B23" i="71"/>
  <c r="G22" i="71"/>
  <c r="F22" i="71"/>
  <c r="E22" i="71"/>
  <c r="D22" i="71"/>
  <c r="C22" i="71"/>
  <c r="B22" i="71"/>
  <c r="G18" i="71"/>
  <c r="F18" i="71"/>
  <c r="E18" i="71"/>
  <c r="D18" i="71"/>
  <c r="C18" i="71"/>
  <c r="B18" i="71"/>
  <c r="G17" i="71"/>
  <c r="F17" i="71"/>
  <c r="E17" i="71"/>
  <c r="D17" i="71"/>
  <c r="C17" i="71"/>
  <c r="B17" i="71"/>
  <c r="G16" i="71"/>
  <c r="F16" i="71"/>
  <c r="E16" i="71"/>
  <c r="D16" i="71"/>
  <c r="C16" i="71"/>
  <c r="B16" i="71"/>
  <c r="G15" i="71"/>
  <c r="F15" i="71"/>
  <c r="E15" i="71"/>
  <c r="D15" i="71"/>
  <c r="C15" i="71"/>
  <c r="B15" i="71"/>
  <c r="G14" i="71"/>
  <c r="F14" i="71"/>
  <c r="E14" i="71"/>
  <c r="D14" i="71"/>
  <c r="C14" i="71"/>
  <c r="B14" i="71"/>
  <c r="G13" i="71"/>
  <c r="F13" i="71"/>
  <c r="E13" i="71"/>
  <c r="D13" i="71"/>
  <c r="C13" i="71"/>
  <c r="B13" i="71"/>
  <c r="G12" i="71"/>
  <c r="F12" i="71"/>
  <c r="E12" i="71"/>
  <c r="D12" i="71"/>
  <c r="C12" i="71"/>
  <c r="B12" i="71"/>
  <c r="F2" i="71"/>
  <c r="F3" i="71"/>
  <c r="F4" i="71"/>
  <c r="F5" i="71"/>
  <c r="F6" i="71"/>
  <c r="F7" i="71"/>
  <c r="F8" i="71"/>
  <c r="F9" i="71"/>
  <c r="G9" i="71"/>
  <c r="C2" i="71"/>
  <c r="C3" i="71"/>
  <c r="C4" i="71"/>
  <c r="C5" i="71"/>
  <c r="C6" i="71"/>
  <c r="C7" i="71"/>
  <c r="C8" i="71"/>
  <c r="C9" i="71"/>
  <c r="B3" i="71"/>
  <c r="D3" i="71"/>
  <c r="E3" i="71"/>
  <c r="G3" i="71"/>
  <c r="B4" i="71"/>
  <c r="D4" i="71"/>
  <c r="E4" i="71"/>
  <c r="G4" i="71"/>
  <c r="B5" i="71"/>
  <c r="D5" i="71"/>
  <c r="E5" i="71"/>
  <c r="G5" i="71"/>
  <c r="B6" i="71"/>
  <c r="D6" i="71"/>
  <c r="E6" i="71"/>
  <c r="G6" i="71"/>
  <c r="B7" i="71"/>
  <c r="D7" i="71"/>
  <c r="E7" i="71"/>
  <c r="G7" i="71"/>
  <c r="B8" i="71"/>
  <c r="D8" i="71"/>
  <c r="E8" i="71"/>
  <c r="G8" i="71"/>
  <c r="G2" i="71"/>
  <c r="E2" i="71"/>
  <c r="D2" i="71"/>
  <c r="B2" i="71"/>
  <c r="AD19" i="92"/>
  <c r="AC19" i="92"/>
  <c r="AB19" i="92"/>
  <c r="AA19" i="92"/>
  <c r="AD18" i="92"/>
  <c r="AC18" i="92"/>
  <c r="AB18" i="92"/>
  <c r="AA18" i="92"/>
  <c r="AD17" i="92"/>
  <c r="AC17" i="92"/>
  <c r="AB17" i="92"/>
  <c r="AA17" i="92"/>
  <c r="AD16" i="92"/>
  <c r="AC16" i="92"/>
  <c r="AB16" i="92"/>
  <c r="AA16" i="92"/>
  <c r="AD15" i="92"/>
  <c r="AC15" i="92"/>
  <c r="AB15" i="92"/>
  <c r="AA15" i="92"/>
  <c r="AD14" i="92"/>
  <c r="AC14" i="92"/>
  <c r="AB14" i="92"/>
  <c r="AA14" i="92"/>
  <c r="AD13" i="92"/>
  <c r="AC13" i="92"/>
  <c r="AB13" i="92"/>
  <c r="AA13" i="92"/>
  <c r="AD12" i="92"/>
  <c r="AC12" i="92"/>
  <c r="AB12" i="92"/>
  <c r="AA12" i="92"/>
  <c r="AA3" i="92"/>
  <c r="AB3" i="92"/>
  <c r="AC3" i="92"/>
  <c r="AD3" i="92"/>
  <c r="AA4" i="92"/>
  <c r="AB4" i="92"/>
  <c r="AC4" i="92"/>
  <c r="AD4" i="92"/>
  <c r="AA5" i="92"/>
  <c r="AB5" i="92"/>
  <c r="AC5" i="92"/>
  <c r="AD5" i="92"/>
  <c r="AA6" i="92"/>
  <c r="AB6" i="92"/>
  <c r="AC6" i="92"/>
  <c r="AD6" i="92"/>
  <c r="AA7" i="92"/>
  <c r="AB7" i="92"/>
  <c r="AC7" i="92"/>
  <c r="AD7" i="92"/>
  <c r="AA8" i="92"/>
  <c r="AB8" i="92"/>
  <c r="AC8" i="92"/>
  <c r="AD8" i="92"/>
  <c r="AA9" i="92"/>
  <c r="AB9" i="92"/>
  <c r="AC9" i="92"/>
  <c r="AD9" i="92"/>
  <c r="AD2" i="92"/>
  <c r="AC2" i="92"/>
  <c r="AB2" i="92"/>
  <c r="AA2" i="92"/>
  <c r="V13" i="92"/>
  <c r="W13" i="92"/>
  <c r="X13" i="92"/>
  <c r="Y13" i="92"/>
  <c r="V14" i="92"/>
  <c r="W14" i="92"/>
  <c r="X14" i="92"/>
  <c r="Y14" i="92"/>
  <c r="V15" i="92"/>
  <c r="W15" i="92"/>
  <c r="X15" i="92"/>
  <c r="Y15" i="92"/>
  <c r="V16" i="92"/>
  <c r="W16" i="92"/>
  <c r="X16" i="92"/>
  <c r="Y16" i="92"/>
  <c r="V17" i="92"/>
  <c r="W17" i="92"/>
  <c r="X17" i="92"/>
  <c r="Y17" i="92"/>
  <c r="V18" i="92"/>
  <c r="W18" i="92"/>
  <c r="X18" i="92"/>
  <c r="Y18" i="92"/>
  <c r="V19" i="92"/>
  <c r="W19" i="92"/>
  <c r="X19" i="92"/>
  <c r="Y19" i="92"/>
  <c r="Y12" i="92"/>
  <c r="X12" i="92"/>
  <c r="W12" i="92"/>
  <c r="V12" i="92"/>
  <c r="V3" i="92"/>
  <c r="W3" i="92"/>
  <c r="X3" i="92"/>
  <c r="Y3" i="92"/>
  <c r="V4" i="92"/>
  <c r="W4" i="92"/>
  <c r="X4" i="92"/>
  <c r="Y4" i="92"/>
  <c r="V5" i="92"/>
  <c r="W5" i="92"/>
  <c r="X5" i="92"/>
  <c r="Y5" i="92"/>
  <c r="V6" i="92"/>
  <c r="W6" i="92"/>
  <c r="X6" i="92"/>
  <c r="Y6" i="92"/>
  <c r="V7" i="92"/>
  <c r="W7" i="92"/>
  <c r="X7" i="92"/>
  <c r="Y7" i="92"/>
  <c r="V8" i="92"/>
  <c r="W8" i="92"/>
  <c r="X8" i="92"/>
  <c r="Y8" i="92"/>
  <c r="V9" i="92"/>
  <c r="W9" i="92"/>
  <c r="X9" i="92"/>
  <c r="Y9" i="92"/>
  <c r="Y2" i="92"/>
  <c r="X2" i="92"/>
  <c r="W2" i="92"/>
  <c r="V2" i="92"/>
  <c r="Q41" i="92"/>
  <c r="R41" i="92"/>
  <c r="S41" i="92"/>
  <c r="T41" i="92"/>
  <c r="Q42" i="92"/>
  <c r="R42" i="92"/>
  <c r="S42" i="92"/>
  <c r="T42" i="92"/>
  <c r="Q43" i="92"/>
  <c r="R43" i="92"/>
  <c r="S43" i="92"/>
  <c r="T43" i="92"/>
  <c r="Q44" i="92"/>
  <c r="R44" i="92"/>
  <c r="S44" i="92"/>
  <c r="T44" i="92"/>
  <c r="Q45" i="92"/>
  <c r="R45" i="92"/>
  <c r="S45" i="92"/>
  <c r="T45" i="92"/>
  <c r="Q46" i="92"/>
  <c r="R46" i="92"/>
  <c r="S46" i="92"/>
  <c r="T46" i="92"/>
  <c r="Q47" i="92"/>
  <c r="R47" i="92"/>
  <c r="S47" i="92"/>
  <c r="T47" i="92"/>
  <c r="Q48" i="92"/>
  <c r="R48" i="92"/>
  <c r="S48" i="92"/>
  <c r="T48" i="92"/>
  <c r="Q49" i="92"/>
  <c r="R49" i="92"/>
  <c r="S49" i="92"/>
  <c r="T49" i="92"/>
  <c r="T40" i="92"/>
  <c r="S40" i="92"/>
  <c r="R40" i="92"/>
  <c r="Q40" i="92"/>
  <c r="Q3" i="92"/>
  <c r="R3" i="92"/>
  <c r="S3" i="92"/>
  <c r="T3" i="92"/>
  <c r="Q4" i="92"/>
  <c r="R4" i="92"/>
  <c r="S4" i="92"/>
  <c r="T4" i="92"/>
  <c r="Q5" i="92"/>
  <c r="R5" i="92"/>
  <c r="S5" i="92"/>
  <c r="T5" i="92"/>
  <c r="Q6" i="92"/>
  <c r="R6" i="92"/>
  <c r="S6" i="92"/>
  <c r="T6" i="92"/>
  <c r="Q7" i="92"/>
  <c r="R7" i="92"/>
  <c r="S7" i="92"/>
  <c r="T7" i="92"/>
  <c r="Q8" i="92"/>
  <c r="R8" i="92"/>
  <c r="S8" i="92"/>
  <c r="T8" i="92"/>
  <c r="Q9" i="92"/>
  <c r="R9" i="92"/>
  <c r="S9" i="92"/>
  <c r="T9" i="92"/>
  <c r="Q10" i="92"/>
  <c r="R10" i="92"/>
  <c r="S10" i="92"/>
  <c r="T10" i="92"/>
  <c r="Q11" i="92"/>
  <c r="R11" i="92"/>
  <c r="S11" i="92"/>
  <c r="T11" i="92"/>
  <c r="Q12" i="92"/>
  <c r="R12" i="92"/>
  <c r="S12" i="92"/>
  <c r="T12" i="92"/>
  <c r="Q13" i="92"/>
  <c r="R13" i="92"/>
  <c r="S13" i="92"/>
  <c r="T13" i="92"/>
  <c r="Q14" i="92"/>
  <c r="R14" i="92"/>
  <c r="S14" i="92"/>
  <c r="T14" i="92"/>
  <c r="Q15" i="92"/>
  <c r="R15" i="92"/>
  <c r="S15" i="92"/>
  <c r="T15" i="92"/>
  <c r="Q16" i="92"/>
  <c r="R16" i="92"/>
  <c r="S16" i="92"/>
  <c r="T16" i="92"/>
  <c r="Q17" i="92"/>
  <c r="R17" i="92"/>
  <c r="S17" i="92"/>
  <c r="T17" i="92"/>
  <c r="Q18" i="92"/>
  <c r="R18" i="92"/>
  <c r="S18" i="92"/>
  <c r="T18" i="92"/>
  <c r="Q19" i="92"/>
  <c r="R19" i="92"/>
  <c r="S19" i="92"/>
  <c r="T19" i="92"/>
  <c r="Q20" i="92"/>
  <c r="R20" i="92"/>
  <c r="S20" i="92"/>
  <c r="T20" i="92"/>
  <c r="Q21" i="92"/>
  <c r="R21" i="92"/>
  <c r="S21" i="92"/>
  <c r="T21" i="92"/>
  <c r="Q22" i="92"/>
  <c r="R22" i="92"/>
  <c r="S22" i="92"/>
  <c r="T22" i="92"/>
  <c r="Q23" i="92"/>
  <c r="R23" i="92"/>
  <c r="S23" i="92"/>
  <c r="T23" i="92"/>
  <c r="Q24" i="92"/>
  <c r="R24" i="92"/>
  <c r="S24" i="92"/>
  <c r="T24" i="92"/>
  <c r="Q25" i="92"/>
  <c r="R25" i="92"/>
  <c r="S25" i="92"/>
  <c r="T25" i="92"/>
  <c r="Q26" i="92"/>
  <c r="R26" i="92"/>
  <c r="S26" i="92"/>
  <c r="T26" i="92"/>
  <c r="Q27" i="92"/>
  <c r="R27" i="92"/>
  <c r="S27" i="92"/>
  <c r="T27" i="92"/>
  <c r="Q28" i="92"/>
  <c r="R28" i="92"/>
  <c r="S28" i="92"/>
  <c r="T28" i="92"/>
  <c r="Q29" i="92"/>
  <c r="R29" i="92"/>
  <c r="S29" i="92"/>
  <c r="T29" i="92"/>
  <c r="Q30" i="92"/>
  <c r="R30" i="92"/>
  <c r="S30" i="92"/>
  <c r="T30" i="92"/>
  <c r="Q31" i="92"/>
  <c r="R31" i="92"/>
  <c r="S31" i="92"/>
  <c r="T31" i="92"/>
  <c r="Q32" i="92"/>
  <c r="R32" i="92"/>
  <c r="S32" i="92"/>
  <c r="T32" i="92"/>
  <c r="Q33" i="92"/>
  <c r="R33" i="92"/>
  <c r="S33" i="92"/>
  <c r="T33" i="92"/>
  <c r="Q34" i="92"/>
  <c r="R34" i="92"/>
  <c r="S34" i="92"/>
  <c r="T34" i="92"/>
  <c r="Q35" i="92"/>
  <c r="R35" i="92"/>
  <c r="S35" i="92"/>
  <c r="T35" i="92"/>
  <c r="T2" i="92"/>
  <c r="S2" i="92"/>
  <c r="R2" i="92"/>
  <c r="Q2" i="92"/>
  <c r="L59" i="92"/>
  <c r="M59" i="92"/>
  <c r="N59" i="92"/>
  <c r="O59" i="92"/>
  <c r="L60" i="92"/>
  <c r="M60" i="92"/>
  <c r="N60" i="92"/>
  <c r="O60" i="92"/>
  <c r="L61" i="92"/>
  <c r="M61" i="92"/>
  <c r="N61" i="92"/>
  <c r="O61" i="92"/>
  <c r="L62" i="92"/>
  <c r="M62" i="92"/>
  <c r="N62" i="92"/>
  <c r="O62" i="92"/>
  <c r="L63" i="92"/>
  <c r="M63" i="92"/>
  <c r="N63" i="92"/>
  <c r="O63" i="92"/>
  <c r="L64" i="92"/>
  <c r="M64" i="92"/>
  <c r="N64" i="92"/>
  <c r="O64" i="92"/>
  <c r="L65" i="92"/>
  <c r="M65" i="92"/>
  <c r="N65" i="92"/>
  <c r="O65" i="92"/>
  <c r="L66" i="92"/>
  <c r="M66" i="92"/>
  <c r="N66" i="92"/>
  <c r="O66" i="92"/>
  <c r="L67" i="92"/>
  <c r="M67" i="92"/>
  <c r="N67" i="92"/>
  <c r="O67" i="92"/>
  <c r="O58" i="92"/>
  <c r="N58" i="92"/>
  <c r="M58" i="92"/>
  <c r="L58" i="92"/>
  <c r="L3" i="92"/>
  <c r="M3" i="92"/>
  <c r="N3" i="92"/>
  <c r="O3" i="92"/>
  <c r="L4" i="92"/>
  <c r="M4" i="92"/>
  <c r="N4" i="92"/>
  <c r="O4" i="92"/>
  <c r="L5" i="92"/>
  <c r="M5" i="92"/>
  <c r="N5" i="92"/>
  <c r="O5" i="92"/>
  <c r="L6" i="92"/>
  <c r="M6" i="92"/>
  <c r="N6" i="92"/>
  <c r="O6" i="92"/>
  <c r="L7" i="92"/>
  <c r="M7" i="92"/>
  <c r="N7" i="92"/>
  <c r="O7" i="92"/>
  <c r="L8" i="92"/>
  <c r="M8" i="92"/>
  <c r="N8" i="92"/>
  <c r="O8" i="92"/>
  <c r="L9" i="92"/>
  <c r="M9" i="92"/>
  <c r="N9" i="92"/>
  <c r="O9" i="92"/>
  <c r="L10" i="92"/>
  <c r="M10" i="92"/>
  <c r="N10" i="92"/>
  <c r="O10" i="92"/>
  <c r="L11" i="92"/>
  <c r="M11" i="92"/>
  <c r="N11" i="92"/>
  <c r="O11" i="92"/>
  <c r="L12" i="92"/>
  <c r="M12" i="92"/>
  <c r="N12" i="92"/>
  <c r="O12" i="92"/>
  <c r="L13" i="92"/>
  <c r="M13" i="92"/>
  <c r="N13" i="92"/>
  <c r="O13" i="92"/>
  <c r="L14" i="92"/>
  <c r="M14" i="92"/>
  <c r="N14" i="92"/>
  <c r="O14" i="92"/>
  <c r="L15" i="92"/>
  <c r="M15" i="92"/>
  <c r="N15" i="92"/>
  <c r="O15" i="92"/>
  <c r="L16" i="92"/>
  <c r="M16" i="92"/>
  <c r="N16" i="92"/>
  <c r="O16" i="92"/>
  <c r="L17" i="92"/>
  <c r="M17" i="92"/>
  <c r="N17" i="92"/>
  <c r="O17" i="92"/>
  <c r="L18" i="92"/>
  <c r="M18" i="92"/>
  <c r="N18" i="92"/>
  <c r="O18" i="92"/>
  <c r="L19" i="92"/>
  <c r="M19" i="92"/>
  <c r="N19" i="92"/>
  <c r="O19" i="92"/>
  <c r="L20" i="92"/>
  <c r="M20" i="92"/>
  <c r="N20" i="92"/>
  <c r="O20" i="92"/>
  <c r="L21" i="92"/>
  <c r="M21" i="92"/>
  <c r="N21" i="92"/>
  <c r="O21" i="92"/>
  <c r="L22" i="92"/>
  <c r="M22" i="92"/>
  <c r="N22" i="92"/>
  <c r="O22" i="92"/>
  <c r="L23" i="92"/>
  <c r="M23" i="92"/>
  <c r="N23" i="92"/>
  <c r="O23" i="92"/>
  <c r="L24" i="92"/>
  <c r="M24" i="92"/>
  <c r="N24" i="92"/>
  <c r="O24" i="92"/>
  <c r="L25" i="92"/>
  <c r="M25" i="92"/>
  <c r="N25" i="92"/>
  <c r="O25" i="92"/>
  <c r="L26" i="92"/>
  <c r="M26" i="92"/>
  <c r="N26" i="92"/>
  <c r="O26" i="92"/>
  <c r="L27" i="92"/>
  <c r="M27" i="92"/>
  <c r="N27" i="92"/>
  <c r="O27" i="92"/>
  <c r="L28" i="92"/>
  <c r="M28" i="92"/>
  <c r="N28" i="92"/>
  <c r="O28" i="92"/>
  <c r="L29" i="92"/>
  <c r="M29" i="92"/>
  <c r="N29" i="92"/>
  <c r="O29" i="92"/>
  <c r="L30" i="92"/>
  <c r="M30" i="92"/>
  <c r="N30" i="92"/>
  <c r="O30" i="92"/>
  <c r="L31" i="92"/>
  <c r="M31" i="92"/>
  <c r="N31" i="92"/>
  <c r="O31" i="92"/>
  <c r="L32" i="92"/>
  <c r="M32" i="92"/>
  <c r="N32" i="92"/>
  <c r="O32" i="92"/>
  <c r="L33" i="92"/>
  <c r="M33" i="92"/>
  <c r="N33" i="92"/>
  <c r="O33" i="92"/>
  <c r="L34" i="92"/>
  <c r="M34" i="92"/>
  <c r="N34" i="92"/>
  <c r="O34" i="92"/>
  <c r="L35" i="92"/>
  <c r="M35" i="92"/>
  <c r="N35" i="92"/>
  <c r="O35" i="92"/>
  <c r="L36" i="92"/>
  <c r="M36" i="92"/>
  <c r="N36" i="92"/>
  <c r="O36" i="92"/>
  <c r="L37" i="92"/>
  <c r="M37" i="92"/>
  <c r="N37" i="92"/>
  <c r="O37" i="92"/>
  <c r="L38" i="92"/>
  <c r="M38" i="92"/>
  <c r="N38" i="92"/>
  <c r="O38" i="92"/>
  <c r="L39" i="92"/>
  <c r="M39" i="92"/>
  <c r="N39" i="92"/>
  <c r="O39" i="92"/>
  <c r="L40" i="92"/>
  <c r="M40" i="92"/>
  <c r="N40" i="92"/>
  <c r="O40" i="92"/>
  <c r="L41" i="92"/>
  <c r="M41" i="92"/>
  <c r="N41" i="92"/>
  <c r="O41" i="92"/>
  <c r="L42" i="92"/>
  <c r="M42" i="92"/>
  <c r="N42" i="92"/>
  <c r="O42" i="92"/>
  <c r="L43" i="92"/>
  <c r="M43" i="92"/>
  <c r="N43" i="92"/>
  <c r="O43" i="92"/>
  <c r="L44" i="92"/>
  <c r="M44" i="92"/>
  <c r="N44" i="92"/>
  <c r="O44" i="92"/>
  <c r="L45" i="92"/>
  <c r="M45" i="92"/>
  <c r="N45" i="92"/>
  <c r="O45" i="92"/>
  <c r="L46" i="92"/>
  <c r="M46" i="92"/>
  <c r="N46" i="92"/>
  <c r="O46" i="92"/>
  <c r="L47" i="92"/>
  <c r="M47" i="92"/>
  <c r="N47" i="92"/>
  <c r="O47" i="92"/>
  <c r="L48" i="92"/>
  <c r="M48" i="92"/>
  <c r="N48" i="92"/>
  <c r="O48" i="92"/>
  <c r="L49" i="92"/>
  <c r="M49" i="92"/>
  <c r="N49" i="92"/>
  <c r="O49" i="92"/>
  <c r="L50" i="92"/>
  <c r="M50" i="92"/>
  <c r="N50" i="92"/>
  <c r="O50" i="92"/>
  <c r="L51" i="92"/>
  <c r="M51" i="92"/>
  <c r="N51" i="92"/>
  <c r="O51" i="92"/>
  <c r="L52" i="92"/>
  <c r="M52" i="92"/>
  <c r="N52" i="92"/>
  <c r="O52" i="92"/>
  <c r="L53" i="92"/>
  <c r="M53" i="92"/>
  <c r="N53" i="92"/>
  <c r="O53" i="92"/>
  <c r="O2" i="92"/>
  <c r="N2" i="92"/>
  <c r="M2" i="92"/>
  <c r="L2" i="92"/>
  <c r="G97" i="92"/>
  <c r="H97" i="92"/>
  <c r="I97" i="92"/>
  <c r="J97" i="92"/>
  <c r="G98" i="92"/>
  <c r="H98" i="92"/>
  <c r="I98" i="92"/>
  <c r="J98" i="92"/>
  <c r="G99" i="92"/>
  <c r="H99" i="92"/>
  <c r="I99" i="92"/>
  <c r="J99" i="92"/>
  <c r="G100" i="92"/>
  <c r="H100" i="92"/>
  <c r="I100" i="92"/>
  <c r="J100" i="92"/>
  <c r="G101" i="92"/>
  <c r="H101" i="92"/>
  <c r="I101" i="92"/>
  <c r="J101" i="92"/>
  <c r="G102" i="92"/>
  <c r="H102" i="92"/>
  <c r="I102" i="92"/>
  <c r="J102" i="92"/>
  <c r="G103" i="92"/>
  <c r="H103" i="92"/>
  <c r="I103" i="92"/>
  <c r="J103" i="92"/>
  <c r="G104" i="92"/>
  <c r="H104" i="92"/>
  <c r="I104" i="92"/>
  <c r="J104" i="92"/>
  <c r="G105" i="92"/>
  <c r="H105" i="92"/>
  <c r="I105" i="92"/>
  <c r="J105" i="92"/>
  <c r="G106" i="92"/>
  <c r="H106" i="92"/>
  <c r="I106" i="92"/>
  <c r="J106" i="92"/>
  <c r="G107" i="92"/>
  <c r="H107" i="92"/>
  <c r="I107" i="92"/>
  <c r="J107" i="92"/>
  <c r="G108" i="92"/>
  <c r="H108" i="92"/>
  <c r="I108" i="92"/>
  <c r="J108" i="92"/>
  <c r="G109" i="92"/>
  <c r="H109" i="92"/>
  <c r="I109" i="92"/>
  <c r="J109" i="92"/>
  <c r="G110" i="92"/>
  <c r="H110" i="92"/>
  <c r="I110" i="92"/>
  <c r="J110" i="92"/>
  <c r="G111" i="92"/>
  <c r="H111" i="92"/>
  <c r="I111" i="92"/>
  <c r="J111" i="92"/>
  <c r="G112" i="92"/>
  <c r="H112" i="92"/>
  <c r="I112" i="92"/>
  <c r="J112" i="92"/>
  <c r="G113" i="92"/>
  <c r="H113" i="92"/>
  <c r="I113" i="92"/>
  <c r="J113" i="92"/>
  <c r="J96" i="92"/>
  <c r="I96" i="92"/>
  <c r="H96" i="92"/>
  <c r="G96" i="92"/>
  <c r="G3" i="92"/>
  <c r="H3" i="92"/>
  <c r="I3" i="92"/>
  <c r="J3" i="92"/>
  <c r="G4" i="92"/>
  <c r="H4" i="92"/>
  <c r="I4" i="92"/>
  <c r="J4" i="92"/>
  <c r="G5" i="92"/>
  <c r="H5" i="92"/>
  <c r="I5" i="92"/>
  <c r="J5" i="92"/>
  <c r="G6" i="92"/>
  <c r="H6" i="92"/>
  <c r="I6" i="92"/>
  <c r="J6" i="92"/>
  <c r="G7" i="92"/>
  <c r="H7" i="92"/>
  <c r="I7" i="92"/>
  <c r="J7" i="92"/>
  <c r="G8" i="92"/>
  <c r="H8" i="92"/>
  <c r="I8" i="92"/>
  <c r="J8" i="92"/>
  <c r="G9" i="92"/>
  <c r="H9" i="92"/>
  <c r="I9" i="92"/>
  <c r="J9" i="92"/>
  <c r="G10" i="92"/>
  <c r="H10" i="92"/>
  <c r="I10" i="92"/>
  <c r="J10" i="92"/>
  <c r="G11" i="92"/>
  <c r="H11" i="92"/>
  <c r="I11" i="92"/>
  <c r="J11" i="92"/>
  <c r="G12" i="92"/>
  <c r="H12" i="92"/>
  <c r="I12" i="92"/>
  <c r="J12" i="92"/>
  <c r="G13" i="92"/>
  <c r="H13" i="92"/>
  <c r="I13" i="92"/>
  <c r="J13" i="92"/>
  <c r="G14" i="92"/>
  <c r="H14" i="92"/>
  <c r="I14" i="92"/>
  <c r="J14" i="92"/>
  <c r="G15" i="92"/>
  <c r="H15" i="92"/>
  <c r="I15" i="92"/>
  <c r="J15" i="92"/>
  <c r="G16" i="92"/>
  <c r="H16" i="92"/>
  <c r="I16" i="92"/>
  <c r="J16" i="92"/>
  <c r="G17" i="92"/>
  <c r="H17" i="92"/>
  <c r="I17" i="92"/>
  <c r="J17" i="92"/>
  <c r="G18" i="92"/>
  <c r="H18" i="92"/>
  <c r="I18" i="92"/>
  <c r="J18" i="92"/>
  <c r="G19" i="92"/>
  <c r="H19" i="92"/>
  <c r="I19" i="92"/>
  <c r="J19" i="92"/>
  <c r="G20" i="92"/>
  <c r="H20" i="92"/>
  <c r="I20" i="92"/>
  <c r="J20" i="92"/>
  <c r="G21" i="92"/>
  <c r="H21" i="92"/>
  <c r="I21" i="92"/>
  <c r="J21" i="92"/>
  <c r="G22" i="92"/>
  <c r="H22" i="92"/>
  <c r="I22" i="92"/>
  <c r="J22" i="92"/>
  <c r="G23" i="92"/>
  <c r="H23" i="92"/>
  <c r="I23" i="92"/>
  <c r="J23" i="92"/>
  <c r="G24" i="92"/>
  <c r="H24" i="92"/>
  <c r="I24" i="92"/>
  <c r="J24" i="92"/>
  <c r="G25" i="92"/>
  <c r="H25" i="92"/>
  <c r="I25" i="92"/>
  <c r="J25" i="92"/>
  <c r="G26" i="92"/>
  <c r="H26" i="92"/>
  <c r="I26" i="92"/>
  <c r="J26" i="92"/>
  <c r="G27" i="92"/>
  <c r="H27" i="92"/>
  <c r="I27" i="92"/>
  <c r="J27" i="92"/>
  <c r="G28" i="92"/>
  <c r="H28" i="92"/>
  <c r="I28" i="92"/>
  <c r="J28" i="92"/>
  <c r="G29" i="92"/>
  <c r="H29" i="92"/>
  <c r="I29" i="92"/>
  <c r="J29" i="92"/>
  <c r="G30" i="92"/>
  <c r="H30" i="92"/>
  <c r="I30" i="92"/>
  <c r="J30" i="92"/>
  <c r="G31" i="92"/>
  <c r="H31" i="92"/>
  <c r="I31" i="92"/>
  <c r="J31" i="92"/>
  <c r="G32" i="92"/>
  <c r="H32" i="92"/>
  <c r="I32" i="92"/>
  <c r="J32" i="92"/>
  <c r="G33" i="92"/>
  <c r="H33" i="92"/>
  <c r="I33" i="92"/>
  <c r="J33" i="92"/>
  <c r="G34" i="92"/>
  <c r="H34" i="92"/>
  <c r="I34" i="92"/>
  <c r="J34" i="92"/>
  <c r="G35" i="92"/>
  <c r="H35" i="92"/>
  <c r="I35" i="92"/>
  <c r="J35" i="92"/>
  <c r="G36" i="92"/>
  <c r="H36" i="92"/>
  <c r="I36" i="92"/>
  <c r="J36" i="92"/>
  <c r="G37" i="92"/>
  <c r="H37" i="92"/>
  <c r="I37" i="92"/>
  <c r="J37" i="92"/>
  <c r="G38" i="92"/>
  <c r="H38" i="92"/>
  <c r="I38" i="92"/>
  <c r="J38" i="92"/>
  <c r="G39" i="92"/>
  <c r="H39" i="92"/>
  <c r="I39" i="92"/>
  <c r="J39" i="92"/>
  <c r="G40" i="92"/>
  <c r="H40" i="92"/>
  <c r="I40" i="92"/>
  <c r="J40" i="92"/>
  <c r="G41" i="92"/>
  <c r="H41" i="92"/>
  <c r="I41" i="92"/>
  <c r="J41" i="92"/>
  <c r="G42" i="92"/>
  <c r="H42" i="92"/>
  <c r="I42" i="92"/>
  <c r="J42" i="92"/>
  <c r="G43" i="92"/>
  <c r="H43" i="92"/>
  <c r="I43" i="92"/>
  <c r="J43" i="92"/>
  <c r="G44" i="92"/>
  <c r="H44" i="92"/>
  <c r="I44" i="92"/>
  <c r="J44" i="92"/>
  <c r="G45" i="92"/>
  <c r="H45" i="92"/>
  <c r="I45" i="92"/>
  <c r="J45" i="92"/>
  <c r="G46" i="92"/>
  <c r="H46" i="92"/>
  <c r="I46" i="92"/>
  <c r="J46" i="92"/>
  <c r="G47" i="92"/>
  <c r="H47" i="92"/>
  <c r="I47" i="92"/>
  <c r="J47" i="92"/>
  <c r="G48" i="92"/>
  <c r="H48" i="92"/>
  <c r="I48" i="92"/>
  <c r="J48" i="92"/>
  <c r="G49" i="92"/>
  <c r="H49" i="92"/>
  <c r="I49" i="92"/>
  <c r="J49" i="92"/>
  <c r="G50" i="92"/>
  <c r="H50" i="92"/>
  <c r="I50" i="92"/>
  <c r="J50" i="92"/>
  <c r="G51" i="92"/>
  <c r="H51" i="92"/>
  <c r="I51" i="92"/>
  <c r="J51" i="92"/>
  <c r="G52" i="92"/>
  <c r="H52" i="92"/>
  <c r="I52" i="92"/>
  <c r="J52" i="92"/>
  <c r="G53" i="92"/>
  <c r="H53" i="92"/>
  <c r="I53" i="92"/>
  <c r="J53" i="92"/>
  <c r="G54" i="92"/>
  <c r="H54" i="92"/>
  <c r="I54" i="92"/>
  <c r="J54" i="92"/>
  <c r="G55" i="92"/>
  <c r="H55" i="92"/>
  <c r="I55" i="92"/>
  <c r="J55" i="92"/>
  <c r="G56" i="92"/>
  <c r="H56" i="92"/>
  <c r="I56" i="92"/>
  <c r="J56" i="92"/>
  <c r="G57" i="92"/>
  <c r="H57" i="92"/>
  <c r="I57" i="92"/>
  <c r="J57" i="92"/>
  <c r="G58" i="92"/>
  <c r="H58" i="92"/>
  <c r="I58" i="92"/>
  <c r="J58" i="92"/>
  <c r="G59" i="92"/>
  <c r="H59" i="92"/>
  <c r="I59" i="92"/>
  <c r="J59" i="92"/>
  <c r="G60" i="92"/>
  <c r="H60" i="92"/>
  <c r="I60" i="92"/>
  <c r="J60" i="92"/>
  <c r="G61" i="92"/>
  <c r="H61" i="92"/>
  <c r="I61" i="92"/>
  <c r="J61" i="92"/>
  <c r="G62" i="92"/>
  <c r="H62" i="92"/>
  <c r="I62" i="92"/>
  <c r="J62" i="92"/>
  <c r="G63" i="92"/>
  <c r="H63" i="92"/>
  <c r="I63" i="92"/>
  <c r="J63" i="92"/>
  <c r="G64" i="92"/>
  <c r="H64" i="92"/>
  <c r="I64" i="92"/>
  <c r="J64" i="92"/>
  <c r="G65" i="92"/>
  <c r="H65" i="92"/>
  <c r="I65" i="92"/>
  <c r="J65" i="92"/>
  <c r="G66" i="92"/>
  <c r="H66" i="92"/>
  <c r="I66" i="92"/>
  <c r="J66" i="92"/>
  <c r="G67" i="92"/>
  <c r="H67" i="92"/>
  <c r="I67" i="92"/>
  <c r="J67" i="92"/>
  <c r="G68" i="92"/>
  <c r="H68" i="92"/>
  <c r="I68" i="92"/>
  <c r="J68" i="92"/>
  <c r="G69" i="92"/>
  <c r="H69" i="92"/>
  <c r="I69" i="92"/>
  <c r="J69" i="92"/>
  <c r="G70" i="92"/>
  <c r="H70" i="92"/>
  <c r="I70" i="92"/>
  <c r="J70" i="92"/>
  <c r="G71" i="92"/>
  <c r="H71" i="92"/>
  <c r="I71" i="92"/>
  <c r="J71" i="92"/>
  <c r="G72" i="92"/>
  <c r="H72" i="92"/>
  <c r="I72" i="92"/>
  <c r="J72" i="92"/>
  <c r="G73" i="92"/>
  <c r="H73" i="92"/>
  <c r="I73" i="92"/>
  <c r="J73" i="92"/>
  <c r="G74" i="92"/>
  <c r="H74" i="92"/>
  <c r="I74" i="92"/>
  <c r="J74" i="92"/>
  <c r="G75" i="92"/>
  <c r="H75" i="92"/>
  <c r="I75" i="92"/>
  <c r="J75" i="92"/>
  <c r="G76" i="92"/>
  <c r="H76" i="92"/>
  <c r="I76" i="92"/>
  <c r="J76" i="92"/>
  <c r="G77" i="92"/>
  <c r="H77" i="92"/>
  <c r="I77" i="92"/>
  <c r="J77" i="92"/>
  <c r="G78" i="92"/>
  <c r="H78" i="92"/>
  <c r="I78" i="92"/>
  <c r="J78" i="92"/>
  <c r="G79" i="92"/>
  <c r="H79" i="92"/>
  <c r="I79" i="92"/>
  <c r="J79" i="92"/>
  <c r="G80" i="92"/>
  <c r="H80" i="92"/>
  <c r="I80" i="92"/>
  <c r="J80" i="92"/>
  <c r="G81" i="92"/>
  <c r="H81" i="92"/>
  <c r="I81" i="92"/>
  <c r="J81" i="92"/>
  <c r="G82" i="92"/>
  <c r="H82" i="92"/>
  <c r="I82" i="92"/>
  <c r="J82" i="92"/>
  <c r="G83" i="92"/>
  <c r="H83" i="92"/>
  <c r="I83" i="92"/>
  <c r="J83" i="92"/>
  <c r="G84" i="92"/>
  <c r="H84" i="92"/>
  <c r="I84" i="92"/>
  <c r="J84" i="92"/>
  <c r="G85" i="92"/>
  <c r="H85" i="92"/>
  <c r="I85" i="92"/>
  <c r="J85" i="92"/>
  <c r="G86" i="92"/>
  <c r="H86" i="92"/>
  <c r="I86" i="92"/>
  <c r="J86" i="92"/>
  <c r="G87" i="92"/>
  <c r="H87" i="92"/>
  <c r="I87" i="92"/>
  <c r="J87" i="92"/>
  <c r="G88" i="92"/>
  <c r="H88" i="92"/>
  <c r="I88" i="92"/>
  <c r="J88" i="92"/>
  <c r="G89" i="92"/>
  <c r="H89" i="92"/>
  <c r="I89" i="92"/>
  <c r="J89" i="92"/>
  <c r="G90" i="92"/>
  <c r="H90" i="92"/>
  <c r="I90" i="92"/>
  <c r="J90" i="92"/>
  <c r="G91" i="92"/>
  <c r="H91" i="92"/>
  <c r="I91" i="92"/>
  <c r="J91" i="92"/>
  <c r="J2" i="92"/>
  <c r="I2" i="92"/>
  <c r="H2" i="92"/>
  <c r="G2" i="92"/>
  <c r="B3" i="92"/>
  <c r="C3" i="92"/>
  <c r="D3" i="92"/>
  <c r="E3" i="92"/>
  <c r="B4" i="92"/>
  <c r="C4" i="92"/>
  <c r="D4" i="92"/>
  <c r="E4" i="92"/>
  <c r="B5" i="92"/>
  <c r="C5" i="92"/>
  <c r="D5" i="92"/>
  <c r="E5" i="92"/>
  <c r="B6" i="92"/>
  <c r="C6" i="92"/>
  <c r="D6" i="92"/>
  <c r="E6" i="92"/>
  <c r="B7" i="92"/>
  <c r="C7" i="92"/>
  <c r="D7" i="92"/>
  <c r="E7" i="92"/>
  <c r="B8" i="92"/>
  <c r="C8" i="92"/>
  <c r="D8" i="92"/>
  <c r="E8" i="92"/>
  <c r="B9" i="92"/>
  <c r="C9" i="92"/>
  <c r="D9" i="92"/>
  <c r="E9" i="92"/>
  <c r="B10" i="92"/>
  <c r="C10" i="92"/>
  <c r="D10" i="92"/>
  <c r="E10" i="92"/>
  <c r="B11" i="92"/>
  <c r="C11" i="92"/>
  <c r="D11" i="92"/>
  <c r="E11" i="92"/>
  <c r="B12" i="92"/>
  <c r="C12" i="92"/>
  <c r="D12" i="92"/>
  <c r="E12" i="92"/>
  <c r="B13" i="92"/>
  <c r="C13" i="92"/>
  <c r="D13" i="92"/>
  <c r="E13" i="92"/>
  <c r="B14" i="92"/>
  <c r="C14" i="92"/>
  <c r="D14" i="92"/>
  <c r="E14" i="92"/>
  <c r="B15" i="92"/>
  <c r="C15" i="92"/>
  <c r="D15" i="92"/>
  <c r="E15" i="92"/>
  <c r="B16" i="92"/>
  <c r="C16" i="92"/>
  <c r="D16" i="92"/>
  <c r="E16" i="92"/>
  <c r="B17" i="92"/>
  <c r="C17" i="92"/>
  <c r="D17" i="92"/>
  <c r="E17" i="92"/>
  <c r="B18" i="92"/>
  <c r="C18" i="92"/>
  <c r="D18" i="92"/>
  <c r="E18" i="92"/>
  <c r="B19" i="92"/>
  <c r="C19" i="92"/>
  <c r="D19" i="92"/>
  <c r="E19" i="92"/>
  <c r="B20" i="92"/>
  <c r="C20" i="92"/>
  <c r="D20" i="92"/>
  <c r="E20" i="92"/>
  <c r="B21" i="92"/>
  <c r="C21" i="92"/>
  <c r="D21" i="92"/>
  <c r="E21" i="92"/>
  <c r="B22" i="92"/>
  <c r="C22" i="92"/>
  <c r="D22" i="92"/>
  <c r="E22" i="92"/>
  <c r="B23" i="92"/>
  <c r="C23" i="92"/>
  <c r="D23" i="92"/>
  <c r="E23" i="92"/>
  <c r="B24" i="92"/>
  <c r="C24" i="92"/>
  <c r="D24" i="92"/>
  <c r="E24" i="92"/>
  <c r="B25" i="92"/>
  <c r="C25" i="92"/>
  <c r="D25" i="92"/>
  <c r="E25" i="92"/>
  <c r="B26" i="92"/>
  <c r="C26" i="92"/>
  <c r="D26" i="92"/>
  <c r="E26" i="92"/>
  <c r="B27" i="92"/>
  <c r="C27" i="92"/>
  <c r="D27" i="92"/>
  <c r="E27" i="92"/>
  <c r="B28" i="92"/>
  <c r="C28" i="92"/>
  <c r="D28" i="92"/>
  <c r="E28" i="92"/>
  <c r="B29" i="92"/>
  <c r="C29" i="92"/>
  <c r="D29" i="92"/>
  <c r="E29" i="92"/>
  <c r="B30" i="92"/>
  <c r="C30" i="92"/>
  <c r="D30" i="92"/>
  <c r="E30" i="92"/>
  <c r="B31" i="92"/>
  <c r="C31" i="92"/>
  <c r="D31" i="92"/>
  <c r="E31" i="92"/>
  <c r="B32" i="92"/>
  <c r="C32" i="92"/>
  <c r="D32" i="92"/>
  <c r="E32" i="92"/>
  <c r="B33" i="92"/>
  <c r="C33" i="92"/>
  <c r="D33" i="92"/>
  <c r="E33" i="92"/>
  <c r="B34" i="92"/>
  <c r="C34" i="92"/>
  <c r="D34" i="92"/>
  <c r="E34" i="92"/>
  <c r="B35" i="92"/>
  <c r="C35" i="92"/>
  <c r="D35" i="92"/>
  <c r="E35" i="92"/>
  <c r="B36" i="92"/>
  <c r="C36" i="92"/>
  <c r="D36" i="92"/>
  <c r="E36" i="92"/>
  <c r="B37" i="92"/>
  <c r="C37" i="92"/>
  <c r="D37" i="92"/>
  <c r="E37" i="92"/>
  <c r="B38" i="92"/>
  <c r="C38" i="92"/>
  <c r="D38" i="92"/>
  <c r="E38" i="92"/>
  <c r="B39" i="92"/>
  <c r="C39" i="92"/>
  <c r="D39" i="92"/>
  <c r="E39" i="92"/>
  <c r="B40" i="92"/>
  <c r="C40" i="92"/>
  <c r="D40" i="92"/>
  <c r="E40" i="92"/>
  <c r="B41" i="92"/>
  <c r="C41" i="92"/>
  <c r="D41" i="92"/>
  <c r="E41" i="92"/>
  <c r="B42" i="92"/>
  <c r="C42" i="92"/>
  <c r="D42" i="92"/>
  <c r="E42" i="92"/>
  <c r="B43" i="92"/>
  <c r="C43" i="92"/>
  <c r="D43" i="92"/>
  <c r="E43" i="92"/>
  <c r="B44" i="92"/>
  <c r="C44" i="92"/>
  <c r="D44" i="92"/>
  <c r="E44" i="92"/>
  <c r="B45" i="92"/>
  <c r="C45" i="92"/>
  <c r="D45" i="92"/>
  <c r="E45" i="92"/>
  <c r="B46" i="92"/>
  <c r="C46" i="92"/>
  <c r="D46" i="92"/>
  <c r="E46" i="92"/>
  <c r="B47" i="92"/>
  <c r="C47" i="92"/>
  <c r="D47" i="92"/>
  <c r="E47" i="92"/>
  <c r="B48" i="92"/>
  <c r="C48" i="92"/>
  <c r="D48" i="92"/>
  <c r="E48" i="92"/>
  <c r="B49" i="92"/>
  <c r="C49" i="92"/>
  <c r="D49" i="92"/>
  <c r="E49" i="92"/>
  <c r="B50" i="92"/>
  <c r="C50" i="92"/>
  <c r="D50" i="92"/>
  <c r="E50" i="92"/>
  <c r="B51" i="92"/>
  <c r="C51" i="92"/>
  <c r="D51" i="92"/>
  <c r="E51" i="92"/>
  <c r="B52" i="92"/>
  <c r="C52" i="92"/>
  <c r="D52" i="92"/>
  <c r="E52" i="92"/>
  <c r="B53" i="92"/>
  <c r="C53" i="92"/>
  <c r="D53" i="92"/>
  <c r="E53" i="92"/>
  <c r="B54" i="92"/>
  <c r="C54" i="92"/>
  <c r="D54" i="92"/>
  <c r="E54" i="92"/>
  <c r="B55" i="92"/>
  <c r="C55" i="92"/>
  <c r="D55" i="92"/>
  <c r="E55" i="92"/>
  <c r="B56" i="92"/>
  <c r="C56" i="92"/>
  <c r="D56" i="92"/>
  <c r="E56" i="92"/>
  <c r="B57" i="92"/>
  <c r="C57" i="92"/>
  <c r="D57" i="92"/>
  <c r="E57" i="92"/>
  <c r="B58" i="92"/>
  <c r="C58" i="92"/>
  <c r="D58" i="92"/>
  <c r="E58" i="92"/>
  <c r="B59" i="92"/>
  <c r="C59" i="92"/>
  <c r="D59" i="92"/>
  <c r="E59" i="92"/>
  <c r="B60" i="92"/>
  <c r="C60" i="92"/>
  <c r="D60" i="92"/>
  <c r="E60" i="92"/>
  <c r="B61" i="92"/>
  <c r="C61" i="92"/>
  <c r="D61" i="92"/>
  <c r="E61" i="92"/>
  <c r="B62" i="92"/>
  <c r="C62" i="92"/>
  <c r="D62" i="92"/>
  <c r="E62" i="92"/>
  <c r="B63" i="92"/>
  <c r="C63" i="92"/>
  <c r="D63" i="92"/>
  <c r="E63" i="92"/>
  <c r="B64" i="92"/>
  <c r="C64" i="92"/>
  <c r="D64" i="92"/>
  <c r="E64" i="92"/>
  <c r="B65" i="92"/>
  <c r="C65" i="92"/>
  <c r="D65" i="92"/>
  <c r="E65" i="92"/>
  <c r="B66" i="92"/>
  <c r="C66" i="92"/>
  <c r="D66" i="92"/>
  <c r="E66" i="92"/>
  <c r="B67" i="92"/>
  <c r="C67" i="92"/>
  <c r="D67" i="92"/>
  <c r="E67" i="92"/>
  <c r="B68" i="92"/>
  <c r="C68" i="92"/>
  <c r="D68" i="92"/>
  <c r="E68" i="92"/>
  <c r="B69" i="92"/>
  <c r="C69" i="92"/>
  <c r="D69" i="92"/>
  <c r="E69" i="92"/>
  <c r="B70" i="92"/>
  <c r="C70" i="92"/>
  <c r="D70" i="92"/>
  <c r="E70" i="92"/>
  <c r="B71" i="92"/>
  <c r="C71" i="92"/>
  <c r="D71" i="92"/>
  <c r="E71" i="92"/>
  <c r="E2" i="92"/>
  <c r="D2" i="92"/>
  <c r="C2" i="92"/>
  <c r="B2" i="92"/>
  <c r="M220" i="92"/>
  <c r="L220" i="92"/>
  <c r="K220" i="92"/>
  <c r="M219" i="92"/>
  <c r="L219" i="92"/>
  <c r="K219" i="92"/>
  <c r="M218" i="92"/>
  <c r="L218" i="92"/>
  <c r="K218" i="92"/>
  <c r="M217" i="92"/>
  <c r="L217" i="92"/>
  <c r="K217" i="92"/>
  <c r="M216" i="92"/>
  <c r="L216" i="92"/>
  <c r="K216" i="92"/>
  <c r="M215" i="92"/>
  <c r="L215" i="92"/>
  <c r="K215" i="92"/>
  <c r="M214" i="92"/>
  <c r="L214" i="92"/>
  <c r="K214" i="92"/>
  <c r="M213" i="92"/>
  <c r="L213" i="92"/>
  <c r="K213" i="92"/>
  <c r="M212" i="92"/>
  <c r="L212" i="92"/>
  <c r="K212" i="92"/>
  <c r="M211" i="92"/>
  <c r="L211" i="92"/>
  <c r="K211" i="92"/>
  <c r="R210" i="92"/>
  <c r="Q210" i="92"/>
  <c r="P210" i="92"/>
  <c r="M210" i="92"/>
  <c r="L210" i="92"/>
  <c r="K210" i="92"/>
  <c r="R209" i="92"/>
  <c r="Q209" i="92"/>
  <c r="P209" i="92"/>
  <c r="M209" i="92"/>
  <c r="L209" i="92"/>
  <c r="K209" i="92"/>
  <c r="R208" i="92"/>
  <c r="Q208" i="92"/>
  <c r="P208" i="92"/>
  <c r="M208" i="92"/>
  <c r="L208" i="92"/>
  <c r="K208" i="92"/>
  <c r="R207" i="92"/>
  <c r="Q207" i="92"/>
  <c r="P207" i="92"/>
  <c r="M207" i="92"/>
  <c r="L207" i="92"/>
  <c r="K207" i="92"/>
  <c r="R206" i="92"/>
  <c r="Q206" i="92"/>
  <c r="P206" i="92"/>
  <c r="M206" i="92"/>
  <c r="L206" i="92"/>
  <c r="K206" i="92"/>
  <c r="R205" i="92"/>
  <c r="Q205" i="92"/>
  <c r="P205" i="92"/>
  <c r="M205" i="92"/>
  <c r="L205" i="92"/>
  <c r="K205" i="92"/>
  <c r="R204" i="92"/>
  <c r="Q204" i="92"/>
  <c r="P204" i="92"/>
  <c r="M204" i="92"/>
  <c r="L204" i="92"/>
  <c r="K204" i="92"/>
  <c r="R203" i="92"/>
  <c r="Q203" i="92"/>
  <c r="P203" i="92"/>
  <c r="M203" i="92"/>
  <c r="L203" i="92"/>
  <c r="K203" i="92"/>
  <c r="R202" i="92"/>
  <c r="Q202" i="92"/>
  <c r="P202" i="92"/>
  <c r="M202" i="92"/>
  <c r="L202" i="92"/>
  <c r="K202" i="92"/>
  <c r="R201" i="92"/>
  <c r="Q201" i="92"/>
  <c r="P201" i="92"/>
  <c r="M201" i="92"/>
  <c r="L201" i="92"/>
  <c r="K201" i="92"/>
  <c r="R200" i="92"/>
  <c r="Q200" i="92"/>
  <c r="P200" i="92"/>
  <c r="M200" i="92"/>
  <c r="L200" i="92"/>
  <c r="K200" i="92"/>
  <c r="R199" i="92"/>
  <c r="Q199" i="92"/>
  <c r="P199" i="92"/>
  <c r="M199" i="92"/>
  <c r="L199" i="92"/>
  <c r="K199" i="92"/>
  <c r="R198" i="92"/>
  <c r="Q198" i="92"/>
  <c r="P198" i="92"/>
  <c r="M198" i="92"/>
  <c r="L198" i="92"/>
  <c r="K198" i="92"/>
  <c r="R197" i="92"/>
  <c r="Q197" i="92"/>
  <c r="P197" i="92"/>
  <c r="M197" i="92"/>
  <c r="L197" i="92"/>
  <c r="K197" i="92"/>
  <c r="R196" i="92"/>
  <c r="Q196" i="92"/>
  <c r="P196" i="92"/>
  <c r="M196" i="92"/>
  <c r="L196" i="92"/>
  <c r="K196" i="92"/>
  <c r="R195" i="92"/>
  <c r="Q195" i="92"/>
  <c r="P195" i="92"/>
  <c r="M195" i="92"/>
  <c r="L195" i="92"/>
  <c r="K195" i="92"/>
  <c r="R194" i="92"/>
  <c r="Q194" i="92"/>
  <c r="P194" i="92"/>
  <c r="M194" i="92"/>
  <c r="L194" i="92"/>
  <c r="K194" i="92"/>
  <c r="R193" i="92"/>
  <c r="Q193" i="92"/>
  <c r="P193" i="92"/>
  <c r="M193" i="92"/>
  <c r="L193" i="92"/>
  <c r="K193" i="92"/>
  <c r="R192" i="92"/>
  <c r="Q192" i="92"/>
  <c r="P192" i="92"/>
  <c r="M192" i="92"/>
  <c r="L192" i="92"/>
  <c r="K192" i="92"/>
  <c r="R191" i="92"/>
  <c r="Q191" i="92"/>
  <c r="P191" i="92"/>
  <c r="M191" i="92"/>
  <c r="L191" i="92"/>
  <c r="K191" i="92"/>
  <c r="R190" i="92"/>
  <c r="Q190" i="92"/>
  <c r="P190" i="92"/>
  <c r="M190" i="92"/>
  <c r="L190" i="92"/>
  <c r="K190" i="92"/>
  <c r="R189" i="92"/>
  <c r="Q189" i="92"/>
  <c r="P189" i="92"/>
  <c r="M189" i="92"/>
  <c r="L189" i="92"/>
  <c r="K189" i="92"/>
  <c r="R188" i="92"/>
  <c r="Q188" i="92"/>
  <c r="P188" i="92"/>
  <c r="M188" i="92"/>
  <c r="L188" i="92"/>
  <c r="K188" i="92"/>
  <c r="R187" i="92"/>
  <c r="Q187" i="92"/>
  <c r="P187" i="92"/>
  <c r="M187" i="92"/>
  <c r="L187" i="92"/>
  <c r="K187" i="92"/>
  <c r="R186" i="92"/>
  <c r="Q186" i="92"/>
  <c r="P186" i="92"/>
  <c r="M186" i="92"/>
  <c r="L186" i="92"/>
  <c r="K186" i="92"/>
  <c r="R185" i="92"/>
  <c r="Q185" i="92"/>
  <c r="P185" i="92"/>
  <c r="M185" i="92"/>
  <c r="L185" i="92"/>
  <c r="K185" i="92"/>
  <c r="R184" i="92"/>
  <c r="Q184" i="92"/>
  <c r="P184" i="92"/>
  <c r="M184" i="92"/>
  <c r="L184" i="92"/>
  <c r="K184" i="92"/>
  <c r="R183" i="92"/>
  <c r="Q183" i="92"/>
  <c r="P183" i="92"/>
  <c r="M183" i="92"/>
  <c r="L183" i="92"/>
  <c r="K183" i="92"/>
  <c r="R182" i="92"/>
  <c r="Q182" i="92"/>
  <c r="P182" i="92"/>
  <c r="M182" i="92"/>
  <c r="L182" i="92"/>
  <c r="K182" i="92"/>
  <c r="R181" i="92"/>
  <c r="Q181" i="92"/>
  <c r="P181" i="92"/>
  <c r="M181" i="92"/>
  <c r="L181" i="92"/>
  <c r="K181" i="92"/>
  <c r="R180" i="92"/>
  <c r="Q180" i="92"/>
  <c r="P180" i="92"/>
  <c r="M180" i="92"/>
  <c r="L180" i="92"/>
  <c r="K180" i="92"/>
  <c r="R179" i="92"/>
  <c r="Q179" i="92"/>
  <c r="P179" i="92"/>
  <c r="M179" i="92"/>
  <c r="L179" i="92"/>
  <c r="K179" i="92"/>
  <c r="R178" i="92"/>
  <c r="Q178" i="92"/>
  <c r="P178" i="92"/>
  <c r="M178" i="92"/>
  <c r="L178" i="92"/>
  <c r="K178" i="92"/>
  <c r="R177" i="92"/>
  <c r="Q177" i="92"/>
  <c r="P177" i="92"/>
  <c r="M177" i="92"/>
  <c r="L177" i="92"/>
  <c r="K177" i="92"/>
  <c r="R176" i="92"/>
  <c r="Q176" i="92"/>
  <c r="P176" i="92"/>
  <c r="M176" i="92"/>
  <c r="L176" i="92"/>
  <c r="K176" i="92"/>
  <c r="R175" i="92"/>
  <c r="Q175" i="92"/>
  <c r="P175" i="92"/>
  <c r="M175" i="92"/>
  <c r="L175" i="92"/>
  <c r="K175" i="92"/>
  <c r="R174" i="92"/>
  <c r="Q174" i="92"/>
  <c r="P174" i="92"/>
  <c r="M174" i="92"/>
  <c r="L174" i="92"/>
  <c r="K174" i="92"/>
  <c r="R173" i="92"/>
  <c r="Q173" i="92"/>
  <c r="P173" i="92"/>
  <c r="M173" i="92"/>
  <c r="L173" i="92"/>
  <c r="K173" i="92"/>
  <c r="R172" i="92"/>
  <c r="Q172" i="92"/>
  <c r="P172" i="92"/>
  <c r="M172" i="92"/>
  <c r="L172" i="92"/>
  <c r="K172" i="92"/>
  <c r="R171" i="92"/>
  <c r="Q171" i="92"/>
  <c r="P171" i="92"/>
  <c r="M171" i="92"/>
  <c r="L171" i="92"/>
  <c r="K171" i="92"/>
  <c r="R170" i="92"/>
  <c r="Q170" i="92"/>
  <c r="P170" i="92"/>
  <c r="M170" i="92"/>
  <c r="L170" i="92"/>
  <c r="K170" i="92"/>
  <c r="R169" i="92"/>
  <c r="Q169" i="92"/>
  <c r="P169" i="92"/>
  <c r="M169" i="92"/>
  <c r="L169" i="92"/>
  <c r="K169" i="92"/>
  <c r="R168" i="92"/>
  <c r="Q168" i="92"/>
  <c r="P168" i="92"/>
  <c r="M168" i="92"/>
  <c r="L168" i="92"/>
  <c r="K168" i="92"/>
  <c r="R167" i="92"/>
  <c r="Q167" i="92"/>
  <c r="P167" i="92"/>
  <c r="M167" i="92"/>
  <c r="L167" i="92"/>
  <c r="K167" i="92"/>
  <c r="R166" i="92"/>
  <c r="Q166" i="92"/>
  <c r="P166" i="92"/>
  <c r="R165" i="92"/>
  <c r="Q165" i="92"/>
  <c r="P165" i="92"/>
  <c r="R164" i="92"/>
  <c r="Q164" i="92"/>
  <c r="P164" i="92"/>
  <c r="R163" i="92"/>
  <c r="Q163" i="92"/>
  <c r="P163" i="92"/>
  <c r="R162" i="92"/>
  <c r="Q162" i="92"/>
  <c r="P162" i="92"/>
  <c r="M162" i="92"/>
  <c r="L162" i="92"/>
  <c r="K162" i="92"/>
  <c r="R161" i="92"/>
  <c r="Q161" i="92"/>
  <c r="P161" i="92"/>
  <c r="M161" i="92"/>
  <c r="L161" i="92"/>
  <c r="K161" i="92"/>
  <c r="R160" i="92"/>
  <c r="Q160" i="92"/>
  <c r="P160" i="92"/>
  <c r="M160" i="92"/>
  <c r="L160" i="92"/>
  <c r="K160" i="92"/>
  <c r="R159" i="92"/>
  <c r="Q159" i="92"/>
  <c r="P159" i="92"/>
  <c r="M159" i="92"/>
  <c r="L159" i="92"/>
  <c r="K159" i="92"/>
  <c r="R158" i="92"/>
  <c r="Q158" i="92"/>
  <c r="P158" i="92"/>
  <c r="M158" i="92"/>
  <c r="L158" i="92"/>
  <c r="K158" i="92"/>
  <c r="R157" i="92"/>
  <c r="Q157" i="92"/>
  <c r="P157" i="92"/>
  <c r="M157" i="92"/>
  <c r="L157" i="92"/>
  <c r="K157" i="92"/>
  <c r="R156" i="92"/>
  <c r="Q156" i="92"/>
  <c r="P156" i="92"/>
  <c r="M156" i="92"/>
  <c r="L156" i="92"/>
  <c r="K156" i="92"/>
  <c r="R155" i="92"/>
  <c r="Q155" i="92"/>
  <c r="P155" i="92"/>
  <c r="M155" i="92"/>
  <c r="L155" i="92"/>
  <c r="K155" i="92"/>
  <c r="R154" i="92"/>
  <c r="Q154" i="92"/>
  <c r="P154" i="92"/>
  <c r="M154" i="92"/>
  <c r="L154" i="92"/>
  <c r="K154" i="92"/>
  <c r="R153" i="92"/>
  <c r="Q153" i="92"/>
  <c r="P153" i="92"/>
  <c r="M153" i="92"/>
  <c r="L153" i="92"/>
  <c r="K153" i="92"/>
  <c r="R152" i="92"/>
  <c r="Q152" i="92"/>
  <c r="P152" i="92"/>
  <c r="M152" i="92"/>
  <c r="L152" i="92"/>
  <c r="K152" i="92"/>
  <c r="R151" i="92"/>
  <c r="Q151" i="92"/>
  <c r="P151" i="92"/>
  <c r="M151" i="92"/>
  <c r="L151" i="92"/>
  <c r="K151" i="92"/>
  <c r="R150" i="92"/>
  <c r="Q150" i="92"/>
  <c r="P150" i="92"/>
  <c r="M150" i="92"/>
  <c r="L150" i="92"/>
  <c r="K150" i="92"/>
  <c r="R149" i="92"/>
  <c r="Q149" i="92"/>
  <c r="P149" i="92"/>
  <c r="M149" i="92"/>
  <c r="L149" i="92"/>
  <c r="K149" i="92"/>
  <c r="R148" i="92"/>
  <c r="Q148" i="92"/>
  <c r="P148" i="92"/>
  <c r="M148" i="92"/>
  <c r="L148" i="92"/>
  <c r="K148" i="92"/>
  <c r="R147" i="92"/>
  <c r="Q147" i="92"/>
  <c r="P147" i="92"/>
  <c r="M147" i="92"/>
  <c r="L147" i="92"/>
  <c r="K147" i="92"/>
  <c r="R146" i="92"/>
  <c r="Q146" i="92"/>
  <c r="P146" i="92"/>
  <c r="M146" i="92"/>
  <c r="L146" i="92"/>
  <c r="K146" i="92"/>
  <c r="R145" i="92"/>
  <c r="Q145" i="92"/>
  <c r="P145" i="92"/>
  <c r="M145" i="92"/>
  <c r="L145" i="92"/>
  <c r="K145" i="92"/>
  <c r="R144" i="92"/>
  <c r="Q144" i="92"/>
  <c r="P144" i="92"/>
  <c r="M144" i="92"/>
  <c r="L144" i="92"/>
  <c r="K144" i="92"/>
  <c r="R143" i="92"/>
  <c r="Q143" i="92"/>
  <c r="P143" i="92"/>
  <c r="M143" i="92"/>
  <c r="L143" i="92"/>
  <c r="K143" i="92"/>
  <c r="R142" i="92"/>
  <c r="Q142" i="92"/>
  <c r="P142" i="92"/>
  <c r="M142" i="92"/>
  <c r="L142" i="92"/>
  <c r="K142" i="92"/>
  <c r="R141" i="92"/>
  <c r="Q141" i="92"/>
  <c r="P141" i="92"/>
  <c r="M141" i="92"/>
  <c r="L141" i="92"/>
  <c r="K141" i="92"/>
  <c r="R140" i="92"/>
  <c r="Q140" i="92"/>
  <c r="P140" i="92"/>
  <c r="M140" i="92"/>
  <c r="L140" i="92"/>
  <c r="K140" i="92"/>
  <c r="R139" i="92"/>
  <c r="Q139" i="92"/>
  <c r="P139" i="92"/>
  <c r="M139" i="92"/>
  <c r="L139" i="92"/>
  <c r="K139" i="92"/>
  <c r="R138" i="92"/>
  <c r="Q138" i="92"/>
  <c r="P138" i="92"/>
  <c r="M138" i="92"/>
  <c r="L138" i="92"/>
  <c r="K138" i="92"/>
  <c r="R137" i="92"/>
  <c r="Q137" i="92"/>
  <c r="P137" i="92"/>
  <c r="M137" i="92"/>
  <c r="L137" i="92"/>
  <c r="K137" i="92"/>
  <c r="R136" i="92"/>
  <c r="Q136" i="92"/>
  <c r="P136" i="92"/>
  <c r="M136" i="92"/>
  <c r="L136" i="92"/>
  <c r="K136" i="92"/>
  <c r="R135" i="92"/>
  <c r="Q135" i="92"/>
  <c r="P135" i="92"/>
  <c r="M135" i="92"/>
  <c r="L135" i="92"/>
  <c r="K135" i="92"/>
  <c r="R134" i="92"/>
  <c r="Q134" i="92"/>
  <c r="P134" i="92"/>
  <c r="M134" i="92"/>
  <c r="L134" i="92"/>
  <c r="K134" i="92"/>
  <c r="R133" i="92"/>
  <c r="Q133" i="92"/>
  <c r="P133" i="92"/>
  <c r="M133" i="92"/>
  <c r="L133" i="92"/>
  <c r="K133" i="92"/>
  <c r="R132" i="92"/>
  <c r="Q132" i="92"/>
  <c r="P132" i="92"/>
  <c r="M132" i="92"/>
  <c r="L132" i="92"/>
  <c r="K132" i="92"/>
  <c r="R131" i="92"/>
  <c r="Q131" i="92"/>
  <c r="P131" i="92"/>
  <c r="M131" i="92"/>
  <c r="L131" i="92"/>
  <c r="K131" i="92"/>
  <c r="I115" i="92"/>
  <c r="I93" i="92"/>
  <c r="D73" i="92"/>
  <c r="N69" i="92"/>
  <c r="N55" i="92"/>
  <c r="S51" i="92"/>
  <c r="S37" i="92"/>
  <c r="AC22" i="92"/>
  <c r="AC20" i="92"/>
  <c r="X20" i="92"/>
  <c r="AC10" i="92"/>
  <c r="X10" i="92"/>
  <c r="Q13" i="93"/>
  <c r="R13" i="93"/>
  <c r="S13" i="93"/>
  <c r="T13" i="93"/>
  <c r="Q14" i="93"/>
  <c r="R14" i="93"/>
  <c r="S14" i="93"/>
  <c r="T14" i="93"/>
  <c r="Q15" i="93"/>
  <c r="R15" i="93"/>
  <c r="S15" i="93"/>
  <c r="T15" i="93"/>
  <c r="Q16" i="93"/>
  <c r="R16" i="93"/>
  <c r="S16" i="93"/>
  <c r="T16" i="93"/>
  <c r="Q17" i="93"/>
  <c r="R17" i="93"/>
  <c r="S17" i="93"/>
  <c r="T17" i="93"/>
  <c r="Q18" i="93"/>
  <c r="R18" i="93"/>
  <c r="S18" i="93"/>
  <c r="T18" i="93"/>
  <c r="Q19" i="93"/>
  <c r="R19" i="93"/>
  <c r="S19" i="93"/>
  <c r="T19" i="93"/>
  <c r="T12" i="93"/>
  <c r="S12" i="93"/>
  <c r="R12" i="93"/>
  <c r="Q12" i="93"/>
  <c r="Q3" i="93"/>
  <c r="R3" i="93"/>
  <c r="S3" i="93"/>
  <c r="T3" i="93"/>
  <c r="Q4" i="93"/>
  <c r="R4" i="93"/>
  <c r="S4" i="93"/>
  <c r="T4" i="93"/>
  <c r="Q5" i="93"/>
  <c r="R5" i="93"/>
  <c r="S5" i="93"/>
  <c r="T5" i="93"/>
  <c r="Q6" i="93"/>
  <c r="R6" i="93"/>
  <c r="S6" i="93"/>
  <c r="T6" i="93"/>
  <c r="Q7" i="93"/>
  <c r="R7" i="93"/>
  <c r="S7" i="93"/>
  <c r="T7" i="93"/>
  <c r="Q8" i="93"/>
  <c r="R8" i="93"/>
  <c r="S8" i="93"/>
  <c r="T8" i="93"/>
  <c r="Q9" i="93"/>
  <c r="R9" i="93"/>
  <c r="S9" i="93"/>
  <c r="T9" i="93"/>
  <c r="T2" i="93"/>
  <c r="S2" i="93"/>
  <c r="R2" i="93"/>
  <c r="Q2" i="93"/>
  <c r="L13" i="93"/>
  <c r="M13" i="93"/>
  <c r="N13" i="93"/>
  <c r="O13" i="93"/>
  <c r="L14" i="93"/>
  <c r="M14" i="93"/>
  <c r="N14" i="93"/>
  <c r="O14" i="93"/>
  <c r="L15" i="93"/>
  <c r="M15" i="93"/>
  <c r="N15" i="93"/>
  <c r="O15" i="93"/>
  <c r="L16" i="93"/>
  <c r="M16" i="93"/>
  <c r="N16" i="93"/>
  <c r="O16" i="93"/>
  <c r="L17" i="93"/>
  <c r="M17" i="93"/>
  <c r="N17" i="93"/>
  <c r="O17" i="93"/>
  <c r="L18" i="93"/>
  <c r="M18" i="93"/>
  <c r="N18" i="93"/>
  <c r="O18" i="93"/>
  <c r="L19" i="93"/>
  <c r="M19" i="93"/>
  <c r="N19" i="93"/>
  <c r="O19" i="93"/>
  <c r="O12" i="93"/>
  <c r="N12" i="93"/>
  <c r="M12" i="93"/>
  <c r="L12" i="93"/>
  <c r="L3" i="93"/>
  <c r="M3" i="93"/>
  <c r="N3" i="93"/>
  <c r="O3" i="93"/>
  <c r="L4" i="93"/>
  <c r="M4" i="93"/>
  <c r="N4" i="93"/>
  <c r="O4" i="93"/>
  <c r="L5" i="93"/>
  <c r="M5" i="93"/>
  <c r="N5" i="93"/>
  <c r="O5" i="93"/>
  <c r="L6" i="93"/>
  <c r="M6" i="93"/>
  <c r="N6" i="93"/>
  <c r="O6" i="93"/>
  <c r="L7" i="93"/>
  <c r="M7" i="93"/>
  <c r="N7" i="93"/>
  <c r="O7" i="93"/>
  <c r="L8" i="93"/>
  <c r="M8" i="93"/>
  <c r="N8" i="93"/>
  <c r="O8" i="93"/>
  <c r="L9" i="93"/>
  <c r="M9" i="93"/>
  <c r="N9" i="93"/>
  <c r="O9" i="93"/>
  <c r="O2" i="93"/>
  <c r="N2" i="93"/>
  <c r="M2" i="93"/>
  <c r="L2" i="93"/>
  <c r="G3" i="93"/>
  <c r="H3" i="93"/>
  <c r="I3" i="93"/>
  <c r="J3" i="93"/>
  <c r="G4" i="93"/>
  <c r="H4" i="93"/>
  <c r="I4" i="93"/>
  <c r="J4" i="93"/>
  <c r="G5" i="93"/>
  <c r="H5" i="93"/>
  <c r="I5" i="93"/>
  <c r="J5" i="93"/>
  <c r="G6" i="93"/>
  <c r="H6" i="93"/>
  <c r="I6" i="93"/>
  <c r="J6" i="93"/>
  <c r="G7" i="93"/>
  <c r="H7" i="93"/>
  <c r="I7" i="93"/>
  <c r="J7" i="93"/>
  <c r="G8" i="93"/>
  <c r="H8" i="93"/>
  <c r="I8" i="93"/>
  <c r="J8" i="93"/>
  <c r="G9" i="93"/>
  <c r="H9" i="93"/>
  <c r="I9" i="93"/>
  <c r="J9" i="93"/>
  <c r="G10" i="93"/>
  <c r="H10" i="93"/>
  <c r="I10" i="93"/>
  <c r="J10" i="93"/>
  <c r="G11" i="93"/>
  <c r="H11" i="93"/>
  <c r="I11" i="93"/>
  <c r="J11" i="93"/>
  <c r="G12" i="93"/>
  <c r="H12" i="93"/>
  <c r="I12" i="93"/>
  <c r="J12" i="93"/>
  <c r="G13" i="93"/>
  <c r="H13" i="93"/>
  <c r="I13" i="93"/>
  <c r="J13" i="93"/>
  <c r="G14" i="93"/>
  <c r="H14" i="93"/>
  <c r="I14" i="93"/>
  <c r="J14" i="93"/>
  <c r="G15" i="93"/>
  <c r="H15" i="93"/>
  <c r="I15" i="93"/>
  <c r="J15" i="93"/>
  <c r="G16" i="93"/>
  <c r="H16" i="93"/>
  <c r="I16" i="93"/>
  <c r="J16" i="93"/>
  <c r="G17" i="93"/>
  <c r="H17" i="93"/>
  <c r="I17" i="93"/>
  <c r="J17" i="93"/>
  <c r="G18" i="93"/>
  <c r="H18" i="93"/>
  <c r="I18" i="93"/>
  <c r="J18" i="93"/>
  <c r="G19" i="93"/>
  <c r="H19" i="93"/>
  <c r="I19" i="93"/>
  <c r="J19" i="93"/>
  <c r="G20" i="93"/>
  <c r="H20" i="93"/>
  <c r="I20" i="93"/>
  <c r="J20" i="93"/>
  <c r="G21" i="93"/>
  <c r="H21" i="93"/>
  <c r="I21" i="93"/>
  <c r="J21" i="93"/>
  <c r="J2" i="93"/>
  <c r="I2" i="93"/>
  <c r="H2" i="93"/>
  <c r="G2" i="93"/>
  <c r="B13" i="93"/>
  <c r="C13" i="93"/>
  <c r="D13" i="93"/>
  <c r="E13" i="93"/>
  <c r="B14" i="93"/>
  <c r="C14" i="93"/>
  <c r="D14" i="93"/>
  <c r="E14" i="93"/>
  <c r="B15" i="93"/>
  <c r="C15" i="93"/>
  <c r="D15" i="93"/>
  <c r="E15" i="93"/>
  <c r="B16" i="93"/>
  <c r="C16" i="93"/>
  <c r="D16" i="93"/>
  <c r="E16" i="93"/>
  <c r="B17" i="93"/>
  <c r="C17" i="93"/>
  <c r="D17" i="93"/>
  <c r="E17" i="93"/>
  <c r="B18" i="93"/>
  <c r="C18" i="93"/>
  <c r="D18" i="93"/>
  <c r="E18" i="93"/>
  <c r="B19" i="93"/>
  <c r="C19" i="93"/>
  <c r="D19" i="93"/>
  <c r="E19" i="93"/>
  <c r="B20" i="93"/>
  <c r="C20" i="93"/>
  <c r="D20" i="93"/>
  <c r="E20" i="93"/>
  <c r="B21" i="93"/>
  <c r="C21" i="93"/>
  <c r="D21" i="93"/>
  <c r="E21" i="93"/>
  <c r="E12" i="93"/>
  <c r="D12" i="93"/>
  <c r="C12" i="93"/>
  <c r="B12" i="93"/>
  <c r="D2" i="93"/>
  <c r="D3" i="93"/>
  <c r="D4" i="93"/>
  <c r="D5" i="93"/>
  <c r="D7" i="93"/>
  <c r="B3" i="93"/>
  <c r="C3" i="93"/>
  <c r="E3" i="93"/>
  <c r="B4" i="93"/>
  <c r="C4" i="93"/>
  <c r="E4" i="93"/>
  <c r="B5" i="93"/>
  <c r="C5" i="93"/>
  <c r="E5" i="93"/>
  <c r="E2" i="93"/>
  <c r="C2" i="93"/>
  <c r="B2" i="93"/>
  <c r="Q24" i="93"/>
  <c r="C140" i="93"/>
  <c r="B140" i="93"/>
  <c r="A140" i="93"/>
  <c r="C139" i="93"/>
  <c r="B139" i="93"/>
  <c r="A139" i="93"/>
  <c r="C138" i="93"/>
  <c r="B138" i="93"/>
  <c r="A138" i="93"/>
  <c r="C137" i="93"/>
  <c r="B137" i="93"/>
  <c r="A137" i="93"/>
  <c r="C136" i="93"/>
  <c r="B136" i="93"/>
  <c r="A136" i="93"/>
  <c r="C135" i="93"/>
  <c r="B135" i="93"/>
  <c r="A135" i="93"/>
  <c r="C134" i="93"/>
  <c r="B134" i="93"/>
  <c r="A134" i="93"/>
  <c r="C133" i="93"/>
  <c r="B133" i="93"/>
  <c r="A133" i="93"/>
  <c r="C132" i="93"/>
  <c r="B132" i="93"/>
  <c r="A132" i="93"/>
  <c r="H131" i="93"/>
  <c r="G131" i="93"/>
  <c r="C131" i="93"/>
  <c r="B131" i="93"/>
  <c r="A131" i="93"/>
  <c r="H130" i="93"/>
  <c r="G130" i="93"/>
  <c r="F130" i="93"/>
  <c r="C130" i="93"/>
  <c r="B130" i="93"/>
  <c r="A130" i="93"/>
  <c r="H129" i="93"/>
  <c r="G129" i="93"/>
  <c r="F129" i="93"/>
  <c r="C129" i="93"/>
  <c r="B129" i="93"/>
  <c r="A129" i="93"/>
  <c r="H128" i="93"/>
  <c r="G128" i="93"/>
  <c r="F128" i="93"/>
  <c r="C128" i="93"/>
  <c r="B128" i="93"/>
  <c r="A128" i="93"/>
  <c r="H127" i="93"/>
  <c r="G127" i="93"/>
  <c r="F127" i="93"/>
  <c r="C127" i="93"/>
  <c r="B127" i="93"/>
  <c r="A127" i="93"/>
  <c r="H126" i="93"/>
  <c r="G126" i="93"/>
  <c r="F126" i="93"/>
  <c r="C126" i="93"/>
  <c r="B126" i="93"/>
  <c r="A126" i="93"/>
  <c r="H125" i="93"/>
  <c r="G125" i="93"/>
  <c r="F125" i="93"/>
  <c r="C125" i="93"/>
  <c r="B125" i="93"/>
  <c r="A125" i="93"/>
  <c r="H124" i="93"/>
  <c r="G124" i="93"/>
  <c r="F124" i="93"/>
  <c r="C124" i="93"/>
  <c r="B124" i="93"/>
  <c r="A124" i="93"/>
  <c r="H123" i="93"/>
  <c r="G123" i="93"/>
  <c r="F123" i="93"/>
  <c r="C123" i="93"/>
  <c r="B123" i="93"/>
  <c r="A123" i="93"/>
  <c r="H122" i="93"/>
  <c r="G122" i="93"/>
  <c r="F122" i="93"/>
  <c r="C122" i="93"/>
  <c r="B122" i="93"/>
  <c r="A122" i="93"/>
  <c r="H121" i="93"/>
  <c r="G121" i="93"/>
  <c r="F121" i="93"/>
  <c r="C121" i="93"/>
  <c r="B121" i="93"/>
  <c r="A121" i="93"/>
  <c r="H120" i="93"/>
  <c r="G120" i="93"/>
  <c r="F120" i="93"/>
  <c r="C120" i="93"/>
  <c r="B120" i="93"/>
  <c r="A120" i="93"/>
  <c r="H119" i="93"/>
  <c r="G119" i="93"/>
  <c r="F119" i="93"/>
  <c r="C119" i="93"/>
  <c r="B119" i="93"/>
  <c r="A119" i="93"/>
  <c r="H118" i="93"/>
  <c r="G118" i="93"/>
  <c r="F118" i="93"/>
  <c r="C118" i="93"/>
  <c r="B118" i="93"/>
  <c r="A118" i="93"/>
  <c r="H117" i="93"/>
  <c r="G117" i="93"/>
  <c r="F117" i="93"/>
  <c r="C117" i="93"/>
  <c r="B117" i="93"/>
  <c r="A117" i="93"/>
  <c r="H116" i="93"/>
  <c r="G116" i="93"/>
  <c r="F116" i="93"/>
  <c r="C116" i="93"/>
  <c r="B116" i="93"/>
  <c r="A116" i="93"/>
  <c r="H115" i="93"/>
  <c r="G115" i="93"/>
  <c r="F115" i="93"/>
  <c r="C115" i="93"/>
  <c r="B115" i="93"/>
  <c r="A115" i="93"/>
  <c r="H114" i="93"/>
  <c r="G114" i="93"/>
  <c r="F114" i="93"/>
  <c r="C114" i="93"/>
  <c r="B114" i="93"/>
  <c r="A114" i="93"/>
  <c r="H113" i="93"/>
  <c r="G113" i="93"/>
  <c r="F113" i="93"/>
  <c r="C113" i="93"/>
  <c r="B113" i="93"/>
  <c r="A113" i="93"/>
  <c r="H112" i="93"/>
  <c r="G112" i="93"/>
  <c r="F112" i="93"/>
  <c r="C112" i="93"/>
  <c r="B112" i="93"/>
  <c r="A112" i="93"/>
  <c r="H111" i="93"/>
  <c r="G111" i="93"/>
  <c r="F111" i="93"/>
  <c r="C111" i="93"/>
  <c r="B111" i="93"/>
  <c r="A111" i="93"/>
  <c r="H110" i="93"/>
  <c r="G110" i="93"/>
  <c r="F110" i="93"/>
  <c r="C110" i="93"/>
  <c r="B110" i="93"/>
  <c r="A110" i="93"/>
  <c r="H109" i="93"/>
  <c r="G109" i="93"/>
  <c r="F109" i="93"/>
  <c r="C109" i="93"/>
  <c r="B109" i="93"/>
  <c r="A109" i="93"/>
  <c r="H108" i="93"/>
  <c r="G108" i="93"/>
  <c r="F108" i="93"/>
  <c r="C108" i="93"/>
  <c r="B108" i="93"/>
  <c r="A108" i="93"/>
  <c r="H107" i="93"/>
  <c r="G107" i="93"/>
  <c r="F107" i="93"/>
  <c r="C107" i="93"/>
  <c r="B107" i="93"/>
  <c r="A107" i="93"/>
  <c r="H106" i="93"/>
  <c r="G106" i="93"/>
  <c r="F106" i="93"/>
  <c r="C106" i="93"/>
  <c r="B106" i="93"/>
  <c r="A106" i="93"/>
  <c r="H105" i="93"/>
  <c r="G105" i="93"/>
  <c r="F105" i="93"/>
  <c r="C105" i="93"/>
  <c r="B105" i="93"/>
  <c r="A105" i="93"/>
  <c r="H104" i="93"/>
  <c r="G104" i="93"/>
  <c r="F104" i="93"/>
  <c r="C104" i="93"/>
  <c r="B104" i="93"/>
  <c r="A104" i="93"/>
  <c r="H103" i="93"/>
  <c r="G103" i="93"/>
  <c r="F103" i="93"/>
  <c r="C103" i="93"/>
  <c r="B103" i="93"/>
  <c r="A103" i="93"/>
  <c r="H102" i="93"/>
  <c r="G102" i="93"/>
  <c r="F102" i="93"/>
  <c r="C102" i="93"/>
  <c r="B102" i="93"/>
  <c r="A102" i="93"/>
  <c r="H101" i="93"/>
  <c r="G101" i="93"/>
  <c r="F101" i="93"/>
  <c r="C101" i="93"/>
  <c r="B101" i="93"/>
  <c r="A101" i="93"/>
  <c r="H100" i="93"/>
  <c r="G100" i="93"/>
  <c r="F100" i="93"/>
  <c r="C100" i="93"/>
  <c r="B100" i="93"/>
  <c r="A100" i="93"/>
  <c r="H99" i="93"/>
  <c r="G99" i="93"/>
  <c r="F99" i="93"/>
  <c r="C99" i="93"/>
  <c r="B99" i="93"/>
  <c r="A99" i="93"/>
  <c r="H98" i="93"/>
  <c r="G98" i="93"/>
  <c r="F98" i="93"/>
  <c r="C98" i="93"/>
  <c r="B98" i="93"/>
  <c r="A98" i="93"/>
  <c r="H97" i="93"/>
  <c r="G97" i="93"/>
  <c r="F97" i="93"/>
  <c r="C97" i="93"/>
  <c r="B97" i="93"/>
  <c r="A97" i="93"/>
  <c r="H96" i="93"/>
  <c r="G96" i="93"/>
  <c r="F96" i="93"/>
  <c r="C96" i="93"/>
  <c r="B96" i="93"/>
  <c r="A96" i="93"/>
  <c r="H95" i="93"/>
  <c r="G95" i="93"/>
  <c r="F95" i="93"/>
  <c r="C95" i="93"/>
  <c r="B95" i="93"/>
  <c r="A95" i="93"/>
  <c r="H94" i="93"/>
  <c r="G94" i="93"/>
  <c r="F94" i="93"/>
  <c r="C94" i="93"/>
  <c r="B94" i="93"/>
  <c r="A94" i="93"/>
  <c r="H93" i="93"/>
  <c r="G93" i="93"/>
  <c r="F93" i="93"/>
  <c r="C93" i="93"/>
  <c r="B93" i="93"/>
  <c r="A93" i="93"/>
  <c r="H92" i="93"/>
  <c r="G92" i="93"/>
  <c r="F92" i="93"/>
  <c r="C92" i="93"/>
  <c r="B92" i="93"/>
  <c r="A92" i="93"/>
  <c r="H91" i="93"/>
  <c r="G91" i="93"/>
  <c r="F91" i="93"/>
  <c r="C91" i="93"/>
  <c r="B91" i="93"/>
  <c r="A91" i="93"/>
  <c r="H90" i="93"/>
  <c r="G90" i="93"/>
  <c r="F90" i="93"/>
  <c r="C90" i="93"/>
  <c r="B90" i="93"/>
  <c r="A90" i="93"/>
  <c r="H89" i="93"/>
  <c r="G89" i="93"/>
  <c r="F89" i="93"/>
  <c r="C89" i="93"/>
  <c r="B89" i="93"/>
  <c r="A89" i="93"/>
  <c r="H88" i="93"/>
  <c r="G88" i="93"/>
  <c r="F88" i="93"/>
  <c r="C88" i="93"/>
  <c r="B88" i="93"/>
  <c r="A88" i="93"/>
  <c r="H87" i="93"/>
  <c r="G87" i="93"/>
  <c r="F87" i="93"/>
  <c r="C87" i="93"/>
  <c r="B87" i="93"/>
  <c r="A87" i="93"/>
  <c r="H86" i="93"/>
  <c r="G86" i="93"/>
  <c r="F86" i="93"/>
  <c r="H85" i="93"/>
  <c r="G85" i="93"/>
  <c r="F85" i="93"/>
  <c r="H84" i="93"/>
  <c r="G84" i="93"/>
  <c r="F84" i="93"/>
  <c r="H83" i="93"/>
  <c r="G83" i="93"/>
  <c r="F83" i="93"/>
  <c r="H82" i="93"/>
  <c r="G82" i="93"/>
  <c r="F82" i="93"/>
  <c r="C82" i="93"/>
  <c r="B82" i="93"/>
  <c r="A82" i="93"/>
  <c r="H81" i="93"/>
  <c r="G81" i="93"/>
  <c r="F81" i="93"/>
  <c r="C81" i="93"/>
  <c r="B81" i="93"/>
  <c r="A81" i="93"/>
  <c r="H80" i="93"/>
  <c r="G80" i="93"/>
  <c r="F80" i="93"/>
  <c r="C80" i="93"/>
  <c r="B80" i="93"/>
  <c r="A80" i="93"/>
  <c r="H79" i="93"/>
  <c r="G79" i="93"/>
  <c r="F79" i="93"/>
  <c r="C79" i="93"/>
  <c r="B79" i="93"/>
  <c r="A79" i="93"/>
  <c r="H78" i="93"/>
  <c r="G78" i="93"/>
  <c r="F78" i="93"/>
  <c r="C78" i="93"/>
  <c r="B78" i="93"/>
  <c r="A78" i="93"/>
  <c r="H77" i="93"/>
  <c r="G77" i="93"/>
  <c r="F77" i="93"/>
  <c r="C77" i="93"/>
  <c r="B77" i="93"/>
  <c r="A77" i="93"/>
  <c r="H76" i="93"/>
  <c r="G76" i="93"/>
  <c r="F76" i="93"/>
  <c r="C76" i="93"/>
  <c r="B76" i="93"/>
  <c r="A76" i="93"/>
  <c r="H75" i="93"/>
  <c r="G75" i="93"/>
  <c r="F75" i="93"/>
  <c r="C75" i="93"/>
  <c r="B75" i="93"/>
  <c r="A75" i="93"/>
  <c r="H74" i="93"/>
  <c r="G74" i="93"/>
  <c r="F74" i="93"/>
  <c r="C74" i="93"/>
  <c r="B74" i="93"/>
  <c r="A74" i="93"/>
  <c r="H73" i="93"/>
  <c r="G73" i="93"/>
  <c r="F73" i="93"/>
  <c r="C73" i="93"/>
  <c r="B73" i="93"/>
  <c r="A73" i="93"/>
  <c r="H72" i="93"/>
  <c r="G72" i="93"/>
  <c r="F72" i="93"/>
  <c r="C72" i="93"/>
  <c r="B72" i="93"/>
  <c r="A72" i="93"/>
  <c r="H71" i="93"/>
  <c r="G71" i="93"/>
  <c r="F71" i="93"/>
  <c r="C71" i="93"/>
  <c r="B71" i="93"/>
  <c r="A71" i="93"/>
  <c r="H70" i="93"/>
  <c r="G70" i="93"/>
  <c r="F70" i="93"/>
  <c r="C70" i="93"/>
  <c r="B70" i="93"/>
  <c r="A70" i="93"/>
  <c r="H69" i="93"/>
  <c r="G69" i="93"/>
  <c r="F69" i="93"/>
  <c r="C69" i="93"/>
  <c r="B69" i="93"/>
  <c r="A69" i="93"/>
  <c r="H68" i="93"/>
  <c r="G68" i="93"/>
  <c r="F68" i="93"/>
  <c r="C68" i="93"/>
  <c r="B68" i="93"/>
  <c r="A68" i="93"/>
  <c r="H67" i="93"/>
  <c r="G67" i="93"/>
  <c r="F67" i="93"/>
  <c r="C67" i="93"/>
  <c r="B67" i="93"/>
  <c r="A67" i="93"/>
  <c r="H66" i="93"/>
  <c r="G66" i="93"/>
  <c r="F66" i="93"/>
  <c r="C66" i="93"/>
  <c r="B66" i="93"/>
  <c r="A66" i="93"/>
  <c r="H65" i="93"/>
  <c r="G65" i="93"/>
  <c r="F65" i="93"/>
  <c r="C65" i="93"/>
  <c r="B65" i="93"/>
  <c r="A65" i="93"/>
  <c r="H64" i="93"/>
  <c r="G64" i="93"/>
  <c r="F64" i="93"/>
  <c r="C64" i="93"/>
  <c r="B64" i="93"/>
  <c r="A64" i="93"/>
  <c r="H63" i="93"/>
  <c r="G63" i="93"/>
  <c r="F63" i="93"/>
  <c r="C63" i="93"/>
  <c r="B63" i="93"/>
  <c r="A63" i="93"/>
  <c r="H62" i="93"/>
  <c r="G62" i="93"/>
  <c r="F62" i="93"/>
  <c r="C62" i="93"/>
  <c r="B62" i="93"/>
  <c r="A62" i="93"/>
  <c r="H61" i="93"/>
  <c r="G61" i="93"/>
  <c r="F61" i="93"/>
  <c r="C61" i="93"/>
  <c r="B61" i="93"/>
  <c r="A61" i="93"/>
  <c r="H60" i="93"/>
  <c r="G60" i="93"/>
  <c r="F60" i="93"/>
  <c r="C60" i="93"/>
  <c r="B60" i="93"/>
  <c r="A60" i="93"/>
  <c r="H59" i="93"/>
  <c r="G59" i="93"/>
  <c r="F59" i="93"/>
  <c r="C59" i="93"/>
  <c r="B59" i="93"/>
  <c r="A59" i="93"/>
  <c r="H58" i="93"/>
  <c r="G58" i="93"/>
  <c r="F58" i="93"/>
  <c r="C58" i="93"/>
  <c r="B58" i="93"/>
  <c r="A58" i="93"/>
  <c r="H57" i="93"/>
  <c r="G57" i="93"/>
  <c r="F57" i="93"/>
  <c r="C57" i="93"/>
  <c r="B57" i="93"/>
  <c r="A57" i="93"/>
  <c r="H56" i="93"/>
  <c r="G56" i="93"/>
  <c r="F56" i="93"/>
  <c r="C56" i="93"/>
  <c r="B56" i="93"/>
  <c r="A56" i="93"/>
  <c r="H55" i="93"/>
  <c r="G55" i="93"/>
  <c r="F55" i="93"/>
  <c r="C55" i="93"/>
  <c r="B55" i="93"/>
  <c r="A55" i="93"/>
  <c r="H54" i="93"/>
  <c r="G54" i="93"/>
  <c r="F54" i="93"/>
  <c r="C54" i="93"/>
  <c r="B54" i="93"/>
  <c r="A54" i="93"/>
  <c r="H53" i="93"/>
  <c r="G53" i="93"/>
  <c r="F53" i="93"/>
  <c r="C53" i="93"/>
  <c r="B53" i="93"/>
  <c r="A53" i="93"/>
  <c r="H52" i="93"/>
  <c r="G52" i="93"/>
  <c r="F52" i="93"/>
  <c r="C52" i="93"/>
  <c r="B52" i="93"/>
  <c r="A52" i="93"/>
  <c r="H51" i="93"/>
  <c r="G51" i="93"/>
  <c r="F51" i="93"/>
  <c r="C51" i="93"/>
  <c r="B51" i="93"/>
  <c r="A51" i="93"/>
  <c r="I23" i="93"/>
  <c r="D23" i="93"/>
  <c r="S22" i="93"/>
  <c r="S20" i="93"/>
  <c r="N20" i="93"/>
  <c r="S10" i="93"/>
  <c r="N10" i="93"/>
  <c r="V47" i="55"/>
  <c r="W47" i="55"/>
  <c r="X47" i="55"/>
  <c r="V48" i="55"/>
  <c r="W48" i="55"/>
  <c r="X48" i="55"/>
  <c r="V49" i="55"/>
  <c r="W49" i="55"/>
  <c r="X49" i="55"/>
  <c r="V50" i="55"/>
  <c r="W50" i="55"/>
  <c r="X50" i="55"/>
  <c r="V51" i="55"/>
  <c r="W51" i="55"/>
  <c r="X51" i="55"/>
  <c r="V52" i="55"/>
  <c r="W52" i="55"/>
  <c r="X52" i="55"/>
  <c r="V53" i="55"/>
  <c r="W53" i="55"/>
  <c r="X53" i="55"/>
  <c r="X46" i="55"/>
  <c r="W46" i="55"/>
  <c r="V46" i="55"/>
  <c r="V37" i="55"/>
  <c r="W37" i="55"/>
  <c r="X37" i="55"/>
  <c r="V38" i="55"/>
  <c r="W38" i="55"/>
  <c r="X38" i="55"/>
  <c r="V39" i="55"/>
  <c r="W39" i="55"/>
  <c r="X39" i="55"/>
  <c r="V40" i="55"/>
  <c r="W40" i="55"/>
  <c r="X40" i="55"/>
  <c r="V41" i="55"/>
  <c r="W41" i="55"/>
  <c r="X41" i="55"/>
  <c r="V42" i="55"/>
  <c r="W42" i="55"/>
  <c r="X42" i="55"/>
  <c r="V43" i="55"/>
  <c r="W43" i="55"/>
  <c r="X43" i="55"/>
  <c r="X36" i="55"/>
  <c r="W36" i="55"/>
  <c r="V36" i="55"/>
  <c r="R47" i="55"/>
  <c r="S47" i="55"/>
  <c r="T47" i="55"/>
  <c r="R48" i="55"/>
  <c r="S48" i="55"/>
  <c r="T48" i="55"/>
  <c r="R49" i="55"/>
  <c r="S49" i="55"/>
  <c r="T49" i="55"/>
  <c r="R50" i="55"/>
  <c r="S50" i="55"/>
  <c r="T50" i="55"/>
  <c r="R51" i="55"/>
  <c r="S51" i="55"/>
  <c r="T51" i="55"/>
  <c r="R52" i="55"/>
  <c r="S52" i="55"/>
  <c r="T52" i="55"/>
  <c r="R53" i="55"/>
  <c r="S53" i="55"/>
  <c r="T53" i="55"/>
  <c r="T46" i="55"/>
  <c r="S46" i="55"/>
  <c r="R46" i="55"/>
  <c r="R37" i="55"/>
  <c r="S37" i="55"/>
  <c r="T37" i="55"/>
  <c r="R38" i="55"/>
  <c r="S38" i="55"/>
  <c r="T38" i="55"/>
  <c r="R39" i="55"/>
  <c r="S39" i="55"/>
  <c r="T39" i="55"/>
  <c r="R40" i="55"/>
  <c r="S40" i="55"/>
  <c r="T40" i="55"/>
  <c r="R41" i="55"/>
  <c r="S41" i="55"/>
  <c r="T41" i="55"/>
  <c r="R42" i="55"/>
  <c r="S42" i="55"/>
  <c r="T42" i="55"/>
  <c r="R43" i="55"/>
  <c r="S43" i="55"/>
  <c r="T43" i="55"/>
  <c r="T36" i="55"/>
  <c r="S36" i="55"/>
  <c r="R36" i="55"/>
  <c r="X12" i="55"/>
  <c r="X13" i="55"/>
  <c r="X14" i="55"/>
  <c r="X15" i="55"/>
  <c r="X16" i="55"/>
  <c r="X17" i="55"/>
  <c r="X18" i="55"/>
  <c r="X19" i="55"/>
  <c r="X20" i="55"/>
  <c r="T2" i="55"/>
  <c r="T3" i="55"/>
  <c r="T4" i="55"/>
  <c r="T5" i="55"/>
  <c r="T6" i="55"/>
  <c r="T7" i="55"/>
  <c r="T8" i="55"/>
  <c r="T9" i="55"/>
  <c r="T12" i="55"/>
  <c r="T13" i="55"/>
  <c r="T14" i="55"/>
  <c r="T15" i="55"/>
  <c r="T16" i="55"/>
  <c r="T17" i="55"/>
  <c r="T18" i="55"/>
  <c r="T19" i="55"/>
  <c r="X2" i="55"/>
  <c r="X3" i="55"/>
  <c r="X4" i="55"/>
  <c r="X5" i="55"/>
  <c r="X6" i="55"/>
  <c r="X7" i="55"/>
  <c r="X8" i="55"/>
  <c r="X9" i="55"/>
  <c r="X22" i="55"/>
  <c r="V13" i="55"/>
  <c r="W13" i="55"/>
  <c r="V14" i="55"/>
  <c r="W14" i="55"/>
  <c r="V15" i="55"/>
  <c r="W15" i="55"/>
  <c r="V16" i="55"/>
  <c r="W16" i="55"/>
  <c r="V17" i="55"/>
  <c r="W17" i="55"/>
  <c r="V18" i="55"/>
  <c r="W18" i="55"/>
  <c r="V19" i="55"/>
  <c r="W19" i="55"/>
  <c r="W12" i="55"/>
  <c r="V12" i="55"/>
  <c r="X10" i="55"/>
  <c r="V3" i="55"/>
  <c r="W3" i="55"/>
  <c r="V4" i="55"/>
  <c r="W4" i="55"/>
  <c r="V5" i="55"/>
  <c r="W5" i="55"/>
  <c r="V6" i="55"/>
  <c r="W6" i="55"/>
  <c r="V7" i="55"/>
  <c r="W7" i="55"/>
  <c r="V8" i="55"/>
  <c r="W8" i="55"/>
  <c r="V9" i="55"/>
  <c r="W9" i="55"/>
  <c r="W2" i="55"/>
  <c r="V2" i="55"/>
  <c r="R13" i="55"/>
  <c r="S13" i="55"/>
  <c r="R14" i="55"/>
  <c r="S14" i="55"/>
  <c r="R15" i="55"/>
  <c r="S15" i="55"/>
  <c r="R16" i="55"/>
  <c r="S16" i="55"/>
  <c r="R17" i="55"/>
  <c r="S17" i="55"/>
  <c r="R18" i="55"/>
  <c r="S18" i="55"/>
  <c r="R19" i="55"/>
  <c r="S19" i="55"/>
  <c r="S12" i="55"/>
  <c r="R12" i="55"/>
  <c r="R3" i="55"/>
  <c r="S3" i="55"/>
  <c r="R4" i="55"/>
  <c r="S4" i="55"/>
  <c r="R5" i="55"/>
  <c r="S5" i="55"/>
  <c r="R6" i="55"/>
  <c r="S6" i="55"/>
  <c r="R7" i="55"/>
  <c r="S7" i="55"/>
  <c r="R8" i="55"/>
  <c r="S8" i="55"/>
  <c r="R9" i="55"/>
  <c r="S9" i="55"/>
  <c r="S2" i="55"/>
  <c r="R2" i="55"/>
  <c r="N17" i="55"/>
  <c r="O17" i="55"/>
  <c r="P17" i="55"/>
  <c r="N18" i="55"/>
  <c r="O18" i="55"/>
  <c r="P18" i="55"/>
  <c r="N19" i="55"/>
  <c r="O19" i="55"/>
  <c r="P19" i="55"/>
  <c r="N20" i="55"/>
  <c r="O20" i="55"/>
  <c r="P20" i="55"/>
  <c r="N21" i="55"/>
  <c r="O21" i="55"/>
  <c r="P21" i="55"/>
  <c r="N22" i="55"/>
  <c r="O22" i="55"/>
  <c r="P22" i="55"/>
  <c r="N23" i="55"/>
  <c r="O23" i="55"/>
  <c r="P23" i="55"/>
  <c r="P16" i="55"/>
  <c r="O16" i="55"/>
  <c r="N16" i="55"/>
  <c r="J17" i="55"/>
  <c r="K17" i="55"/>
  <c r="L17" i="55"/>
  <c r="J18" i="55"/>
  <c r="K18" i="55"/>
  <c r="L18" i="55"/>
  <c r="J19" i="55"/>
  <c r="K19" i="55"/>
  <c r="L19" i="55"/>
  <c r="J20" i="55"/>
  <c r="K20" i="55"/>
  <c r="L20" i="55"/>
  <c r="J21" i="55"/>
  <c r="K21" i="55"/>
  <c r="L21" i="55"/>
  <c r="J22" i="55"/>
  <c r="K22" i="55"/>
  <c r="L22" i="55"/>
  <c r="J23" i="55"/>
  <c r="K23" i="55"/>
  <c r="L23" i="55"/>
  <c r="J24" i="55"/>
  <c r="K24" i="55"/>
  <c r="L24" i="55"/>
  <c r="J25" i="55"/>
  <c r="K25" i="55"/>
  <c r="L25" i="55"/>
  <c r="J26" i="55"/>
  <c r="K26" i="55"/>
  <c r="L26" i="55"/>
  <c r="J27" i="55"/>
  <c r="K27" i="55"/>
  <c r="L27" i="55"/>
  <c r="L16" i="55"/>
  <c r="K16" i="55"/>
  <c r="J16" i="55"/>
  <c r="F17" i="55"/>
  <c r="G17" i="55"/>
  <c r="H17" i="55"/>
  <c r="F18" i="55"/>
  <c r="G18" i="55"/>
  <c r="H18" i="55"/>
  <c r="F19" i="55"/>
  <c r="G19" i="55"/>
  <c r="H19" i="55"/>
  <c r="F20" i="55"/>
  <c r="G20" i="55"/>
  <c r="H20" i="55"/>
  <c r="F21" i="55"/>
  <c r="G21" i="55"/>
  <c r="H21" i="55"/>
  <c r="F22" i="55"/>
  <c r="G22" i="55"/>
  <c r="H22" i="55"/>
  <c r="F23" i="55"/>
  <c r="G23" i="55"/>
  <c r="H23" i="55"/>
  <c r="F24" i="55"/>
  <c r="G24" i="55"/>
  <c r="H24" i="55"/>
  <c r="F25" i="55"/>
  <c r="G25" i="55"/>
  <c r="H25" i="55"/>
  <c r="F26" i="55"/>
  <c r="G26" i="55"/>
  <c r="H26" i="55"/>
  <c r="F27" i="55"/>
  <c r="G27" i="55"/>
  <c r="H27" i="55"/>
  <c r="F28" i="55"/>
  <c r="G28" i="55"/>
  <c r="H28" i="55"/>
  <c r="F29" i="55"/>
  <c r="G29" i="55"/>
  <c r="H29" i="55"/>
  <c r="F30" i="55"/>
  <c r="G30" i="55"/>
  <c r="H30" i="55"/>
  <c r="F31" i="55"/>
  <c r="G31" i="55"/>
  <c r="H31" i="55"/>
  <c r="F32" i="55"/>
  <c r="G32" i="55"/>
  <c r="H32" i="55"/>
  <c r="F33" i="55"/>
  <c r="G33" i="55"/>
  <c r="H33" i="55"/>
  <c r="F34" i="55"/>
  <c r="G34" i="55"/>
  <c r="H34" i="55"/>
  <c r="F35" i="55"/>
  <c r="G35" i="55"/>
  <c r="H35" i="55"/>
  <c r="H16" i="55"/>
  <c r="G16" i="55"/>
  <c r="F16" i="55"/>
  <c r="L2" i="55"/>
  <c r="L3" i="55"/>
  <c r="L4" i="55"/>
  <c r="L5" i="55"/>
  <c r="L6" i="55"/>
  <c r="L7" i="55"/>
  <c r="L8" i="55"/>
  <c r="L9" i="55"/>
  <c r="L11" i="55"/>
  <c r="P2" i="55"/>
  <c r="P3" i="55"/>
  <c r="P4" i="55"/>
  <c r="P5" i="55"/>
  <c r="P7" i="55"/>
  <c r="N3" i="55"/>
  <c r="O3" i="55"/>
  <c r="N4" i="55"/>
  <c r="O4" i="55"/>
  <c r="N5" i="55"/>
  <c r="O5" i="55"/>
  <c r="O2" i="55"/>
  <c r="N2" i="55"/>
  <c r="J3" i="55"/>
  <c r="K3" i="55"/>
  <c r="J4" i="55"/>
  <c r="K4" i="55"/>
  <c r="J5" i="55"/>
  <c r="K5" i="55"/>
  <c r="J6" i="55"/>
  <c r="K6" i="55"/>
  <c r="J7" i="55"/>
  <c r="K7" i="55"/>
  <c r="J8" i="55"/>
  <c r="K8" i="55"/>
  <c r="J9" i="55"/>
  <c r="K9" i="55"/>
  <c r="K2" i="55"/>
  <c r="J2" i="55"/>
  <c r="F3" i="55"/>
  <c r="G3" i="55"/>
  <c r="H3" i="55"/>
  <c r="F4" i="55"/>
  <c r="G4" i="55"/>
  <c r="H4" i="55"/>
  <c r="F5" i="55"/>
  <c r="G5" i="55"/>
  <c r="H5" i="55"/>
  <c r="F6" i="55"/>
  <c r="G6" i="55"/>
  <c r="H6" i="55"/>
  <c r="F7" i="55"/>
  <c r="G7" i="55"/>
  <c r="H7" i="55"/>
  <c r="H2" i="55"/>
  <c r="G2" i="55"/>
  <c r="F2" i="55"/>
  <c r="D9" i="55"/>
  <c r="D10" i="55"/>
  <c r="D11" i="55"/>
  <c r="D12" i="55"/>
  <c r="D13" i="55"/>
  <c r="D14" i="55"/>
  <c r="D15" i="55"/>
  <c r="D16" i="55"/>
  <c r="D17" i="55"/>
  <c r="D18" i="55"/>
  <c r="D19" i="55"/>
  <c r="D20" i="55"/>
  <c r="D21" i="55"/>
  <c r="D22" i="55"/>
  <c r="D23" i="55"/>
  <c r="D24" i="55"/>
  <c r="D25" i="55"/>
  <c r="D26" i="55"/>
  <c r="D27" i="55"/>
  <c r="D28" i="55"/>
  <c r="D29" i="55"/>
  <c r="D30" i="55"/>
  <c r="D31" i="55"/>
  <c r="D32" i="55"/>
  <c r="D33" i="55"/>
  <c r="D34" i="55"/>
  <c r="D35" i="55"/>
  <c r="D36" i="55"/>
  <c r="D37" i="55"/>
  <c r="D38" i="55"/>
  <c r="D39" i="55"/>
  <c r="D40" i="55"/>
  <c r="D42" i="55"/>
  <c r="B10" i="55"/>
  <c r="C10" i="55"/>
  <c r="B11" i="55"/>
  <c r="C11" i="55"/>
  <c r="B12" i="55"/>
  <c r="C12" i="55"/>
  <c r="B13" i="55"/>
  <c r="C13" i="55"/>
  <c r="B14" i="55"/>
  <c r="C14" i="55"/>
  <c r="B15" i="55"/>
  <c r="C15" i="55"/>
  <c r="B16" i="55"/>
  <c r="C16" i="55"/>
  <c r="B17" i="55"/>
  <c r="C17" i="55"/>
  <c r="B18" i="55"/>
  <c r="C18" i="55"/>
  <c r="B19" i="55"/>
  <c r="C19" i="55"/>
  <c r="B20" i="55"/>
  <c r="C20" i="55"/>
  <c r="B21" i="55"/>
  <c r="C21" i="55"/>
  <c r="B22" i="55"/>
  <c r="C22" i="55"/>
  <c r="B23" i="55"/>
  <c r="C23" i="55"/>
  <c r="B24" i="55"/>
  <c r="C24" i="55"/>
  <c r="B25" i="55"/>
  <c r="C25" i="55"/>
  <c r="B26" i="55"/>
  <c r="C26" i="55"/>
  <c r="B27" i="55"/>
  <c r="C27" i="55"/>
  <c r="B28" i="55"/>
  <c r="C28" i="55"/>
  <c r="B29" i="55"/>
  <c r="C29" i="55"/>
  <c r="B30" i="55"/>
  <c r="C30" i="55"/>
  <c r="B31" i="55"/>
  <c r="C31" i="55"/>
  <c r="B32" i="55"/>
  <c r="C32" i="55"/>
  <c r="B33" i="55"/>
  <c r="C33" i="55"/>
  <c r="B34" i="55"/>
  <c r="C34" i="55"/>
  <c r="B35" i="55"/>
  <c r="C35" i="55"/>
  <c r="B36" i="55"/>
  <c r="C36" i="55"/>
  <c r="B37" i="55"/>
  <c r="C37" i="55"/>
  <c r="B38" i="55"/>
  <c r="C38" i="55"/>
  <c r="B39" i="55"/>
  <c r="C39" i="55"/>
  <c r="B40" i="55"/>
  <c r="C40" i="55"/>
  <c r="C9" i="55"/>
  <c r="B9" i="55"/>
  <c r="D6" i="55"/>
  <c r="C6" i="55"/>
  <c r="B6" i="55"/>
  <c r="D5" i="55"/>
  <c r="C5" i="55"/>
  <c r="B5" i="55"/>
  <c r="D4" i="55"/>
  <c r="C4" i="55"/>
  <c r="B4" i="55"/>
  <c r="D3" i="55"/>
  <c r="C3" i="55"/>
  <c r="B3" i="55"/>
  <c r="C58" i="98"/>
  <c r="E58" i="98"/>
  <c r="D58" i="98"/>
  <c r="F400" i="71"/>
  <c r="F164" i="71"/>
  <c r="F394" i="71"/>
  <c r="F388" i="71"/>
  <c r="F382" i="71"/>
  <c r="F376" i="71"/>
  <c r="F370" i="71"/>
  <c r="F363" i="71"/>
  <c r="F356" i="71"/>
  <c r="F349" i="71"/>
  <c r="F342" i="71"/>
  <c r="F335" i="71"/>
  <c r="F328" i="71"/>
  <c r="F321" i="71"/>
  <c r="F314" i="71"/>
  <c r="F307" i="71"/>
  <c r="F300" i="71"/>
  <c r="F293" i="71"/>
  <c r="F286" i="71"/>
  <c r="F279" i="71"/>
  <c r="F272" i="71"/>
  <c r="F265" i="71"/>
  <c r="F258" i="71"/>
  <c r="F251" i="71"/>
  <c r="F244" i="71"/>
  <c r="F234" i="71"/>
  <c r="F227" i="71"/>
  <c r="F220" i="71"/>
  <c r="F213" i="71"/>
  <c r="F206" i="71"/>
  <c r="F199" i="71"/>
  <c r="F192" i="71"/>
  <c r="F185" i="71"/>
  <c r="F178" i="71"/>
  <c r="F171" i="71"/>
  <c r="F157" i="71"/>
  <c r="F150" i="71"/>
  <c r="F143" i="71"/>
  <c r="F136" i="71"/>
  <c r="F129" i="71"/>
  <c r="F121" i="71"/>
  <c r="F113" i="71"/>
  <c r="F105" i="71"/>
  <c r="F97" i="71"/>
  <c r="F89" i="71"/>
  <c r="F81" i="71"/>
  <c r="F73" i="71"/>
  <c r="F65" i="71"/>
  <c r="F57" i="71"/>
  <c r="F48" i="71"/>
  <c r="F39" i="71"/>
  <c r="F29" i="71"/>
  <c r="F19" i="71"/>
  <c r="G19" i="71"/>
  <c r="G29" i="71"/>
  <c r="G39" i="71"/>
  <c r="G48" i="71"/>
  <c r="G57" i="71"/>
  <c r="G65" i="71"/>
  <c r="G73" i="71"/>
  <c r="G81" i="71"/>
  <c r="G89" i="71"/>
  <c r="G97" i="71"/>
  <c r="G105" i="71"/>
  <c r="G121" i="71"/>
  <c r="G136" i="71"/>
  <c r="G143" i="71"/>
  <c r="G150" i="71"/>
  <c r="G157" i="71"/>
  <c r="G171" i="71"/>
  <c r="G178" i="71"/>
  <c r="G185" i="71"/>
  <c r="G192" i="71"/>
  <c r="G199" i="71"/>
  <c r="G206" i="71"/>
  <c r="G213" i="71"/>
  <c r="G220" i="71"/>
  <c r="G227" i="71"/>
  <c r="G234" i="71"/>
  <c r="G244" i="71"/>
  <c r="G251" i="71"/>
  <c r="G258" i="71"/>
  <c r="G265" i="71"/>
  <c r="G272" i="71"/>
  <c r="G279" i="71"/>
  <c r="G286" i="71"/>
  <c r="G293" i="71"/>
  <c r="G300" i="71"/>
  <c r="G307" i="71"/>
  <c r="G314" i="71"/>
  <c r="G321" i="71"/>
  <c r="G328" i="71"/>
  <c r="G335" i="71"/>
  <c r="G342" i="71"/>
  <c r="G349" i="71"/>
  <c r="G356" i="71"/>
  <c r="G363" i="71"/>
  <c r="G376" i="71"/>
  <c r="G382" i="71"/>
  <c r="G388" i="71"/>
  <c r="G394" i="71"/>
  <c r="G400" i="71"/>
  <c r="C356" i="71"/>
  <c r="C234" i="71"/>
  <c r="C178" i="71"/>
  <c r="C388" i="71"/>
  <c r="C376" i="71"/>
  <c r="C370" i="71"/>
  <c r="G370" i="71"/>
  <c r="C363" i="71"/>
  <c r="G164" i="71"/>
  <c r="C150" i="71"/>
  <c r="G129" i="71"/>
  <c r="C129" i="71"/>
  <c r="C121" i="71"/>
  <c r="G113" i="71"/>
  <c r="C113" i="71"/>
  <c r="C73" i="71"/>
  <c r="C65" i="71"/>
  <c r="C57" i="71"/>
  <c r="G22" i="4"/>
  <c r="G22" i="2"/>
  <c r="G22" i="5"/>
  <c r="G20" i="6"/>
  <c r="G22" i="7"/>
  <c r="G18" i="8"/>
  <c r="G20" i="11"/>
  <c r="G20" i="16"/>
  <c r="G16" i="9"/>
  <c r="G23" i="13"/>
  <c r="G20" i="12"/>
  <c r="G14" i="21"/>
  <c r="G20" i="20"/>
  <c r="G14" i="17"/>
  <c r="G14" i="18"/>
  <c r="X54" i="55"/>
  <c r="X56" i="55"/>
  <c r="T10" i="55"/>
  <c r="L29" i="55"/>
  <c r="H37" i="55"/>
  <c r="H9" i="55"/>
  <c r="H373" i="71"/>
  <c r="C164" i="71"/>
  <c r="M1" i="20"/>
  <c r="M1" i="13"/>
  <c r="M1" i="12"/>
  <c r="M1" i="9"/>
  <c r="M1" i="16"/>
  <c r="P25" i="55"/>
  <c r="H231" i="71"/>
  <c r="H84" i="71"/>
  <c r="H359" i="71"/>
  <c r="H268" i="71"/>
  <c r="C382" i="71"/>
  <c r="H353" i="71"/>
  <c r="H346" i="71"/>
  <c r="C136" i="71"/>
  <c r="C143" i="71"/>
  <c r="H146" i="71"/>
  <c r="C105" i="71"/>
  <c r="M1" i="18"/>
  <c r="M1" i="4"/>
  <c r="H101" i="71"/>
  <c r="H396" i="71"/>
  <c r="H100" i="71"/>
  <c r="D7" i="55"/>
  <c r="H230" i="71"/>
  <c r="C328" i="71"/>
  <c r="C97" i="71"/>
  <c r="C220" i="71"/>
  <c r="M1" i="11"/>
  <c r="H50" i="71"/>
  <c r="C39" i="71"/>
  <c r="H378" i="71"/>
  <c r="C400" i="71"/>
  <c r="C300" i="71"/>
  <c r="H209" i="71"/>
  <c r="H210" i="71"/>
  <c r="C192" i="71"/>
  <c r="H108" i="71"/>
  <c r="H109" i="71"/>
  <c r="C185" i="71"/>
  <c r="H216" i="71"/>
  <c r="H68" i="71"/>
  <c r="M1" i="8"/>
  <c r="M1" i="7"/>
  <c r="M1" i="5"/>
  <c r="M1" i="2"/>
  <c r="C19" i="71"/>
  <c r="M1" i="6"/>
  <c r="C206" i="71"/>
  <c r="C89" i="71"/>
  <c r="H397" i="71"/>
  <c r="C157" i="71"/>
  <c r="C394" i="71"/>
  <c r="C265" i="71"/>
  <c r="C314" i="71"/>
  <c r="H358" i="71"/>
  <c r="C272" i="71"/>
  <c r="C349" i="71"/>
  <c r="H352" i="71"/>
  <c r="H351" i="71"/>
  <c r="C258" i="71"/>
  <c r="C335" i="71"/>
  <c r="C286" i="71"/>
  <c r="C293" i="71"/>
  <c r="C342" i="71"/>
  <c r="C307" i="71"/>
  <c r="C321" i="71"/>
  <c r="H201" i="71"/>
  <c r="H323" i="71"/>
  <c r="C244" i="71"/>
  <c r="C251" i="71"/>
  <c r="C213" i="71"/>
  <c r="H152" i="71"/>
  <c r="H116" i="71"/>
  <c r="H115" i="71"/>
  <c r="C171" i="71"/>
  <c r="C227" i="71"/>
  <c r="C199" i="71"/>
  <c r="H99" i="71"/>
  <c r="H132" i="71"/>
  <c r="H67" i="71"/>
  <c r="C29" i="71"/>
  <c r="H181" i="71"/>
  <c r="H391" i="71"/>
  <c r="H345" i="71"/>
  <c r="H390" i="71"/>
  <c r="C279" i="71"/>
  <c r="H253" i="71"/>
  <c r="H384" i="71"/>
  <c r="H330" i="71"/>
  <c r="H267" i="71"/>
  <c r="H344" i="71"/>
  <c r="H372" i="71"/>
  <c r="H281" i="71"/>
  <c r="H365" i="71"/>
  <c r="H187" i="71"/>
  <c r="H337" i="71"/>
  <c r="H288" i="71"/>
  <c r="H239" i="71"/>
  <c r="H274" i="71"/>
  <c r="H260" i="71"/>
  <c r="H302" i="71"/>
  <c r="H246" i="71"/>
  <c r="H309" i="71"/>
  <c r="H316" i="71"/>
  <c r="H295" i="71"/>
  <c r="H166" i="71"/>
  <c r="H173" i="71"/>
  <c r="H229" i="71"/>
  <c r="H222" i="71"/>
  <c r="H194" i="71"/>
  <c r="H159" i="71"/>
  <c r="H208" i="71"/>
  <c r="H131" i="71"/>
  <c r="H123" i="71"/>
  <c r="H180" i="71"/>
  <c r="H215" i="71"/>
  <c r="H107" i="71"/>
  <c r="H145" i="71"/>
  <c r="H91" i="71"/>
  <c r="H83" i="71"/>
  <c r="H75" i="71"/>
  <c r="H59" i="71"/>
  <c r="H41" i="71"/>
  <c r="H31" i="71"/>
  <c r="H21" i="71"/>
  <c r="H1" i="71"/>
  <c r="H11" i="71"/>
  <c r="C81" i="71"/>
  <c r="T20" i="55"/>
  <c r="C48" i="71"/>
  <c r="X44" i="55"/>
  <c r="T54" i="55"/>
  <c r="T44" i="55"/>
</calcChain>
</file>

<file path=xl/sharedStrings.xml><?xml version="1.0" encoding="utf-8"?>
<sst xmlns="http://schemas.openxmlformats.org/spreadsheetml/2006/main" count="1568" uniqueCount="330">
  <si>
    <t>Season 11/12 (ru)</t>
  </si>
  <si>
    <t>1. Spain</t>
  </si>
  <si>
    <t>19 .Serbia</t>
  </si>
  <si>
    <t>38. Albania</t>
  </si>
  <si>
    <t>Season 12/13 (ru)</t>
  </si>
  <si>
    <t>2. England</t>
  </si>
  <si>
    <t>20. Croatia</t>
  </si>
  <si>
    <t>39. Macedonia</t>
  </si>
  <si>
    <t>Season 13/14 (ru)</t>
  </si>
  <si>
    <t>3. Germany</t>
  </si>
  <si>
    <t>21. Sweden</t>
  </si>
  <si>
    <t>40. Bosnia-Herzegovina</t>
  </si>
  <si>
    <t>Season 14/15 (ru)</t>
  </si>
  <si>
    <t>4. Italy</t>
  </si>
  <si>
    <t>22. Norway</t>
  </si>
  <si>
    <t>41. Moldova</t>
  </si>
  <si>
    <t>Season 15/16 (ru)</t>
  </si>
  <si>
    <t>5. France</t>
  </si>
  <si>
    <t>23. Israel</t>
  </si>
  <si>
    <t>42. Ireland</t>
  </si>
  <si>
    <t>Season 16/17 (ru)</t>
  </si>
  <si>
    <t>6. Portugal</t>
  </si>
  <si>
    <t>24. Kazakhstan</t>
  </si>
  <si>
    <t>43. Finland</t>
  </si>
  <si>
    <t>Season 17/18 (ru)</t>
  </si>
  <si>
    <t>7. Russia</t>
  </si>
  <si>
    <t>25. Belarus</t>
  </si>
  <si>
    <t>44. Georgia</t>
  </si>
  <si>
    <t>Season 18/19 (ru)</t>
  </si>
  <si>
    <t>8. Belgium</t>
  </si>
  <si>
    <t>26. Azerbaijan</t>
  </si>
  <si>
    <t>45. Malta</t>
  </si>
  <si>
    <t>Season 19/20 (ru)</t>
  </si>
  <si>
    <t>9. Ukraine</t>
  </si>
  <si>
    <t>27. Bulgaria</t>
  </si>
  <si>
    <t>46. Iceland</t>
  </si>
  <si>
    <t>Season 20/21 (eng)</t>
  </si>
  <si>
    <t>10. Netherlands</t>
  </si>
  <si>
    <t>28. Romania</t>
  </si>
  <si>
    <t>47. Wales</t>
  </si>
  <si>
    <t>11. Turkey</t>
  </si>
  <si>
    <t>29. Poland</t>
  </si>
  <si>
    <t>48. Northern Ireland</t>
  </si>
  <si>
    <t>Seeding CL 21/22</t>
  </si>
  <si>
    <t>12. Austria</t>
  </si>
  <si>
    <t>30. Slovakia</t>
  </si>
  <si>
    <t>49. Gibraltar</t>
  </si>
  <si>
    <t>Seeding EL 21/22</t>
  </si>
  <si>
    <t>13. Denmark</t>
  </si>
  <si>
    <t>32. Slovenia</t>
  </si>
  <si>
    <t>50. Montenegro</t>
  </si>
  <si>
    <t>Seeding ECL 21/22</t>
  </si>
  <si>
    <t>14. Scotland</t>
  </si>
  <si>
    <t>33. Hungary</t>
  </si>
  <si>
    <t>51. Estonia</t>
  </si>
  <si>
    <t>15. Czechia</t>
  </si>
  <si>
    <t>34. Luxembourg</t>
  </si>
  <si>
    <t>52. Kosovo</t>
  </si>
  <si>
    <t>Participants of season 21/22</t>
  </si>
  <si>
    <t>16. Cyprus</t>
  </si>
  <si>
    <t>35. Lithuania</t>
  </si>
  <si>
    <t>53. Faroe Islands</t>
  </si>
  <si>
    <t>Club ranking</t>
  </si>
  <si>
    <t>17. Switzerland</t>
  </si>
  <si>
    <t>36. Armenia</t>
  </si>
  <si>
    <t>54. Andorra</t>
  </si>
  <si>
    <t>Predicted Country Coefficients 21/22</t>
  </si>
  <si>
    <t>18. Greece</t>
  </si>
  <si>
    <t>37. Latvia</t>
  </si>
  <si>
    <t>55. San Marino</t>
  </si>
  <si>
    <t>NC-Q2</t>
  </si>
  <si>
    <t>→</t>
  </si>
  <si>
    <t>NC-Q3</t>
  </si>
  <si>
    <t>NC-Q4</t>
  </si>
  <si>
    <t>Pot 1</t>
  </si>
  <si>
    <t>Pot 3</t>
  </si>
  <si>
    <t>CH-Pr</t>
  </si>
  <si>
    <t>MENU</t>
  </si>
  <si>
    <t>↓</t>
  </si>
  <si>
    <t>CH-Q1</t>
  </si>
  <si>
    <t>Pot 2</t>
  </si>
  <si>
    <t>Pot 4</t>
  </si>
  <si>
    <t>CH-Q2</t>
  </si>
  <si>
    <t>CH-Q3</t>
  </si>
  <si>
    <t>CH-Q4</t>
  </si>
  <si>
    <t>SEASON 21/22</t>
  </si>
  <si>
    <t>13.04.2021</t>
  </si>
  <si>
    <t>©m-p3</t>
  </si>
  <si>
    <t>CET</t>
  </si>
  <si>
    <t>-</t>
  </si>
  <si>
    <t>club continues to play in the EF 20/21</t>
  </si>
  <si>
    <t>other clubs of the country continue to play in the EF 20/21</t>
  </si>
  <si>
    <t>Old format:</t>
  </si>
  <si>
    <t>EL-Q3</t>
  </si>
  <si>
    <t>EL-Q4</t>
  </si>
  <si>
    <t>LC-Q3</t>
  </si>
  <si>
    <t xml:space="preserve"> </t>
  </si>
  <si>
    <t>?</t>
  </si>
  <si>
    <t>non-guaranteed "cup" or PO place</t>
  </si>
  <si>
    <t>gs*</t>
  </si>
  <si>
    <t>non-guaranteed direct a place in GS</t>
  </si>
  <si>
    <t>gs</t>
  </si>
  <si>
    <t>direct a place in GS</t>
  </si>
  <si>
    <t>cw</t>
  </si>
  <si>
    <t>winner of the national cup</t>
  </si>
  <si>
    <t>2nc, 3nc, 4nc</t>
  </si>
  <si>
    <t>team, departing from NC-Q2,Q3,Q4</t>
  </si>
  <si>
    <t>2ch, 3ch, 4ch</t>
  </si>
  <si>
    <t>team, departing from CH-Q2,Q3,Q4</t>
  </si>
  <si>
    <t>ECL-Q1</t>
  </si>
  <si>
    <t>ECL-Q2</t>
  </si>
  <si>
    <t>ECL-Q3</t>
  </si>
  <si>
    <t>ECL-Q4</t>
  </si>
  <si>
    <t>lw</t>
  </si>
  <si>
    <t>winner of the league cup</t>
  </si>
  <si>
    <t>2nc</t>
  </si>
  <si>
    <t>team, departing from NC-Q2</t>
  </si>
  <si>
    <t>prc, 1ch, 2ch, 3ch</t>
  </si>
  <si>
    <t>team, departing from CH-Pr,Q1,Q2,Q3</t>
  </si>
  <si>
    <t>LC-Q4</t>
  </si>
  <si>
    <t>LC-Q2</t>
  </si>
  <si>
    <t>Spain</t>
  </si>
  <si>
    <t>Pred.</t>
  </si>
  <si>
    <t>"Finish"</t>
  </si>
  <si>
    <t>England</t>
  </si>
  <si>
    <t>Germany</t>
  </si>
  <si>
    <t>Italy</t>
  </si>
  <si>
    <t>France</t>
  </si>
  <si>
    <t>Coef.</t>
  </si>
  <si>
    <t>Start</t>
  </si>
  <si>
    <t>Portugal</t>
  </si>
  <si>
    <t>Russia</t>
  </si>
  <si>
    <t>Belgium</t>
  </si>
  <si>
    <t>Ukraine</t>
  </si>
  <si>
    <t>Netherlands</t>
  </si>
  <si>
    <t>Turkey</t>
  </si>
  <si>
    <t>Austria</t>
  </si>
  <si>
    <t>Denmark</t>
  </si>
  <si>
    <t>Scotland</t>
  </si>
  <si>
    <t>Czechia</t>
  </si>
  <si>
    <t>Cyprus</t>
  </si>
  <si>
    <t>Switzerland</t>
  </si>
  <si>
    <t>Greece</t>
  </si>
  <si>
    <t>Serbia</t>
  </si>
  <si>
    <t>Croatia</t>
  </si>
  <si>
    <t>Sweden</t>
  </si>
  <si>
    <t>Norway</t>
  </si>
  <si>
    <t>Israel</t>
  </si>
  <si>
    <t>Kazakhstan</t>
  </si>
  <si>
    <t>Belarus</t>
  </si>
  <si>
    <t>Azerbaijan</t>
  </si>
  <si>
    <t>Bulgaria</t>
  </si>
  <si>
    <t>Romania</t>
  </si>
  <si>
    <t>Poland</t>
  </si>
  <si>
    <t>Slovakia</t>
  </si>
  <si>
    <t>Liechtenstein</t>
  </si>
  <si>
    <t>Slovenia</t>
  </si>
  <si>
    <t>Hungary</t>
  </si>
  <si>
    <t>Luxembourg</t>
  </si>
  <si>
    <t>Lithuania</t>
  </si>
  <si>
    <t>Armenia</t>
  </si>
  <si>
    <t>Latvia</t>
  </si>
  <si>
    <t>Albania</t>
  </si>
  <si>
    <t>Macedonia</t>
  </si>
  <si>
    <t>Bosnia-Herzegovina</t>
  </si>
  <si>
    <t>Moldova</t>
  </si>
  <si>
    <t>Ireland</t>
  </si>
  <si>
    <t>Finland</t>
  </si>
  <si>
    <t>Georgia</t>
  </si>
  <si>
    <t>Malta</t>
  </si>
  <si>
    <t>Iceland</t>
  </si>
  <si>
    <t>Wales</t>
  </si>
  <si>
    <t>Northern Ireland</t>
  </si>
  <si>
    <t>Gibraltar</t>
  </si>
  <si>
    <t>Montenegro</t>
  </si>
  <si>
    <t>Estonia</t>
  </si>
  <si>
    <t>Kosovo</t>
  </si>
  <si>
    <t>Faroe Islands</t>
  </si>
  <si>
    <t>Andorra</t>
  </si>
  <si>
    <t>San Marino</t>
  </si>
  <si>
    <t>№</t>
  </si>
  <si>
    <t>Country</t>
  </si>
  <si>
    <t>Coef'22</t>
  </si>
  <si>
    <t>Points</t>
  </si>
  <si>
    <t>Clubs</t>
  </si>
  <si>
    <t>16/17</t>
  </si>
  <si>
    <t>17/18</t>
  </si>
  <si>
    <t>18/19</t>
  </si>
  <si>
    <t>19/20</t>
  </si>
  <si>
    <t>20/21</t>
  </si>
  <si>
    <t>Coef 16-21</t>
  </si>
  <si>
    <t>EF 21/22</t>
  </si>
  <si>
    <t>P</t>
  </si>
  <si>
    <t>W</t>
  </si>
  <si>
    <t>D</t>
  </si>
  <si>
    <t>L</t>
  </si>
  <si>
    <t>F</t>
  </si>
  <si>
    <t>A</t>
  </si>
  <si>
    <t>+/-</t>
  </si>
  <si>
    <t>Pts</t>
  </si>
  <si>
    <t>EF</t>
  </si>
  <si>
    <t>Cup Final</t>
  </si>
  <si>
    <t>Athletic Bilbao - Barcelona</t>
  </si>
  <si>
    <t>Avg:</t>
  </si>
  <si>
    <t>Additional rules for classification:</t>
  </si>
  <si>
    <t xml:space="preserve">      1. Head-to-head (points, goal difference)</t>
  </si>
  <si>
    <t xml:space="preserve">      2. Goal difference</t>
  </si>
  <si>
    <t xml:space="preserve">      3. Goals scored</t>
  </si>
  <si>
    <t xml:space="preserve">      4. Fair-play points</t>
  </si>
  <si>
    <t>LC  Final</t>
  </si>
  <si>
    <t>Manchester City - Tottenham</t>
  </si>
  <si>
    <t xml:space="preserve">      1. Goal difference</t>
  </si>
  <si>
    <t xml:space="preserve">      2. Goals scored</t>
  </si>
  <si>
    <t xml:space="preserve">      3. If the champions, relegated teams or qualified teams for UEFA</t>
  </si>
  <si>
    <t xml:space="preserve">competitions cannot be determined by rules 1 to 2 rules 3.1 to 3.3 are applied </t>
  </si>
  <si>
    <t xml:space="preserve">      3.1 Points gained in head to head record between such teams</t>
  </si>
  <si>
    <t xml:space="preserve">      3.2 Away goals scored in head to head record between such teams</t>
  </si>
  <si>
    <t xml:space="preserve">      3.3 Play-offs</t>
  </si>
  <si>
    <t xml:space="preserve">      3. Head-to-head (points, goal difference, away goals scored)</t>
  </si>
  <si>
    <t xml:space="preserve">      4. Away goals scored</t>
  </si>
  <si>
    <t xml:space="preserve">      5. Play-off</t>
  </si>
  <si>
    <t>Atalanta - Juventus</t>
  </si>
  <si>
    <t xml:space="preserve">      4. Draw</t>
  </si>
  <si>
    <t xml:space="preserve">      3. Head-to-head (points, goal difference, goals scored, away goals scored)</t>
  </si>
  <si>
    <t xml:space="preserve">      5. Most goals scored in single league match</t>
  </si>
  <si>
    <t xml:space="preserve">      6. Fairplay ranking</t>
  </si>
  <si>
    <t xml:space="preserve">Braga - Benfica </t>
  </si>
  <si>
    <t xml:space="preserve">      1. Head-to-head (points, goal difference, away goals scored)</t>
  </si>
  <si>
    <t xml:space="preserve">      3. Matches won</t>
  </si>
  <si>
    <t xml:space="preserve">      4. Goals scored</t>
  </si>
  <si>
    <t xml:space="preserve">      1. Head-to-head (points, matches won, goal difference, goals scored)</t>
  </si>
  <si>
    <t xml:space="preserve">      2. Matches won</t>
  </si>
  <si>
    <t xml:space="preserve">      3. Goal difference</t>
  </si>
  <si>
    <t>0/6</t>
  </si>
  <si>
    <t>1. Matches won</t>
  </si>
  <si>
    <t>2. Goal difference</t>
  </si>
  <si>
    <t>3. Goals scored</t>
  </si>
  <si>
    <t>4. Away goals scored</t>
  </si>
  <si>
    <t>5. Away matches won</t>
  </si>
  <si>
    <t>6. Play-off</t>
  </si>
  <si>
    <t>Cup semi-finals</t>
  </si>
  <si>
    <t>Ahrobiznes (II) - Dynamo Kyiv</t>
  </si>
  <si>
    <t>Olexandriya - Zorya</t>
  </si>
  <si>
    <t xml:space="preserve">      1. Head-to-head (points, goal difference, goals scored)</t>
  </si>
  <si>
    <t xml:space="preserve">       "Golden match" if tied for title</t>
  </si>
  <si>
    <t>PO</t>
  </si>
  <si>
    <t>Ajax - Vitesse</t>
  </si>
  <si>
    <t xml:space="preserve">      4. Play-off if relevant for deciding champion, relegation or participating in a European league, otherwise by draw</t>
  </si>
  <si>
    <t xml:space="preserve">      5. Penalty shoot-out (only after a play-off)</t>
  </si>
  <si>
    <t>Antalyaspor - Alanyaspor</t>
  </si>
  <si>
    <t>Besiktas - İstanbul Basaksehir</t>
  </si>
  <si>
    <t xml:space="preserve">      4. Play-off</t>
  </si>
  <si>
    <t>22/22</t>
  </si>
  <si>
    <t>LASK - Salzburg</t>
  </si>
  <si>
    <t>1. Goal difference</t>
  </si>
  <si>
    <t>2. Goals scored</t>
  </si>
  <si>
    <t>3. Matches won</t>
  </si>
  <si>
    <t>4. Away matches won</t>
  </si>
  <si>
    <t>5. Head-to-head (points, goal difference, goals scored)</t>
  </si>
  <si>
    <t>AGF Aarhus - Randers</t>
  </si>
  <si>
    <t>Midtjylland - Sonderjyske</t>
  </si>
  <si>
    <t xml:space="preserve">      3. Away goals scored</t>
  </si>
  <si>
    <t xml:space="preserve">      5. Draw</t>
  </si>
  <si>
    <t>0/5</t>
  </si>
  <si>
    <t xml:space="preserve">      3. Play-off</t>
  </si>
  <si>
    <t xml:space="preserve">      4. Fair-play ranking</t>
  </si>
  <si>
    <t>26/26</t>
  </si>
  <si>
    <t xml:space="preserve">      1. Head-to-head (points, goal difference, goals scored, away goals scored)</t>
  </si>
  <si>
    <t xml:space="preserve">      3. Head-to-head goal difference</t>
  </si>
  <si>
    <t>0/10</t>
  </si>
  <si>
    <t>AEK Athens, PAOK, Olympiacos, PAS Giannina</t>
  </si>
  <si>
    <t>      3. Goals against</t>
  </si>
  <si>
    <t>      4. Play-offs (neutral ground) if needed to decide champion,</t>
  </si>
  <si>
    <t>teams for relegation or teams for UEFA competitions</t>
  </si>
  <si>
    <t>      5. Draw</t>
  </si>
  <si>
    <t xml:space="preserve">      4. Fair play ranking</t>
  </si>
  <si>
    <t xml:space="preserve">      3. Head-to-head (points, goal difference, away goals scored, goals scored)</t>
  </si>
  <si>
    <t xml:space="preserve">      5. Head-to-head (points, goal difference, goals scored)</t>
  </si>
  <si>
    <t xml:space="preserve">      6. Play-off</t>
  </si>
  <si>
    <t xml:space="preserve">      5. Head-to-head (points, matches won, goal difference, goals scored, away goals scored)</t>
  </si>
  <si>
    <t xml:space="preserve">      6. Draw</t>
  </si>
  <si>
    <t>Sumqayıt - Qarabag</t>
  </si>
  <si>
    <t>Keshla - Zira</t>
  </si>
  <si>
    <t xml:space="preserve">      4. Fairplay ranking</t>
  </si>
  <si>
    <t>U Craiova, Viitorul, Astra, Dinamo Bucuresti</t>
  </si>
  <si>
    <t>Arka Gdynia (II) - Piast</t>
  </si>
  <si>
    <t>Cracovia - Rakow</t>
  </si>
  <si>
    <t>MTK Budapest - Fehervar</t>
  </si>
  <si>
    <t>Kisvarda - Ujpest</t>
  </si>
  <si>
    <t xml:space="preserve">      1. Matches won</t>
  </si>
  <si>
    <t xml:space="preserve">      4. Head-to-head (points, goal difference, away goals scored)</t>
  </si>
  <si>
    <t xml:space="preserve">      5. Fair play ranking</t>
  </si>
  <si>
    <t xml:space="preserve">      3. Head-to-head (points, goal difference, goals scored)</t>
  </si>
  <si>
    <r>
      <t xml:space="preserve"> </t>
    </r>
    <r>
      <rPr>
        <b/>
        <sz val="11"/>
        <color indexed="8"/>
        <rFont val="Calibri"/>
        <family val="2"/>
        <charset val="204"/>
      </rPr>
      <t>Panevezys</t>
    </r>
    <r>
      <rPr>
        <sz val="11"/>
        <color indexed="8"/>
        <rFont val="Calibri"/>
        <family val="2"/>
      </rPr>
      <t xml:space="preserve"> - Suduva p(1-1)</t>
    </r>
  </si>
  <si>
    <t xml:space="preserve">      1. Head-to-head (points, goal difference, goals scored, matches won)</t>
  </si>
  <si>
    <t xml:space="preserve">      4. Matches won</t>
  </si>
  <si>
    <t xml:space="preserve">      2. Head-to-head (points, matches won, goal difference, goals scored, away goals scored)</t>
  </si>
  <si>
    <t>Play-off (only if deciding champion)</t>
  </si>
  <si>
    <r>
      <t xml:space="preserve">  </t>
    </r>
    <r>
      <rPr>
        <b/>
        <sz val="11"/>
        <color indexed="8"/>
        <rFont val="Calibri"/>
        <family val="2"/>
        <charset val="204"/>
      </rPr>
      <t>Liepaja</t>
    </r>
    <r>
      <rPr>
        <sz val="11"/>
        <color indexed="8"/>
        <rFont val="Calibri"/>
        <family val="2"/>
      </rPr>
      <t xml:space="preserve"> - Ventspils (1-0)</t>
    </r>
  </si>
  <si>
    <t>Skenderbeu</t>
  </si>
  <si>
    <t>Akademija Pandev, Struga, Makedonija GP, Sileks</t>
  </si>
  <si>
    <t xml:space="preserve">      1.* Goal difference</t>
  </si>
  <si>
    <t xml:space="preserve">      2.* Goals scored</t>
  </si>
  <si>
    <t xml:space="preserve">      4.* Draw</t>
  </si>
  <si>
    <t>* is only used if not deciding Champion, teams for UEFA competitions or relegation)</t>
  </si>
  <si>
    <t>Tuzla City, Klis Buturovic Polje (*), Borac Banja Luka, Sarajevo</t>
  </si>
  <si>
    <t xml:space="preserve">      1. Head-to-head (points, goal difference, away goals scored, goals scored)</t>
  </si>
  <si>
    <t xml:space="preserve">      4. Goals score</t>
  </si>
  <si>
    <t xml:space="preserve">      5. Fair Play.</t>
  </si>
  <si>
    <t xml:space="preserve">       Play-off (only if deciding champion when two teams tied)</t>
  </si>
  <si>
    <r>
      <t xml:space="preserve">Shamrock Rovers - </t>
    </r>
    <r>
      <rPr>
        <b/>
        <sz val="11"/>
        <color indexed="8"/>
        <rFont val="Calibri"/>
        <family val="2"/>
        <charset val="204"/>
      </rPr>
      <t>Dundalk</t>
    </r>
    <r>
      <rPr>
        <sz val="11"/>
        <color indexed="8"/>
        <rFont val="Calibri"/>
        <family val="2"/>
      </rPr>
      <t xml:space="preserve"> (2-4)</t>
    </r>
  </si>
  <si>
    <r>
      <t xml:space="preserve">Inter Turku - </t>
    </r>
    <r>
      <rPr>
        <b/>
        <sz val="11"/>
        <color indexed="8"/>
        <rFont val="Calibri"/>
        <family val="2"/>
        <charset val="204"/>
      </rPr>
      <t>HJK</t>
    </r>
    <r>
      <rPr>
        <sz val="11"/>
        <color indexed="8"/>
        <rFont val="Calibri"/>
        <family val="2"/>
      </rPr>
      <t xml:space="preserve"> (0-2)</t>
    </r>
  </si>
  <si>
    <r>
      <t xml:space="preserve">Samgurali (II) - </t>
    </r>
    <r>
      <rPr>
        <b/>
        <sz val="11"/>
        <color indexed="8"/>
        <rFont val="Calibri"/>
        <family val="2"/>
        <charset val="204"/>
      </rPr>
      <t>Gagra (II)</t>
    </r>
    <r>
      <rPr>
        <sz val="11"/>
        <color indexed="8"/>
        <rFont val="Calibri"/>
        <family val="2"/>
      </rPr>
      <t xml:space="preserve"> 0-0(p)</t>
    </r>
  </si>
  <si>
    <t>Play-off (only if deciding champion and UEFA competition places)</t>
  </si>
  <si>
    <t>Valur - KR Reykjavik</t>
  </si>
  <si>
    <t>IBV (II) - Hafnarfjordur</t>
  </si>
  <si>
    <t>Caernarfon Town - Cardiff MU</t>
  </si>
  <si>
    <t>Prestatyn Town (II) - The New Saints</t>
  </si>
  <si>
    <t>Buducnost, Iskra, Decic, Zeta</t>
  </si>
  <si>
    <t>27/27</t>
  </si>
  <si>
    <t xml:space="preserve">      5. Away goals scored</t>
  </si>
  <si>
    <t xml:space="preserve">      6. Fair Play</t>
  </si>
  <si>
    <r>
      <t xml:space="preserve">Vikingur - </t>
    </r>
    <r>
      <rPr>
        <b/>
        <sz val="11"/>
        <color indexed="8"/>
        <rFont val="Calibri"/>
        <family val="2"/>
        <charset val="204"/>
      </rPr>
      <t>HB Torshavn</t>
    </r>
    <r>
      <rPr>
        <sz val="11"/>
        <color indexed="8"/>
        <rFont val="Calibri"/>
        <family val="2"/>
      </rPr>
      <t xml:space="preserve"> (0-2)</t>
    </r>
  </si>
  <si>
    <t>Inter Escaldes - Sant Julia</t>
  </si>
  <si>
    <t>FC Santa Coloma - Atletic Escaldes</t>
  </si>
  <si>
    <t xml:space="preserve">Дополнительные показатели при равенстве очков у 2-х и более команд:   </t>
  </si>
  <si>
    <t xml:space="preserve">      1. Общая разность мячей;</t>
  </si>
  <si>
    <t xml:space="preserve">      2. Количество мячей, забитых во всех играх.</t>
  </si>
  <si>
    <t>Клубы</t>
  </si>
  <si>
    <t>Tre Penne, Tre Fiori, Folgore, La Fiorita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</si>
</sst>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&quot;р.&quot;_-;\-* #,##0.00&quot;р.&quot;_-;_-* &quot;-&quot;??&quot;р.&quot;_-;_-@_-"/>
    <numFmt numFmtId="165" formatCode="0.0000"/>
    <numFmt numFmtId="166" formatCode="0.000"/>
    <numFmt numFmtId="167" formatCode="0.0"/>
    <numFmt numFmtId="168" formatCode="_-* #,##0\ [$€-1]_-;\-* #,##0\ [$€-1]_-;_-* &quot;-&quot;\ [$€-1]_-;_-@_-"/>
    <numFmt numFmtId="169" formatCode="#,##0.000"/>
  </numFmts>
  <fonts count="51">
    <font>
      <sz val="11"/>
      <color indexed="8"/>
      <name val="Calibri"/>
      <family val="2"/>
    </font>
    <font>
      <sz val="11"/>
      <color indexed="8"/>
      <name val="Calibri"/>
      <family val="2"/>
      <charset val="204"/>
    </font>
    <font>
      <sz val="10"/>
      <name val="Arial"/>
    </font>
    <font>
      <sz val="8"/>
      <name val="Calibri"/>
      <family val="2"/>
    </font>
    <font>
      <b/>
      <sz val="10"/>
      <name val="Arial"/>
      <family val="2"/>
      <charset val="204"/>
    </font>
    <font>
      <sz val="11"/>
      <color indexed="8"/>
      <name val="Calibri"/>
      <family val="2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u/>
      <sz val="11"/>
      <color indexed="12"/>
      <name val="Calibri"/>
      <family val="2"/>
    </font>
    <font>
      <b/>
      <sz val="11"/>
      <color indexed="8"/>
      <name val="Calibri"/>
      <family val="2"/>
      <charset val="204"/>
    </font>
    <font>
      <sz val="1"/>
      <color indexed="8"/>
      <name val="Calibri"/>
      <family val="2"/>
    </font>
    <font>
      <b/>
      <sz val="12"/>
      <color indexed="8"/>
      <name val="Arial"/>
      <family val="2"/>
      <charset val="204"/>
    </font>
    <font>
      <sz val="11"/>
      <name val="Calibri"/>
      <family val="2"/>
    </font>
    <font>
      <b/>
      <sz val="11"/>
      <name val="Calibri"/>
      <family val="2"/>
      <charset val="204"/>
    </font>
    <font>
      <sz val="8"/>
      <color indexed="8"/>
      <name val="Calibri"/>
      <family val="2"/>
    </font>
    <font>
      <sz val="9"/>
      <color indexed="8"/>
      <name val="Calibri"/>
      <family val="2"/>
    </font>
    <font>
      <b/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u/>
      <sz val="8"/>
      <color indexed="8"/>
      <name val="Arial"/>
      <family val="2"/>
      <charset val="204"/>
    </font>
    <font>
      <b/>
      <sz val="8"/>
      <name val="Arial"/>
      <family val="2"/>
      <charset val="204"/>
    </font>
    <font>
      <u/>
      <sz val="10"/>
      <name val="Arial"/>
      <family val="2"/>
      <charset val="204"/>
    </font>
    <font>
      <sz val="10"/>
      <color indexed="8"/>
      <name val="Calibri"/>
      <family val="2"/>
    </font>
    <font>
      <b/>
      <u/>
      <sz val="11"/>
      <color indexed="12"/>
      <name val="Calibri"/>
      <family val="2"/>
      <charset val="204"/>
    </font>
    <font>
      <u/>
      <sz val="11"/>
      <color indexed="12"/>
      <name val="Calibri"/>
      <family val="2"/>
      <charset val="204"/>
    </font>
    <font>
      <u/>
      <sz val="10"/>
      <color indexed="12"/>
      <name val="Arial"/>
      <family val="2"/>
      <charset val="204"/>
    </font>
    <font>
      <sz val="8"/>
      <name val="Calibri"/>
      <family val="2"/>
      <charset val="204"/>
    </font>
    <font>
      <sz val="10"/>
      <color indexed="8"/>
      <name val="Calibri"/>
      <family val="2"/>
      <charset val="204"/>
    </font>
    <font>
      <u/>
      <sz val="10"/>
      <color indexed="8"/>
      <name val="Calibri"/>
      <family val="2"/>
    </font>
    <font>
      <u/>
      <sz val="10"/>
      <color indexed="8"/>
      <name val="Arial"/>
      <family val="2"/>
      <charset val="204"/>
    </font>
    <font>
      <u/>
      <sz val="9"/>
      <color indexed="8"/>
      <name val="Calibri"/>
      <family val="2"/>
    </font>
    <font>
      <u/>
      <sz val="9"/>
      <color indexed="12"/>
      <name val="Calibri"/>
      <family val="2"/>
    </font>
    <font>
      <b/>
      <sz val="8"/>
      <color indexed="8"/>
      <name val="Arial"/>
      <family val="2"/>
      <charset val="204"/>
    </font>
    <font>
      <u/>
      <sz val="10"/>
      <color indexed="12"/>
      <name val="Calibri"/>
      <family val="2"/>
    </font>
    <font>
      <sz val="9"/>
      <color indexed="8"/>
      <name val="Arial"/>
      <family val="2"/>
      <charset val="204"/>
    </font>
    <font>
      <sz val="11"/>
      <name val="Calibri"/>
      <family val="2"/>
      <charset val="204"/>
    </font>
    <font>
      <sz val="9"/>
      <name val="Calibri"/>
      <family val="2"/>
    </font>
    <font>
      <i/>
      <sz val="8"/>
      <name val="Arial"/>
      <family val="2"/>
      <charset val="204"/>
    </font>
    <font>
      <sz val="10"/>
      <name val="Arial Cyr"/>
      <charset val="204"/>
    </font>
    <font>
      <sz val="9"/>
      <color indexed="8"/>
      <name val="Calibri"/>
      <family val="2"/>
      <charset val="204"/>
    </font>
    <font>
      <sz val="8"/>
      <color indexed="8"/>
      <name val="Calibri"/>
      <family val="2"/>
      <charset val="204"/>
    </font>
    <font>
      <u/>
      <sz val="8"/>
      <color indexed="12"/>
      <name val="Calibri"/>
      <family val="2"/>
    </font>
    <font>
      <sz val="8"/>
      <name val="Arial Cyr"/>
      <charset val="204"/>
    </font>
    <font>
      <i/>
      <sz val="11"/>
      <color indexed="8"/>
      <name val="Calibri"/>
      <family val="2"/>
      <charset val="204"/>
    </font>
    <font>
      <i/>
      <sz val="8"/>
      <color indexed="8"/>
      <name val="Arial"/>
      <family val="2"/>
      <charset val="204"/>
    </font>
    <font>
      <sz val="8"/>
      <color indexed="8"/>
      <name val="Arial Cyr"/>
      <charset val="204"/>
    </font>
    <font>
      <b/>
      <sz val="9"/>
      <color indexed="8"/>
      <name val="Calibri"/>
      <family val="2"/>
    </font>
    <font>
      <i/>
      <sz val="10"/>
      <name val="Arial"/>
      <family val="2"/>
      <charset val="204"/>
    </font>
    <font>
      <b/>
      <sz val="12"/>
      <name val="Arial"/>
      <family val="2"/>
      <charset val="204"/>
    </font>
    <font>
      <sz val="7"/>
      <color indexed="8"/>
      <name val="Arial"/>
      <family val="2"/>
      <charset val="204"/>
    </font>
    <font>
      <i/>
      <sz val="10"/>
      <color indexed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164" fontId="5" fillId="0" borderId="0" applyFont="0" applyFill="0" applyBorder="0" applyAlignment="0" applyProtection="0"/>
    <xf numFmtId="0" fontId="2" fillId="0" borderId="0"/>
    <xf numFmtId="0" fontId="38" fillId="0" borderId="0"/>
    <xf numFmtId="0" fontId="5" fillId="0" borderId="0"/>
    <xf numFmtId="0" fontId="38" fillId="0" borderId="0"/>
  </cellStyleXfs>
  <cellXfs count="281">
    <xf numFmtId="0" fontId="0" fillId="0" borderId="0" xfId="0"/>
    <xf numFmtId="0" fontId="0" fillId="0" borderId="0" xfId="0" applyNumberFormat="1"/>
    <xf numFmtId="0" fontId="0" fillId="0" borderId="0" xfId="0" applyFont="1" applyFill="1"/>
    <xf numFmtId="166" fontId="2" fillId="0" borderId="0" xfId="0" applyNumberFormat="1" applyFont="1" applyFill="1"/>
    <xf numFmtId="166" fontId="0" fillId="0" borderId="0" xfId="0" applyNumberFormat="1"/>
    <xf numFmtId="0" fontId="0" fillId="0" borderId="0" xfId="0" applyFill="1"/>
    <xf numFmtId="166" fontId="0" fillId="0" borderId="0" xfId="0" applyNumberFormat="1" applyFill="1"/>
    <xf numFmtId="1" fontId="0" fillId="0" borderId="0" xfId="0" applyNumberFormat="1"/>
    <xf numFmtId="16" fontId="0" fillId="0" borderId="0" xfId="0" applyNumberFormat="1"/>
    <xf numFmtId="14" fontId="0" fillId="0" borderId="0" xfId="0" applyNumberFormat="1"/>
    <xf numFmtId="0" fontId="0" fillId="0" borderId="0" xfId="0" applyAlignment="1"/>
    <xf numFmtId="0" fontId="10" fillId="0" borderId="0" xfId="0" applyFont="1"/>
    <xf numFmtId="0" fontId="0" fillId="0" borderId="0" xfId="0" applyAlignment="1">
      <alignment horizontal="center"/>
    </xf>
    <xf numFmtId="0" fontId="9" fillId="0" borderId="0" xfId="0" applyFont="1"/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0" fillId="0" borderId="0" xfId="0" applyFill="1" applyAlignment="1">
      <alignment horizontal="center"/>
    </xf>
    <xf numFmtId="1" fontId="0" fillId="0" borderId="0" xfId="0" applyNumberFormat="1" applyFill="1"/>
    <xf numFmtId="16" fontId="0" fillId="0" borderId="0" xfId="0" applyNumberFormat="1" applyFill="1"/>
    <xf numFmtId="0" fontId="1" fillId="0" borderId="0" xfId="0" applyFont="1" applyAlignment="1">
      <alignment horizontal="center"/>
    </xf>
    <xf numFmtId="166" fontId="6" fillId="2" borderId="0" xfId="0" applyNumberFormat="1" applyFont="1" applyFill="1" applyBorder="1"/>
    <xf numFmtId="0" fontId="9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14" fillId="0" borderId="0" xfId="0" applyFont="1" applyAlignment="1">
      <alignment horizontal="right"/>
    </xf>
    <xf numFmtId="0" fontId="14" fillId="0" borderId="0" xfId="0" applyFont="1"/>
    <xf numFmtId="49" fontId="0" fillId="0" borderId="0" xfId="0" applyNumberFormat="1" applyAlignment="1">
      <alignment horizontal="center"/>
    </xf>
    <xf numFmtId="0" fontId="15" fillId="0" borderId="0" xfId="0" applyFont="1"/>
    <xf numFmtId="49" fontId="9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NumberFormat="1" applyFont="1"/>
    <xf numFmtId="0" fontId="9" fillId="0" borderId="0" xfId="0" applyFont="1" applyAlignment="1"/>
    <xf numFmtId="0" fontId="7" fillId="0" borderId="0" xfId="0" applyFont="1"/>
    <xf numFmtId="166" fontId="7" fillId="0" borderId="0" xfId="0" applyNumberFormat="1" applyFont="1"/>
    <xf numFmtId="168" fontId="12" fillId="0" borderId="0" xfId="0" applyNumberFormat="1" applyFont="1" applyFill="1"/>
    <xf numFmtId="0" fontId="8" fillId="0" borderId="0" xfId="1" applyFill="1" applyAlignment="1" applyProtection="1"/>
    <xf numFmtId="0" fontId="7" fillId="0" borderId="0" xfId="0" applyFont="1" applyBorder="1"/>
    <xf numFmtId="0" fontId="16" fillId="0" borderId="0" xfId="0" applyFont="1"/>
    <xf numFmtId="0" fontId="21" fillId="0" borderId="0" xfId="1" applyFont="1" applyAlignment="1" applyProtection="1">
      <alignment horizontal="center"/>
    </xf>
    <xf numFmtId="0" fontId="6" fillId="0" borderId="0" xfId="0" applyFont="1"/>
    <xf numFmtId="49" fontId="8" fillId="0" borderId="0" xfId="1" applyNumberFormat="1" applyAlignment="1" applyProtection="1">
      <alignment horizontal="left"/>
    </xf>
    <xf numFmtId="0" fontId="22" fillId="0" borderId="0" xfId="0" applyFont="1" applyFill="1"/>
    <xf numFmtId="0" fontId="22" fillId="0" borderId="0" xfId="0" applyFont="1"/>
    <xf numFmtId="0" fontId="14" fillId="0" borderId="0" xfId="0" applyFont="1" applyFill="1"/>
    <xf numFmtId="0" fontId="0" fillId="0" borderId="0" xfId="0" applyBorder="1"/>
    <xf numFmtId="0" fontId="0" fillId="0" borderId="0" xfId="0" applyFill="1" applyBorder="1"/>
    <xf numFmtId="0" fontId="13" fillId="0" borderId="0" xfId="0" applyFont="1" applyFill="1"/>
    <xf numFmtId="0" fontId="13" fillId="0" borderId="0" xfId="0" applyFont="1" applyFill="1" applyAlignment="1">
      <alignment horizontal="right"/>
    </xf>
    <xf numFmtId="0" fontId="9" fillId="0" borderId="0" xfId="0" applyFont="1" applyFill="1"/>
    <xf numFmtId="0" fontId="0" fillId="0" borderId="0" xfId="0" applyNumberFormat="1" applyAlignment="1">
      <alignment horizontal="center"/>
    </xf>
    <xf numFmtId="0" fontId="1" fillId="0" borderId="0" xfId="0" applyFont="1" applyFill="1"/>
    <xf numFmtId="0" fontId="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7" fillId="0" borderId="0" xfId="0" applyFont="1" applyAlignment="1">
      <alignment vertical="distributed"/>
    </xf>
    <xf numFmtId="0" fontId="28" fillId="0" borderId="0" xfId="0" applyFont="1"/>
    <xf numFmtId="0" fontId="22" fillId="0" borderId="0" xfId="0" applyFont="1" applyAlignment="1">
      <alignment vertical="justify" wrapText="1"/>
    </xf>
    <xf numFmtId="0" fontId="27" fillId="0" borderId="0" xfId="0" applyFont="1" applyAlignment="1">
      <alignment horizontal="left" vertical="center"/>
    </xf>
    <xf numFmtId="165" fontId="1" fillId="0" borderId="0" xfId="0" applyNumberFormat="1" applyFont="1" applyAlignment="1">
      <alignment horizontal="right"/>
    </xf>
    <xf numFmtId="16" fontId="0" fillId="0" borderId="0" xfId="0" applyNumberFormat="1" applyAlignment="1">
      <alignment horizontal="center"/>
    </xf>
    <xf numFmtId="0" fontId="9" fillId="0" borderId="0" xfId="0" applyFont="1" applyFill="1" applyBorder="1"/>
    <xf numFmtId="0" fontId="9" fillId="0" borderId="0" xfId="0" applyFont="1" applyBorder="1"/>
    <xf numFmtId="16" fontId="7" fillId="0" borderId="0" xfId="0" applyNumberFormat="1" applyFont="1"/>
    <xf numFmtId="0" fontId="30" fillId="0" borderId="0" xfId="0" applyFont="1"/>
    <xf numFmtId="0" fontId="6" fillId="0" borderId="0" xfId="0" applyFont="1" applyAlignment="1">
      <alignment horizontal="center"/>
    </xf>
    <xf numFmtId="0" fontId="22" fillId="0" borderId="0" xfId="0" applyFont="1" applyAlignment="1">
      <alignment horizontal="distributed" vertical="center"/>
    </xf>
    <xf numFmtId="0" fontId="26" fillId="0" borderId="0" xfId="0" applyFont="1"/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31" fillId="0" borderId="0" xfId="1" applyFont="1" applyAlignment="1" applyProtection="1"/>
    <xf numFmtId="0" fontId="27" fillId="0" borderId="0" xfId="0" applyFont="1" applyAlignment="1">
      <alignment vertical="center" wrapText="1"/>
    </xf>
    <xf numFmtId="166" fontId="6" fillId="2" borderId="2" xfId="0" applyNumberFormat="1" applyFont="1" applyFill="1" applyBorder="1"/>
    <xf numFmtId="166" fontId="7" fillId="2" borderId="3" xfId="0" applyNumberFormat="1" applyFont="1" applyFill="1" applyBorder="1"/>
    <xf numFmtId="166" fontId="6" fillId="2" borderId="4" xfId="0" applyNumberFormat="1" applyFont="1" applyFill="1" applyBorder="1"/>
    <xf numFmtId="166" fontId="6" fillId="2" borderId="5" xfId="0" applyNumberFormat="1" applyFont="1" applyFill="1" applyBorder="1"/>
    <xf numFmtId="166" fontId="7" fillId="2" borderId="0" xfId="0" applyNumberFormat="1" applyFont="1" applyFill="1" applyBorder="1"/>
    <xf numFmtId="166" fontId="6" fillId="2" borderId="6" xfId="0" applyNumberFormat="1" applyFont="1" applyFill="1" applyBorder="1"/>
    <xf numFmtId="166" fontId="7" fillId="2" borderId="4" xfId="0" applyNumberFormat="1" applyFont="1" applyFill="1" applyBorder="1"/>
    <xf numFmtId="166" fontId="7" fillId="2" borderId="6" xfId="0" applyNumberFormat="1" applyFont="1" applyFill="1" applyBorder="1"/>
    <xf numFmtId="0" fontId="7" fillId="0" borderId="0" xfId="0" applyFont="1" applyFill="1" applyBorder="1"/>
    <xf numFmtId="166" fontId="6" fillId="0" borderId="7" xfId="0" applyNumberFormat="1" applyFont="1" applyFill="1" applyBorder="1"/>
    <xf numFmtId="166" fontId="6" fillId="0" borderId="6" xfId="0" applyNumberFormat="1" applyFont="1" applyFill="1" applyBorder="1"/>
    <xf numFmtId="166" fontId="6" fillId="0" borderId="8" xfId="0" applyNumberFormat="1" applyFont="1" applyFill="1" applyBorder="1"/>
    <xf numFmtId="0" fontId="7" fillId="0" borderId="9" xfId="0" applyFont="1" applyFill="1" applyBorder="1"/>
    <xf numFmtId="166" fontId="7" fillId="0" borderId="10" xfId="0" applyNumberFormat="1" applyFont="1" applyFill="1" applyBorder="1"/>
    <xf numFmtId="0" fontId="6" fillId="0" borderId="9" xfId="0" applyFont="1" applyFill="1" applyBorder="1"/>
    <xf numFmtId="166" fontId="6" fillId="0" borderId="10" xfId="0" applyNumberFormat="1" applyFont="1" applyFill="1" applyBorder="1"/>
    <xf numFmtId="166" fontId="6" fillId="0" borderId="5" xfId="0" applyNumberFormat="1" applyFont="1" applyFill="1" applyBorder="1"/>
    <xf numFmtId="166" fontId="7" fillId="0" borderId="0" xfId="0" applyNumberFormat="1" applyFont="1" applyFill="1" applyBorder="1"/>
    <xf numFmtId="166" fontId="6" fillId="0" borderId="0" xfId="0" applyNumberFormat="1" applyFont="1" applyFill="1" applyBorder="1"/>
    <xf numFmtId="166" fontId="7" fillId="0" borderId="6" xfId="0" applyNumberFormat="1" applyFont="1" applyFill="1" applyBorder="1"/>
    <xf numFmtId="166" fontId="6" fillId="0" borderId="11" xfId="0" applyNumberFormat="1" applyFont="1" applyFill="1" applyBorder="1"/>
    <xf numFmtId="166" fontId="7" fillId="0" borderId="12" xfId="0" applyNumberFormat="1" applyFont="1" applyFill="1" applyBorder="1"/>
    <xf numFmtId="166" fontId="6" fillId="0" borderId="12" xfId="0" applyNumberFormat="1" applyFont="1" applyFill="1" applyBorder="1"/>
    <xf numFmtId="166" fontId="6" fillId="0" borderId="13" xfId="0" applyNumberFormat="1" applyFont="1" applyFill="1" applyBorder="1"/>
    <xf numFmtId="166" fontId="7" fillId="0" borderId="14" xfId="0" applyNumberFormat="1" applyFont="1" applyFill="1" applyBorder="1"/>
    <xf numFmtId="166" fontId="6" fillId="0" borderId="15" xfId="0" applyNumberFormat="1" applyFont="1" applyFill="1" applyBorder="1"/>
    <xf numFmtId="0" fontId="6" fillId="0" borderId="16" xfId="0" applyFont="1" applyFill="1" applyBorder="1"/>
    <xf numFmtId="166" fontId="7" fillId="0" borderId="17" xfId="0" applyNumberFormat="1" applyFont="1" applyFill="1" applyBorder="1"/>
    <xf numFmtId="166" fontId="6" fillId="0" borderId="17" xfId="0" applyNumberFormat="1" applyFont="1" applyFill="1" applyBorder="1"/>
    <xf numFmtId="166" fontId="7" fillId="0" borderId="7" xfId="0" applyNumberFormat="1" applyFont="1" applyFill="1" applyBorder="1"/>
    <xf numFmtId="166" fontId="6" fillId="0" borderId="14" xfId="0" applyNumberFormat="1" applyFont="1" applyFill="1" applyBorder="1"/>
    <xf numFmtId="0" fontId="7" fillId="0" borderId="16" xfId="0" applyFont="1" applyFill="1" applyBorder="1"/>
    <xf numFmtId="0" fontId="6" fillId="0" borderId="0" xfId="0" applyFont="1" applyFill="1" applyBorder="1"/>
    <xf numFmtId="166" fontId="6" fillId="2" borderId="3" xfId="0" applyNumberFormat="1" applyFont="1" applyFill="1" applyBorder="1"/>
    <xf numFmtId="0" fontId="18" fillId="0" borderId="0" xfId="3" applyFont="1" applyFill="1" applyBorder="1"/>
    <xf numFmtId="0" fontId="17" fillId="0" borderId="0" xfId="0" applyFont="1" applyFill="1" applyBorder="1"/>
    <xf numFmtId="0" fontId="33" fillId="0" borderId="0" xfId="1" applyFont="1" applyAlignment="1" applyProtection="1"/>
    <xf numFmtId="0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right"/>
    </xf>
    <xf numFmtId="0" fontId="6" fillId="0" borderId="0" xfId="0" applyFont="1" applyBorder="1"/>
    <xf numFmtId="167" fontId="7" fillId="0" borderId="0" xfId="0" applyNumberFormat="1" applyFont="1"/>
    <xf numFmtId="0" fontId="0" fillId="0" borderId="0" xfId="0" applyFill="1" applyAlignment="1"/>
    <xf numFmtId="0" fontId="1" fillId="0" borderId="0" xfId="0" applyFont="1" applyAlignment="1">
      <alignment horizontal="right"/>
    </xf>
    <xf numFmtId="0" fontId="36" fillId="0" borderId="0" xfId="0" applyFont="1" applyFill="1"/>
    <xf numFmtId="0" fontId="36" fillId="0" borderId="0" xfId="0" applyFont="1" applyFill="1" applyAlignment="1">
      <alignment horizontal="center"/>
    </xf>
    <xf numFmtId="0" fontId="36" fillId="0" borderId="0" xfId="0" applyFont="1" applyFill="1" applyAlignment="1">
      <alignment horizontal="right"/>
    </xf>
    <xf numFmtId="0" fontId="1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2" fillId="0" borderId="0" xfId="0" applyFont="1" applyFill="1" applyAlignment="1">
      <alignment horizontal="right"/>
    </xf>
    <xf numFmtId="0" fontId="7" fillId="0" borderId="0" xfId="0" applyNumberFormat="1" applyFont="1" applyAlignment="1">
      <alignment horizontal="center"/>
    </xf>
    <xf numFmtId="0" fontId="0" fillId="0" borderId="0" xfId="0" applyFill="1" applyAlignment="1">
      <alignment horizontal="right"/>
    </xf>
    <xf numFmtId="0" fontId="5" fillId="0" borderId="0" xfId="0" applyFont="1" applyAlignment="1">
      <alignment horizontal="center"/>
    </xf>
    <xf numFmtId="166" fontId="16" fillId="0" borderId="0" xfId="0" applyNumberFormat="1" applyFont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 wrapText="1"/>
    </xf>
    <xf numFmtId="0" fontId="1" fillId="0" borderId="0" xfId="0" applyFont="1" applyBorder="1"/>
    <xf numFmtId="2" fontId="0" fillId="0" borderId="0" xfId="0" applyNumberFormat="1" applyFill="1"/>
    <xf numFmtId="2" fontId="0" fillId="0" borderId="0" xfId="0" applyNumberFormat="1"/>
    <xf numFmtId="0" fontId="34" fillId="0" borderId="0" xfId="0" applyFont="1"/>
    <xf numFmtId="0" fontId="35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7" fillId="0" borderId="0" xfId="0" applyFont="1" applyAlignment="1">
      <alignment horizontal="center"/>
    </xf>
    <xf numFmtId="0" fontId="12" fillId="0" borderId="0" xfId="0" applyFont="1" applyFill="1" applyAlignment="1"/>
    <xf numFmtId="0" fontId="36" fillId="0" borderId="0" xfId="0" applyFont="1"/>
    <xf numFmtId="1" fontId="1" fillId="0" borderId="0" xfId="0" applyNumberFormat="1" applyFont="1" applyAlignment="1">
      <alignment horizontal="right"/>
    </xf>
    <xf numFmtId="0" fontId="8" fillId="0" borderId="0" xfId="1" applyFont="1" applyAlignment="1" applyProtection="1"/>
    <xf numFmtId="0" fontId="23" fillId="0" borderId="0" xfId="1" applyFont="1" applyAlignment="1" applyProtection="1"/>
    <xf numFmtId="0" fontId="0" fillId="0" borderId="0" xfId="0" applyNumberFormat="1" applyAlignment="1">
      <alignment horizontal="right"/>
    </xf>
    <xf numFmtId="2" fontId="0" fillId="0" borderId="0" xfId="0" applyNumberFormat="1" applyAlignment="1"/>
    <xf numFmtId="0" fontId="1" fillId="0" borderId="0" xfId="0" applyFont="1" applyBorder="1" applyAlignment="1">
      <alignment horizontal="center"/>
    </xf>
    <xf numFmtId="166" fontId="18" fillId="0" borderId="0" xfId="0" applyNumberFormat="1" applyFont="1" applyFill="1" applyBorder="1"/>
    <xf numFmtId="49" fontId="0" fillId="0" borderId="0" xfId="0" applyNumberFormat="1"/>
    <xf numFmtId="49" fontId="0" fillId="0" borderId="0" xfId="0" applyNumberFormat="1" applyFill="1"/>
    <xf numFmtId="0" fontId="38" fillId="0" borderId="0" xfId="4" applyFont="1" applyAlignment="1">
      <alignment horizontal="center"/>
    </xf>
    <xf numFmtId="0" fontId="40" fillId="0" borderId="0" xfId="0" applyFont="1"/>
    <xf numFmtId="0" fontId="6" fillId="0" borderId="0" xfId="4" applyFont="1" applyAlignment="1">
      <alignment horizontal="center"/>
    </xf>
    <xf numFmtId="0" fontId="35" fillId="0" borderId="0" xfId="4" applyFont="1" applyAlignment="1">
      <alignment horizontal="center"/>
    </xf>
    <xf numFmtId="0" fontId="6" fillId="0" borderId="0" xfId="4" applyFont="1"/>
    <xf numFmtId="0" fontId="1" fillId="0" borderId="0" xfId="0" applyFont="1" applyFill="1" applyAlignment="1">
      <alignment horizontal="center"/>
    </xf>
    <xf numFmtId="0" fontId="39" fillId="0" borderId="0" xfId="0" applyFont="1"/>
    <xf numFmtId="0" fontId="0" fillId="0" borderId="0" xfId="0" applyBorder="1" applyAlignment="1">
      <alignment horizontal="center"/>
    </xf>
    <xf numFmtId="0" fontId="17" fillId="0" borderId="0" xfId="0" applyFont="1"/>
    <xf numFmtId="166" fontId="7" fillId="0" borderId="0" xfId="0" applyNumberFormat="1" applyFont="1" applyAlignment="1">
      <alignment horizontal="center"/>
    </xf>
    <xf numFmtId="0" fontId="41" fillId="0" borderId="0" xfId="1" applyFont="1" applyAlignment="1" applyProtection="1"/>
    <xf numFmtId="0" fontId="37" fillId="0" borderId="0" xfId="3" applyFont="1" applyFill="1" applyBorder="1"/>
    <xf numFmtId="22" fontId="7" fillId="0" borderId="0" xfId="0" applyNumberFormat="1" applyFont="1" applyFill="1" applyBorder="1"/>
    <xf numFmtId="169" fontId="7" fillId="0" borderId="0" xfId="0" applyNumberFormat="1" applyFont="1"/>
    <xf numFmtId="166" fontId="0" fillId="0" borderId="0" xfId="0" applyNumberFormat="1" applyAlignment="1">
      <alignment horizontal="center"/>
    </xf>
    <xf numFmtId="0" fontId="39" fillId="0" borderId="0" xfId="0" applyFont="1" applyBorder="1"/>
    <xf numFmtId="0" fontId="6" fillId="0" borderId="14" xfId="0" applyFont="1" applyFill="1" applyBorder="1"/>
    <xf numFmtId="0" fontId="18" fillId="0" borderId="0" xfId="0" applyFont="1" applyFill="1" applyBorder="1"/>
    <xf numFmtId="0" fontId="6" fillId="2" borderId="3" xfId="0" applyFont="1" applyFill="1" applyBorder="1"/>
    <xf numFmtId="0" fontId="6" fillId="2" borderId="0" xfId="0" applyFont="1" applyFill="1" applyBorder="1"/>
    <xf numFmtId="0" fontId="38" fillId="0" borderId="0" xfId="6" applyFont="1"/>
    <xf numFmtId="0" fontId="41" fillId="0" borderId="0" xfId="1" applyFont="1" applyAlignment="1" applyProtection="1">
      <alignment horizontal="left"/>
    </xf>
    <xf numFmtId="0" fontId="6" fillId="0" borderId="0" xfId="0" applyFont="1" applyFill="1" applyBorder="1" applyAlignment="1"/>
    <xf numFmtId="0" fontId="5" fillId="0" borderId="0" xfId="5" applyFont="1" applyAlignment="1">
      <alignment horizontal="center"/>
    </xf>
    <xf numFmtId="0" fontId="1" fillId="0" borderId="0" xfId="0" applyFont="1" applyAlignment="1"/>
    <xf numFmtId="166" fontId="38" fillId="0" borderId="0" xfId="0" applyNumberFormat="1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42" fillId="0" borderId="0" xfId="0" applyFont="1" applyFill="1" applyBorder="1" applyAlignment="1">
      <alignment horizontal="left"/>
    </xf>
    <xf numFmtId="0" fontId="20" fillId="0" borderId="0" xfId="3" applyFont="1" applyFill="1" applyBorder="1" applyAlignment="1">
      <alignment horizontal="right"/>
    </xf>
    <xf numFmtId="0" fontId="18" fillId="0" borderId="0" xfId="3" applyFont="1" applyFill="1" applyBorder="1" applyAlignment="1">
      <alignment horizontal="right"/>
    </xf>
    <xf numFmtId="0" fontId="17" fillId="0" borderId="0" xfId="0" applyFont="1" applyFill="1" applyBorder="1" applyAlignment="1">
      <alignment horizontal="right"/>
    </xf>
    <xf numFmtId="1" fontId="6" fillId="0" borderId="0" xfId="0" applyNumberFormat="1" applyFont="1" applyFill="1" applyBorder="1"/>
    <xf numFmtId="0" fontId="18" fillId="0" borderId="0" xfId="0" applyFont="1" applyFill="1" applyBorder="1" applyAlignment="1">
      <alignment horizontal="right"/>
    </xf>
    <xf numFmtId="0" fontId="32" fillId="0" borderId="0" xfId="0" applyFont="1" applyFill="1" applyBorder="1"/>
    <xf numFmtId="0" fontId="25" fillId="0" borderId="0" xfId="1" applyFont="1" applyFill="1" applyBorder="1" applyAlignment="1" applyProtection="1">
      <alignment horizontal="center"/>
    </xf>
    <xf numFmtId="1" fontId="7" fillId="0" borderId="0" xfId="0" applyNumberFormat="1" applyFont="1" applyFill="1" applyBorder="1"/>
    <xf numFmtId="0" fontId="45" fillId="0" borderId="0" xfId="0" applyFont="1" applyFill="1" applyBorder="1"/>
    <xf numFmtId="0" fontId="38" fillId="0" borderId="0" xfId="0" applyFont="1" applyFill="1" applyBorder="1" applyAlignment="1">
      <alignment horizontal="left" textRotation="45"/>
    </xf>
    <xf numFmtId="0" fontId="6" fillId="0" borderId="9" xfId="0" applyFont="1" applyFill="1" applyBorder="1" applyAlignment="1"/>
    <xf numFmtId="0" fontId="6" fillId="0" borderId="16" xfId="0" applyFont="1" applyFill="1" applyBorder="1" applyAlignment="1"/>
    <xf numFmtId="49" fontId="9" fillId="0" borderId="1" xfId="0" applyNumberFormat="1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5" fontId="39" fillId="0" borderId="1" xfId="0" applyNumberFormat="1" applyFont="1" applyBorder="1" applyAlignment="1">
      <alignment horizontal="right"/>
    </xf>
    <xf numFmtId="166" fontId="1" fillId="0" borderId="1" xfId="0" applyNumberFormat="1" applyFont="1" applyBorder="1" applyAlignment="1">
      <alignment horizontal="right"/>
    </xf>
    <xf numFmtId="0" fontId="5" fillId="0" borderId="0" xfId="0" applyFont="1" applyBorder="1"/>
    <xf numFmtId="0" fontId="15" fillId="0" borderId="0" xfId="0" applyFont="1" applyFill="1"/>
    <xf numFmtId="0" fontId="46" fillId="0" borderId="0" xfId="0" applyFont="1" applyFill="1"/>
    <xf numFmtId="0" fontId="1" fillId="0" borderId="0" xfId="0" applyFont="1" applyAlignment="1">
      <alignment horizontal="left"/>
    </xf>
    <xf numFmtId="0" fontId="24" fillId="0" borderId="0" xfId="1" applyFont="1" applyAlignment="1" applyProtection="1"/>
    <xf numFmtId="0" fontId="2" fillId="0" borderId="0" xfId="0" applyFont="1" applyFill="1" applyBorder="1"/>
    <xf numFmtId="0" fontId="18" fillId="0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left"/>
    </xf>
    <xf numFmtId="166" fontId="32" fillId="0" borderId="0" xfId="0" applyNumberFormat="1" applyFont="1" applyFill="1" applyBorder="1"/>
    <xf numFmtId="166" fontId="44" fillId="0" borderId="0" xfId="0" applyNumberFormat="1" applyFont="1" applyFill="1" applyBorder="1"/>
    <xf numFmtId="169" fontId="6" fillId="2" borderId="4" xfId="0" applyNumberFormat="1" applyFont="1" applyFill="1" applyBorder="1"/>
    <xf numFmtId="169" fontId="6" fillId="2" borderId="6" xfId="0" applyNumberFormat="1" applyFont="1" applyFill="1" applyBorder="1"/>
    <xf numFmtId="169" fontId="6" fillId="0" borderId="6" xfId="0" applyNumberFormat="1" applyFont="1" applyFill="1" applyBorder="1"/>
    <xf numFmtId="169" fontId="6" fillId="0" borderId="7" xfId="0" applyNumberFormat="1" applyFont="1" applyFill="1" applyBorder="1"/>
    <xf numFmtId="169" fontId="6" fillId="0" borderId="0" xfId="0" applyNumberFormat="1" applyFont="1" applyFill="1" applyBorder="1"/>
    <xf numFmtId="0" fontId="20" fillId="0" borderId="0" xfId="0" applyFont="1" applyFill="1" applyBorder="1"/>
    <xf numFmtId="0" fontId="37" fillId="0" borderId="0" xfId="0" applyFont="1" applyFill="1" applyBorder="1"/>
    <xf numFmtId="0" fontId="21" fillId="0" borderId="0" xfId="1" applyFont="1" applyFill="1" applyBorder="1" applyAlignment="1" applyProtection="1">
      <alignment horizontal="center"/>
    </xf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166" fontId="4" fillId="0" borderId="0" xfId="0" applyNumberFormat="1" applyFont="1" applyFill="1" applyBorder="1"/>
    <xf numFmtId="166" fontId="47" fillId="0" borderId="0" xfId="0" applyNumberFormat="1" applyFont="1" applyFill="1" applyBorder="1"/>
    <xf numFmtId="0" fontId="21" fillId="0" borderId="0" xfId="0" applyFont="1" applyFill="1" applyBorder="1" applyAlignment="1">
      <alignment horizontal="right"/>
    </xf>
    <xf numFmtId="166" fontId="6" fillId="0" borderId="0" xfId="0" applyNumberFormat="1" applyFont="1" applyFill="1" applyBorder="1"/>
    <xf numFmtId="0" fontId="6" fillId="0" borderId="0" xfId="0" applyNumberFormat="1" applyFont="1" applyFill="1" applyBorder="1"/>
    <xf numFmtId="0" fontId="5" fillId="0" borderId="0" xfId="0" applyFont="1" applyFill="1" applyAlignment="1">
      <alignment horizontal="right"/>
    </xf>
    <xf numFmtId="0" fontId="7" fillId="0" borderId="0" xfId="0" applyFont="1" applyFill="1" applyBorder="1" applyAlignment="1"/>
    <xf numFmtId="0" fontId="7" fillId="0" borderId="16" xfId="0" applyFont="1" applyFill="1" applyBorder="1" applyAlignment="1"/>
    <xf numFmtId="0" fontId="7" fillId="0" borderId="9" xfId="0" applyFont="1" applyFill="1" applyBorder="1" applyAlignment="1"/>
    <xf numFmtId="0" fontId="7" fillId="0" borderId="0" xfId="0" applyFont="1" applyFill="1" applyBorder="1" applyAlignment="1">
      <alignment horizontal="right"/>
    </xf>
    <xf numFmtId="169" fontId="7" fillId="0" borderId="0" xfId="0" applyNumberFormat="1" applyFont="1" applyAlignment="1">
      <alignment horizontal="center"/>
    </xf>
    <xf numFmtId="166" fontId="6" fillId="3" borderId="2" xfId="0" applyNumberFormat="1" applyFont="1" applyFill="1" applyBorder="1"/>
    <xf numFmtId="166" fontId="7" fillId="3" borderId="3" xfId="0" applyNumberFormat="1" applyFont="1" applyFill="1" applyBorder="1"/>
    <xf numFmtId="166" fontId="6" fillId="3" borderId="4" xfId="0" applyNumberFormat="1" applyFont="1" applyFill="1" applyBorder="1"/>
    <xf numFmtId="166" fontId="6" fillId="3" borderId="5" xfId="0" applyNumberFormat="1" applyFont="1" applyFill="1" applyBorder="1"/>
    <xf numFmtId="166" fontId="7" fillId="3" borderId="0" xfId="0" applyNumberFormat="1" applyFont="1" applyFill="1" applyBorder="1"/>
    <xf numFmtId="166" fontId="6" fillId="3" borderId="6" xfId="0" applyNumberFormat="1" applyFont="1" applyFill="1" applyBorder="1"/>
    <xf numFmtId="166" fontId="6" fillId="3" borderId="0" xfId="0" applyNumberFormat="1" applyFont="1" applyFill="1" applyBorder="1"/>
    <xf numFmtId="166" fontId="6" fillId="3" borderId="3" xfId="0" applyNumberFormat="1" applyFont="1" applyFill="1" applyBorder="1"/>
    <xf numFmtId="166" fontId="7" fillId="3" borderId="4" xfId="0" applyNumberFormat="1" applyFont="1" applyFill="1" applyBorder="1"/>
    <xf numFmtId="166" fontId="7" fillId="3" borderId="6" xfId="0" applyNumberFormat="1" applyFont="1" applyFill="1" applyBorder="1"/>
    <xf numFmtId="166" fontId="12" fillId="0" borderId="0" xfId="0" applyNumberFormat="1" applyFont="1" applyFill="1"/>
    <xf numFmtId="49" fontId="1" fillId="0" borderId="0" xfId="0" applyNumberFormat="1" applyFont="1" applyAlignment="1">
      <alignment horizontal="center"/>
    </xf>
    <xf numFmtId="0" fontId="35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9" fillId="0" borderId="0" xfId="0" applyFont="1" applyFill="1" applyBorder="1"/>
    <xf numFmtId="20" fontId="7" fillId="0" borderId="0" xfId="0" applyNumberFormat="1" applyFont="1" applyFill="1" applyBorder="1"/>
    <xf numFmtId="0" fontId="29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center"/>
    </xf>
    <xf numFmtId="169" fontId="7" fillId="0" borderId="0" xfId="0" applyNumberFormat="1" applyFont="1" applyBorder="1"/>
    <xf numFmtId="166" fontId="7" fillId="0" borderId="0" xfId="0" applyNumberFormat="1" applyFont="1" applyBorder="1" applyAlignment="1">
      <alignment horizontal="center"/>
    </xf>
    <xf numFmtId="0" fontId="12" fillId="0" borderId="0" xfId="0" applyFont="1" applyAlignment="1"/>
    <xf numFmtId="0" fontId="8" fillId="0" borderId="0" xfId="1" applyAlignment="1" applyProtection="1"/>
    <xf numFmtId="0" fontId="43" fillId="0" borderId="0" xfId="0" applyFont="1" applyFill="1"/>
    <xf numFmtId="166" fontId="6" fillId="0" borderId="0" xfId="1" applyNumberFormat="1" applyFont="1" applyAlignment="1" applyProtection="1">
      <alignment horizontal="center"/>
    </xf>
    <xf numFmtId="0" fontId="8" fillId="0" borderId="0" xfId="1" applyFont="1" applyFill="1" applyAlignment="1" applyProtection="1">
      <alignment horizontal="center"/>
    </xf>
    <xf numFmtId="166" fontId="6" fillId="0" borderId="8" xfId="0" applyNumberFormat="1" applyFont="1" applyFill="1" applyBorder="1" applyAlignment="1"/>
    <xf numFmtId="166" fontId="6" fillId="0" borderId="11" xfId="0" applyNumberFormat="1" applyFont="1" applyFill="1" applyBorder="1" applyAlignment="1"/>
    <xf numFmtId="166" fontId="6" fillId="0" borderId="15" xfId="0" applyNumberFormat="1" applyFont="1" applyFill="1" applyBorder="1" applyAlignment="1"/>
    <xf numFmtId="166" fontId="16" fillId="0" borderId="0" xfId="0" applyNumberFormat="1" applyFont="1" applyFill="1" applyBorder="1"/>
    <xf numFmtId="0" fontId="38" fillId="0" borderId="0" xfId="6" applyFont="1" applyFill="1" applyBorder="1"/>
    <xf numFmtId="166" fontId="38" fillId="0" borderId="0" xfId="6" applyNumberFormat="1" applyFont="1" applyFill="1" applyBorder="1"/>
    <xf numFmtId="166" fontId="1" fillId="0" borderId="0" xfId="0" applyNumberFormat="1" applyFont="1" applyFill="1"/>
    <xf numFmtId="0" fontId="49" fillId="0" borderId="0" xfId="0" applyFont="1" applyFill="1" applyBorder="1"/>
    <xf numFmtId="20" fontId="6" fillId="0" borderId="0" xfId="0" applyNumberFormat="1" applyFont="1" applyFill="1" applyBorder="1"/>
    <xf numFmtId="49" fontId="11" fillId="0" borderId="0" xfId="0" applyNumberFormat="1" applyFont="1" applyFill="1" applyBorder="1" applyAlignment="1">
      <alignment horizontal="right"/>
    </xf>
    <xf numFmtId="0" fontId="48" fillId="0" borderId="0" xfId="0" applyNumberFormat="1" applyFont="1" applyFill="1" applyBorder="1" applyAlignment="1">
      <alignment horizontal="right"/>
    </xf>
    <xf numFmtId="0" fontId="25" fillId="0" borderId="0" xfId="1" applyFont="1" applyFill="1" applyAlignment="1" applyProtection="1">
      <alignment horizontal="center"/>
    </xf>
    <xf numFmtId="0" fontId="50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0" fillId="0" borderId="14" xfId="0" applyBorder="1"/>
    <xf numFmtId="0" fontId="0" fillId="0" borderId="14" xfId="0" applyFill="1" applyBorder="1"/>
    <xf numFmtId="0" fontId="9" fillId="0" borderId="14" xfId="0" applyFont="1" applyFill="1" applyBorder="1"/>
    <xf numFmtId="166" fontId="0" fillId="0" borderId="14" xfId="0" applyNumberFormat="1" applyFill="1" applyBorder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5" fillId="0" borderId="0" xfId="0" applyFont="1" applyFill="1" applyAlignment="1"/>
    <xf numFmtId="0" fontId="15" fillId="0" borderId="0" xfId="0" applyFont="1" applyAlignment="1"/>
    <xf numFmtId="0" fontId="0" fillId="0" borderId="0" xfId="0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4" fillId="0" borderId="0" xfId="2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66" fontId="4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15" fillId="0" borderId="0" xfId="0" applyFont="1" applyFill="1" applyAlignment="1"/>
    <xf numFmtId="0" fontId="15" fillId="0" borderId="0" xfId="0" applyFont="1" applyAlignment="1"/>
    <xf numFmtId="0" fontId="0" fillId="0" borderId="0" xfId="0" applyAlignment="1">
      <alignment horizontal="center"/>
    </xf>
  </cellXfs>
  <cellStyles count="7">
    <cellStyle name="Link" xfId="1" builtinId="8"/>
    <cellStyle name="Standard" xfId="0" builtinId="0"/>
    <cellStyle name="Währung" xfId="2" builtinId="4"/>
    <cellStyle name="Обычный_Главный" xfId="3" xr:uid="{00000000-0005-0000-0000-000003000000}"/>
    <cellStyle name="Обычный_Кубки" xfId="4" xr:uid="{00000000-0005-0000-0000-000004000000}"/>
    <cellStyle name="Обычный_Лист1" xfId="5" xr:uid="{00000000-0005-0000-0000-000005000000}"/>
    <cellStyle name="Обычный_ЛЧ" xfId="6" xr:uid="{00000000-0005-0000-0000-000006000000}"/>
  </cellStyles>
  <dxfs count="246"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condense val="0"/>
        <extend val="0"/>
        <color indexed="2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</font>
      <border>
        <left style="dotted">
          <color indexed="22"/>
        </left>
        <top style="dotted">
          <color indexed="22"/>
        </top>
        <bottom style="thin">
          <color indexed="64"/>
        </bottom>
      </border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</font>
      <border>
        <left style="dotted">
          <color indexed="22"/>
        </lef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</font>
      <border>
        <left style="dotted">
          <color indexed="22"/>
        </left>
        <top style="thin">
          <color indexed="64"/>
        </top>
        <bottom style="dotted">
          <color indexed="22"/>
        </bottom>
      </border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</font>
      <border>
        <left style="dotted">
          <color indexed="22"/>
        </lef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</font>
      <border>
        <left style="dotted">
          <color indexed="22"/>
        </left>
        <top style="dotted">
          <color indexed="22"/>
        </top>
        <bottom style="thin">
          <color indexed="64"/>
        </bottom>
      </border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</font>
      <border>
        <left style="dotted">
          <color indexed="22"/>
        </left>
        <top style="thin">
          <color indexed="64"/>
        </top>
        <bottom style="dotted">
          <color indexed="22"/>
        </bottom>
      </border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</font>
      <border>
        <left style="dotted">
          <color indexed="22"/>
        </lef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condense val="0"/>
        <extend val="0"/>
        <color indexed="17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53"/>
      </font>
    </dxf>
    <dxf>
      <font>
        <condense val="0"/>
        <extend val="0"/>
        <u/>
      </font>
    </dxf>
    <dxf>
      <font>
        <b val="0"/>
        <i val="0"/>
        <condense val="0"/>
        <extend val="0"/>
        <u val="none"/>
        <color indexed="17"/>
      </font>
    </dxf>
    <dxf>
      <font>
        <condense val="0"/>
        <extend val="0"/>
        <u/>
      </font>
    </dxf>
    <dxf>
      <font>
        <b val="0"/>
        <i val="0"/>
        <condense val="0"/>
        <extend val="0"/>
        <color indexed="53"/>
      </font>
    </dxf>
    <dxf>
      <font>
        <b val="0"/>
        <i val="0"/>
        <condense val="0"/>
        <extend val="0"/>
        <u/>
        <color auto="1"/>
      </font>
    </dxf>
    <dxf>
      <font>
        <condense val="0"/>
        <extend val="0"/>
        <u val="none"/>
        <color indexed="17"/>
      </font>
    </dxf>
    <dxf>
      <font>
        <b val="0"/>
        <i val="0"/>
        <condense val="0"/>
        <extend val="0"/>
        <u val="none"/>
        <color indexed="53"/>
      </font>
    </dxf>
    <dxf>
      <font>
        <b val="0"/>
        <i val="0"/>
        <condense val="0"/>
        <extend val="0"/>
        <color indexed="2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u/>
        <color auto="1"/>
      </font>
    </dxf>
    <dxf>
      <font>
        <condense val="0"/>
        <extend val="0"/>
        <u val="none"/>
        <color indexed="53"/>
      </font>
    </dxf>
    <dxf>
      <font>
        <b val="0"/>
        <i val="0"/>
        <condense val="0"/>
        <extend val="0"/>
        <u val="none"/>
        <color indexed="17"/>
      </font>
    </dxf>
    <dxf>
      <font>
        <b val="0"/>
        <i val="0"/>
        <strike val="0"/>
        <condense val="0"/>
        <extend val="0"/>
        <color indexed="2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</font>
    </dxf>
    <dxf>
      <font>
        <b val="0"/>
        <i val="0"/>
        <condense val="0"/>
        <extend val="0"/>
        <u val="none"/>
        <color indexed="53"/>
      </font>
    </dxf>
    <dxf>
      <font>
        <b val="0"/>
        <i val="0"/>
        <condense val="0"/>
        <extend val="0"/>
        <color indexed="53"/>
      </font>
    </dxf>
    <dxf>
      <font>
        <condense val="0"/>
        <extend val="0"/>
        <u/>
      </font>
    </dxf>
    <dxf>
      <font>
        <b val="0"/>
        <i val="0"/>
        <condense val="0"/>
        <extend val="0"/>
        <color indexed="2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condense val="0"/>
        <extend val="0"/>
        <u/>
      </font>
    </dxf>
    <dxf>
      <font>
        <b val="0"/>
        <i val="0"/>
        <condense val="0"/>
        <extend val="0"/>
        <u val="none"/>
        <color indexed="17"/>
      </font>
    </dxf>
    <dxf>
      <font>
        <condense val="0"/>
        <extend val="0"/>
        <u/>
      </font>
    </dxf>
    <dxf>
      <font>
        <b val="0"/>
        <i val="0"/>
        <condense val="0"/>
        <extend val="0"/>
        <u val="none"/>
        <color indexed="17"/>
      </font>
    </dxf>
    <dxf>
      <font>
        <condense val="0"/>
        <extend val="0"/>
        <u/>
      </font>
    </dxf>
    <dxf>
      <font>
        <b val="0"/>
        <i val="0"/>
        <condense val="0"/>
        <extend val="0"/>
        <u val="none"/>
        <color indexed="53"/>
      </font>
    </dxf>
    <dxf>
      <font>
        <condense val="0"/>
        <extend val="0"/>
        <color indexed="2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u/>
      </font>
    </dxf>
    <dxf>
      <font>
        <b val="0"/>
        <i val="0"/>
        <condense val="0"/>
        <extend val="0"/>
        <u val="none"/>
        <color indexed="53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u/>
      </font>
    </dxf>
    <dxf>
      <font>
        <b val="0"/>
        <i val="0"/>
        <condense val="0"/>
        <extend val="0"/>
        <u val="none"/>
        <color indexed="17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condense val="0"/>
        <extend val="0"/>
        <u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condense val="0"/>
        <extend val="0"/>
        <u/>
      </font>
    </dxf>
    <dxf>
      <font>
        <b/>
        <i val="0"/>
        <condense val="0"/>
        <extend val="0"/>
        <u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condense val="0"/>
        <extend val="0"/>
        <u/>
      </font>
    </dxf>
    <dxf>
      <font>
        <b val="0"/>
        <i val="0"/>
        <condense val="0"/>
        <extend val="0"/>
        <u val="none"/>
        <color indexed="17"/>
      </font>
    </dxf>
    <dxf>
      <font>
        <b/>
        <i val="0"/>
        <condense val="0"/>
        <extend val="0"/>
      </font>
    </dxf>
    <dxf>
      <font>
        <condense val="0"/>
        <extend val="0"/>
        <u/>
      </font>
    </dxf>
    <dxf>
      <font>
        <b val="0"/>
        <i val="0"/>
        <condense val="0"/>
        <extend val="0"/>
        <u val="none"/>
        <color indexed="17"/>
      </font>
    </dxf>
    <dxf>
      <font>
        <condense val="0"/>
        <extend val="0"/>
        <u/>
      </font>
    </dxf>
    <dxf>
      <font>
        <b val="0"/>
        <i val="0"/>
        <condense val="0"/>
        <extend val="0"/>
        <u val="none"/>
        <color indexed="17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condense val="0"/>
        <extend val="0"/>
        <u/>
      </font>
    </dxf>
    <dxf>
      <font>
        <b val="0"/>
        <i val="0"/>
        <condense val="0"/>
        <extend val="0"/>
        <u/>
        <color indexed="17"/>
      </font>
    </dxf>
    <dxf>
      <font>
        <condense val="0"/>
        <extend val="0"/>
        <u/>
      </font>
    </dxf>
    <dxf>
      <font>
        <b val="0"/>
        <i val="0"/>
        <condense val="0"/>
        <extend val="0"/>
        <u val="none"/>
        <color indexed="53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cldraw\cldraw21-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d"/>
      <sheetName val="eld"/>
      <sheetName val="eld1"/>
      <sheetName val="eld2"/>
      <sheetName val="name"/>
      <sheetName val="tr"/>
      <sheetName val="MENU"/>
      <sheetName val="€"/>
      <sheetName val="St"/>
      <sheetName val="CL"/>
      <sheetName val="EL"/>
      <sheetName val="ECL"/>
      <sheetName val="Teams"/>
      <sheetName val="EL_old"/>
      <sheetName val="Coef'21"/>
      <sheetName val="Coef'22"/>
      <sheetName val="ClR"/>
      <sheetName val="ClR1"/>
      <sheetName val="ClR2"/>
      <sheetName val="рез-ть"/>
      <sheetName val="Cups"/>
      <sheetName val="1.Spain"/>
      <sheetName val="2.England"/>
      <sheetName val="3.Germany"/>
      <sheetName val="4.Italy"/>
      <sheetName val="5.France"/>
      <sheetName val="6.Portugal"/>
      <sheetName val="7.Russia"/>
      <sheetName val="8.Belgium"/>
      <sheetName val="9.Ukraine"/>
      <sheetName val="10.Netherlands"/>
      <sheetName val="11.Turkey"/>
      <sheetName val="12.Austria"/>
      <sheetName val="13.Denmark"/>
      <sheetName val="14.Scotland"/>
      <sheetName val="15.Czechia"/>
      <sheetName val="16.Cyprus"/>
      <sheetName val="17.Switzerland"/>
      <sheetName val="18.Greece"/>
      <sheetName val="19.Serbia"/>
      <sheetName val="20.Croatia"/>
      <sheetName val="21.Sweden"/>
      <sheetName val="22.Norway"/>
      <sheetName val="23.Israel"/>
      <sheetName val="24.Kazakhstan"/>
      <sheetName val="25.Belarus"/>
      <sheetName val="26.Azerbaijan"/>
      <sheetName val="27.Bulgaria"/>
      <sheetName val="28.Romania"/>
      <sheetName val="29.Poland"/>
      <sheetName val="30.Slovakia"/>
      <sheetName val="32.Slovenia"/>
      <sheetName val="33.Hungary"/>
      <sheetName val="34.Luxembourg"/>
      <sheetName val="35.Lithuania"/>
      <sheetName val="36.Armenia"/>
      <sheetName val="37.Latvia"/>
      <sheetName val="38.Albania"/>
      <sheetName val="39.Macedonia"/>
      <sheetName val="40.Bosnia"/>
      <sheetName val="41.Moldova"/>
      <sheetName val="42.Ireland"/>
      <sheetName val="43.Finland"/>
      <sheetName val="44.Georgia"/>
      <sheetName val="45.Malta"/>
      <sheetName val="46.Iceland"/>
      <sheetName val="47.Wales"/>
      <sheetName val="48.N.Ireland"/>
      <sheetName val="49.Gibraltar"/>
      <sheetName val="50.Montenegro"/>
      <sheetName val="51.Estonia"/>
      <sheetName val="52.Kosovo"/>
      <sheetName val="53.Faroes"/>
      <sheetName val="54.Andorra"/>
      <sheetName val="55.San-Marin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F2" t="str">
            <v>Celtic</v>
          </cell>
          <cell r="G2" t="str">
            <v>Sco2</v>
          </cell>
          <cell r="H2">
            <v>34.000000021739133</v>
          </cell>
          <cell r="J2" t="str">
            <v>Shakhtar Donetsk</v>
          </cell>
          <cell r="K2" t="str">
            <v>Ukr2</v>
          </cell>
          <cell r="L2">
            <v>79.00000005555556</v>
          </cell>
          <cell r="N2" t="str">
            <v>Shakhtar Donetsk</v>
          </cell>
          <cell r="O2" t="str">
            <v>Ukr2</v>
          </cell>
          <cell r="P2">
            <v>79.00000005555556</v>
          </cell>
          <cell r="R2" t="str">
            <v>Atletico Madrid</v>
          </cell>
          <cell r="S2" t="str">
            <v>Esp1</v>
          </cell>
          <cell r="T2">
            <v>115.00000016666667</v>
          </cell>
          <cell r="V2" t="str">
            <v>Shakhtar Donetsk</v>
          </cell>
          <cell r="W2" t="str">
            <v>Ukr2</v>
          </cell>
          <cell r="X2">
            <v>79.00000005555556</v>
          </cell>
        </row>
        <row r="3">
          <cell r="B3" t="str">
            <v>Drita</v>
          </cell>
          <cell r="C3" t="str">
            <v>Kos1</v>
          </cell>
          <cell r="D3">
            <v>3.5000000033670036</v>
          </cell>
          <cell r="F3" t="str">
            <v>PSV Eindhoven</v>
          </cell>
          <cell r="G3" t="str">
            <v>Ned2</v>
          </cell>
          <cell r="H3">
            <v>29.000000017857143</v>
          </cell>
          <cell r="J3" t="str">
            <v>Benfica</v>
          </cell>
          <cell r="K3" t="str">
            <v>Por3</v>
          </cell>
          <cell r="L3">
            <v>58.000000043478259</v>
          </cell>
          <cell r="N3" t="str">
            <v>Benfica</v>
          </cell>
          <cell r="O3" t="str">
            <v>Por3</v>
          </cell>
          <cell r="P3">
            <v>58.000000043478259</v>
          </cell>
          <cell r="R3" t="str">
            <v>Manchester City</v>
          </cell>
          <cell r="S3" t="str">
            <v>Eng1</v>
          </cell>
          <cell r="T3">
            <v>117.0000002</v>
          </cell>
          <cell r="V3" t="str">
            <v>RB Leipzig</v>
          </cell>
          <cell r="W3" t="str">
            <v>Ger2</v>
          </cell>
          <cell r="X3">
            <v>66.000000047619054</v>
          </cell>
        </row>
        <row r="4">
          <cell r="B4" t="str">
            <v>La Fiorita</v>
          </cell>
          <cell r="C4" t="str">
            <v>Sma1</v>
          </cell>
          <cell r="D4">
            <v>3.2500000032679739</v>
          </cell>
          <cell r="F4" t="str">
            <v>Fenerbahce</v>
          </cell>
          <cell r="G4" t="str">
            <v>Tur2</v>
          </cell>
          <cell r="H4">
            <v>19.500000013513514</v>
          </cell>
          <cell r="J4" t="str">
            <v>Monaco</v>
          </cell>
          <cell r="K4" t="str">
            <v>Fra3</v>
          </cell>
          <cell r="L4">
            <v>36.000000024999999</v>
          </cell>
          <cell r="N4" t="str">
            <v>Monaco</v>
          </cell>
          <cell r="O4" t="str">
            <v>Fra3</v>
          </cell>
          <cell r="P4">
            <v>36.000000024999999</v>
          </cell>
          <cell r="R4" t="str">
            <v>Bayern Munich</v>
          </cell>
          <cell r="S4" t="str">
            <v>Ger1</v>
          </cell>
          <cell r="T4">
            <v>132.000001</v>
          </cell>
          <cell r="V4" t="str">
            <v>Salzburg</v>
          </cell>
          <cell r="W4" t="str">
            <v>Aut1</v>
          </cell>
          <cell r="X4">
            <v>59.000000045454549</v>
          </cell>
        </row>
        <row r="5">
          <cell r="B5" t="str">
            <v>HB Torshavn</v>
          </cell>
          <cell r="C5" t="str">
            <v>Far1</v>
          </cell>
          <cell r="D5">
            <v>2.2500000028169014</v>
          </cell>
          <cell r="F5" t="str">
            <v>Sparta Praha</v>
          </cell>
          <cell r="G5" t="str">
            <v>Cze2</v>
          </cell>
          <cell r="H5">
            <v>17.500000010869567</v>
          </cell>
          <cell r="J5" t="str">
            <v>Celtic</v>
          </cell>
          <cell r="K5" t="str">
            <v>Sco2</v>
          </cell>
          <cell r="L5">
            <v>34.000000021739133</v>
          </cell>
          <cell r="N5" t="str">
            <v>Celtic</v>
          </cell>
          <cell r="O5" t="str">
            <v>Sco2</v>
          </cell>
          <cell r="P5">
            <v>34.000000021739133</v>
          </cell>
          <cell r="R5" t="str">
            <v>Internazionale</v>
          </cell>
          <cell r="S5" t="str">
            <v>Ita1</v>
          </cell>
          <cell r="T5">
            <v>53.000000038461536</v>
          </cell>
          <cell r="V5" t="str">
            <v>Benfica</v>
          </cell>
          <cell r="W5" t="str">
            <v>Por3</v>
          </cell>
          <cell r="X5">
            <v>58.000000043478259</v>
          </cell>
        </row>
        <row r="6">
          <cell r="B6" t="str">
            <v>Inter Escaldes</v>
          </cell>
          <cell r="C6" t="str">
            <v>And1</v>
          </cell>
          <cell r="D6">
            <v>1.5000000025906737</v>
          </cell>
          <cell r="F6" t="str">
            <v>Rapid Wien</v>
          </cell>
          <cell r="G6" t="str">
            <v>Aut2</v>
          </cell>
          <cell r="H6">
            <v>17.000000010526314</v>
          </cell>
          <cell r="J6" t="str">
            <v>PSV Eindhoven</v>
          </cell>
          <cell r="K6" t="str">
            <v>Ned2</v>
          </cell>
          <cell r="L6">
            <v>29.000000017857143</v>
          </cell>
          <cell r="R6" t="str">
            <v>Lille</v>
          </cell>
          <cell r="S6" t="str">
            <v>Fra1</v>
          </cell>
          <cell r="T6">
            <v>14.000000009174311</v>
          </cell>
          <cell r="V6" t="str">
            <v>Atalanta</v>
          </cell>
          <cell r="W6" t="str">
            <v>Ita4</v>
          </cell>
          <cell r="X6">
            <v>50.50000003703704</v>
          </cell>
        </row>
        <row r="7">
          <cell r="F7" t="str">
            <v>Brondby</v>
          </cell>
          <cell r="G7" t="str">
            <v>Den2</v>
          </cell>
          <cell r="H7">
            <v>7.000000006134969</v>
          </cell>
          <cell r="J7" t="str">
            <v>Fenerbahce</v>
          </cell>
          <cell r="K7" t="str">
            <v>Tur2</v>
          </cell>
          <cell r="L7">
            <v>19.500000013513514</v>
          </cell>
          <cell r="R7" t="str">
            <v>Sporting</v>
          </cell>
          <cell r="S7" t="str">
            <v>Por1</v>
          </cell>
          <cell r="T7">
            <v>45.500000031250003</v>
          </cell>
          <cell r="V7" t="str">
            <v>Besiktas</v>
          </cell>
          <cell r="W7" t="str">
            <v>Tur1</v>
          </cell>
          <cell r="X7">
            <v>49.000000033333336</v>
          </cell>
        </row>
        <row r="8">
          <cell r="J8" t="str">
            <v>Spartak</v>
          </cell>
          <cell r="K8" t="str">
            <v>Rus2</v>
          </cell>
          <cell r="L8">
            <v>18.500000011235954</v>
          </cell>
          <cell r="R8" t="str">
            <v>Zenit</v>
          </cell>
          <cell r="S8" t="str">
            <v>Rus1</v>
          </cell>
          <cell r="T8">
            <v>50.000000035714287</v>
          </cell>
          <cell r="V8" t="str">
            <v>Dynamo Kyiv</v>
          </cell>
          <cell r="W8" t="str">
            <v>Ukr1</v>
          </cell>
          <cell r="X8">
            <v>47.000000032258065</v>
          </cell>
        </row>
        <row r="9">
          <cell r="B9" t="str">
            <v>Dinamo Zagreb</v>
          </cell>
          <cell r="C9" t="str">
            <v>Cro1</v>
          </cell>
          <cell r="D9">
            <v>44.500000030303028</v>
          </cell>
          <cell r="J9" t="str">
            <v>Antwerp</v>
          </cell>
          <cell r="K9" t="str">
            <v>Bel2</v>
          </cell>
          <cell r="L9">
            <v>10.500000008000001</v>
          </cell>
          <cell r="R9" t="str">
            <v>EL TH           19,142</v>
          </cell>
          <cell r="S9" t="str">
            <v xml:space="preserve">   -</v>
          </cell>
          <cell r="T9">
            <v>106.00000012499</v>
          </cell>
          <cell r="V9" t="str">
            <v>Dinamo Zagreb</v>
          </cell>
          <cell r="W9" t="str">
            <v>Cro1</v>
          </cell>
          <cell r="X9">
            <v>44.500000030303028</v>
          </cell>
        </row>
        <row r="10">
          <cell r="B10" t="str">
            <v>Ludogorets</v>
          </cell>
          <cell r="C10" t="str">
            <v>Bul1</v>
          </cell>
          <cell r="D10">
            <v>28.00000001724138</v>
          </cell>
        </row>
        <row r="11">
          <cell r="B11" t="str">
            <v>Qarabag</v>
          </cell>
          <cell r="C11" t="str">
            <v>Aze1</v>
          </cell>
          <cell r="D11">
            <v>21.000000014492752</v>
          </cell>
        </row>
        <row r="12">
          <cell r="B12" t="str">
            <v>Steaua</v>
          </cell>
          <cell r="C12" t="str">
            <v>Rom1</v>
          </cell>
          <cell r="D12">
            <v>21.000000014285714</v>
          </cell>
          <cell r="R12" t="str">
            <v>Real Madrid</v>
          </cell>
          <cell r="S12" t="str">
            <v>Esp2</v>
          </cell>
          <cell r="T12">
            <v>124.0000005</v>
          </cell>
          <cell r="V12" t="str">
            <v>Slavia Praha</v>
          </cell>
          <cell r="W12" t="str">
            <v>Cze1</v>
          </cell>
          <cell r="X12">
            <v>43.500000028571428</v>
          </cell>
        </row>
        <row r="13">
          <cell r="B13" t="str">
            <v>Malmo</v>
          </cell>
          <cell r="C13" t="str">
            <v>Swe1</v>
          </cell>
          <cell r="D13">
            <v>18.500000011363635</v>
          </cell>
          <cell r="R13" t="str">
            <v>Barcelona</v>
          </cell>
          <cell r="S13" t="str">
            <v>Esp3</v>
          </cell>
          <cell r="T13">
            <v>122.00000033333333</v>
          </cell>
          <cell r="V13" t="str">
            <v>Olympiacos</v>
          </cell>
          <cell r="W13" t="str">
            <v>Gre1</v>
          </cell>
          <cell r="X13">
            <v>43.000000027027028</v>
          </cell>
        </row>
        <row r="14">
          <cell r="B14" t="str">
            <v>Legia</v>
          </cell>
          <cell r="C14" t="str">
            <v>Pol1</v>
          </cell>
          <cell r="D14">
            <v>16.500000010204083</v>
          </cell>
          <cell r="R14" t="str">
            <v>Juventus</v>
          </cell>
          <cell r="S14" t="str">
            <v>Ita3</v>
          </cell>
          <cell r="T14">
            <v>120.00000025</v>
          </cell>
          <cell r="V14" t="str">
            <v>Club Brugge</v>
          </cell>
          <cell r="W14" t="str">
            <v>Bel1</v>
          </cell>
          <cell r="X14">
            <v>35.500000024390246</v>
          </cell>
        </row>
        <row r="15">
          <cell r="B15" t="str">
            <v>Sheriff</v>
          </cell>
          <cell r="C15" t="str">
            <v>Mol1</v>
          </cell>
          <cell r="D15">
            <v>14.50000000925926</v>
          </cell>
          <cell r="R15" t="str">
            <v>Paris SG</v>
          </cell>
          <cell r="S15" t="str">
            <v>Fra2</v>
          </cell>
          <cell r="T15">
            <v>112.00000014285715</v>
          </cell>
          <cell r="V15" t="str">
            <v>Eintracht</v>
          </cell>
          <cell r="W15" t="str">
            <v>Ger4</v>
          </cell>
          <cell r="X15">
            <v>33.000000020408166</v>
          </cell>
        </row>
        <row r="16">
          <cell r="B16" t="str">
            <v>Ferencvaros</v>
          </cell>
          <cell r="C16" t="str">
            <v>Hun1</v>
          </cell>
          <cell r="D16">
            <v>13.500000008771929</v>
          </cell>
          <cell r="F16" t="str">
            <v>Dinamo Zagreb</v>
          </cell>
          <cell r="G16" t="str">
            <v>Cro1</v>
          </cell>
          <cell r="H16">
            <v>44.500000030303028</v>
          </cell>
          <cell r="J16" t="str">
            <v>Dinamo Zagreb</v>
          </cell>
          <cell r="K16" t="str">
            <v>Cro1</v>
          </cell>
          <cell r="L16">
            <v>44.500000030303028</v>
          </cell>
          <cell r="N16" t="str">
            <v>Salzburg</v>
          </cell>
          <cell r="O16" t="str">
            <v>Aut1</v>
          </cell>
          <cell r="P16">
            <v>59.000000045454549</v>
          </cell>
          <cell r="R16" t="str">
            <v>Manchester United</v>
          </cell>
          <cell r="S16" t="str">
            <v>Eng2</v>
          </cell>
          <cell r="T16">
            <v>106.000000125</v>
          </cell>
          <cell r="V16" t="str">
            <v>Leicester</v>
          </cell>
          <cell r="W16" t="str">
            <v>Eng3</v>
          </cell>
          <cell r="X16">
            <v>32.000000019607846</v>
          </cell>
        </row>
        <row r="17">
          <cell r="B17" t="str">
            <v>Shkendija</v>
          </cell>
          <cell r="C17" t="str">
            <v>Mac1</v>
          </cell>
          <cell r="D17">
            <v>9.0000000075187963</v>
          </cell>
          <cell r="F17" t="str">
            <v>Olympiacos</v>
          </cell>
          <cell r="G17" t="str">
            <v>Gre1</v>
          </cell>
          <cell r="H17">
            <v>43.000000027027028</v>
          </cell>
          <cell r="J17" t="str">
            <v>Slavia Praha</v>
          </cell>
          <cell r="K17" t="str">
            <v>Cze1</v>
          </cell>
          <cell r="L17">
            <v>43.500000028571428</v>
          </cell>
          <cell r="N17" t="str">
            <v>Dinamo Zagreb</v>
          </cell>
          <cell r="O17" t="str">
            <v>Cro1</v>
          </cell>
          <cell r="P17">
            <v>44.500000030303028</v>
          </cell>
          <cell r="R17" t="str">
            <v>Sevilla</v>
          </cell>
          <cell r="S17" t="str">
            <v>Esp4</v>
          </cell>
          <cell r="T17">
            <v>98.000000099999994</v>
          </cell>
          <cell r="V17" t="str">
            <v>Milan</v>
          </cell>
          <cell r="W17" t="str">
            <v>Ita2</v>
          </cell>
          <cell r="X17">
            <v>31.000000018867926</v>
          </cell>
        </row>
        <row r="18">
          <cell r="B18" t="str">
            <v>Slovan Bratislava</v>
          </cell>
          <cell r="C18" t="str">
            <v>Svk1</v>
          </cell>
          <cell r="D18">
            <v>7.5000000065789472</v>
          </cell>
          <cell r="F18" t="str">
            <v>Young Boys</v>
          </cell>
          <cell r="G18" t="str">
            <v>Sui1</v>
          </cell>
          <cell r="H18">
            <v>35.000000023809527</v>
          </cell>
          <cell r="J18" t="str">
            <v>Olympiacos</v>
          </cell>
          <cell r="K18" t="str">
            <v>Gre1</v>
          </cell>
          <cell r="L18">
            <v>43.000000027027028</v>
          </cell>
          <cell r="N18" t="str">
            <v>Slavia Praha</v>
          </cell>
          <cell r="O18" t="str">
            <v>Cze1</v>
          </cell>
          <cell r="P18">
            <v>43.500000028571428</v>
          </cell>
          <cell r="R18" t="str">
            <v>Porto</v>
          </cell>
          <cell r="S18" t="str">
            <v>Por2</v>
          </cell>
          <cell r="T18">
            <v>85.000000062500007</v>
          </cell>
          <cell r="V18" t="str">
            <v>West Ham</v>
          </cell>
          <cell r="W18" t="str">
            <v>Eng4</v>
          </cell>
          <cell r="X18">
            <v>19.342000012820513</v>
          </cell>
        </row>
        <row r="19">
          <cell r="B19" t="str">
            <v>Olimpija</v>
          </cell>
          <cell r="C19" t="str">
            <v>Slo1</v>
          </cell>
          <cell r="D19">
            <v>6.7500000060606062</v>
          </cell>
          <cell r="F19" t="str">
            <v>Crvena Zvezda</v>
          </cell>
          <cell r="G19" t="str">
            <v>Srb1</v>
          </cell>
          <cell r="H19">
            <v>32.500000020000002</v>
          </cell>
          <cell r="J19" t="str">
            <v>Young Boys</v>
          </cell>
          <cell r="K19" t="str">
            <v>Sui1</v>
          </cell>
          <cell r="L19">
            <v>35.000000023809527</v>
          </cell>
          <cell r="N19" t="str">
            <v>Olympiacos</v>
          </cell>
          <cell r="O19" t="str">
            <v>Gre1</v>
          </cell>
          <cell r="P19">
            <v>43.000000027027028</v>
          </cell>
          <cell r="R19" t="str">
            <v>Ajax</v>
          </cell>
          <cell r="S19" t="str">
            <v>Ned1</v>
          </cell>
          <cell r="T19">
            <v>81.500000058823531</v>
          </cell>
          <cell r="V19" t="str">
            <v>Wolfsburg</v>
          </cell>
          <cell r="W19" t="str">
            <v>Ger3</v>
          </cell>
          <cell r="X19">
            <v>14.656000009708739</v>
          </cell>
        </row>
        <row r="20">
          <cell r="B20" t="str">
            <v>Dinamo Tbilisi</v>
          </cell>
          <cell r="C20" t="str">
            <v>Geo1</v>
          </cell>
          <cell r="D20">
            <v>6.5000000056497171</v>
          </cell>
          <cell r="F20" t="str">
            <v>Ludogorets</v>
          </cell>
          <cell r="G20" t="str">
            <v>Bul1</v>
          </cell>
          <cell r="H20">
            <v>28.00000001724138</v>
          </cell>
          <cell r="J20" t="str">
            <v>Crvena Zvezda</v>
          </cell>
          <cell r="K20" t="str">
            <v>Srb1</v>
          </cell>
          <cell r="L20">
            <v>32.500000020000002</v>
          </cell>
          <cell r="N20" t="str">
            <v>Young Boys</v>
          </cell>
          <cell r="O20" t="str">
            <v>Sui1</v>
          </cell>
          <cell r="P20">
            <v>35.000000023809527</v>
          </cell>
        </row>
        <row r="21">
          <cell r="B21" t="str">
            <v>Zalgiris</v>
          </cell>
          <cell r="C21" t="str">
            <v>Lit1</v>
          </cell>
          <cell r="D21">
            <v>6.5000000056179772</v>
          </cell>
          <cell r="F21" t="str">
            <v>Qarabag</v>
          </cell>
          <cell r="G21" t="str">
            <v>Aze1</v>
          </cell>
          <cell r="H21">
            <v>21.000000014492752</v>
          </cell>
          <cell r="J21" t="str">
            <v>Rangers</v>
          </cell>
          <cell r="K21" t="str">
            <v>Sco1</v>
          </cell>
          <cell r="L21">
            <v>31.250000019230768</v>
          </cell>
          <cell r="N21" t="str">
            <v>Crvena Zvezda</v>
          </cell>
          <cell r="O21" t="str">
            <v>Srb1</v>
          </cell>
          <cell r="P21">
            <v>32.500000020000002</v>
          </cell>
        </row>
        <row r="22">
          <cell r="B22" t="str">
            <v>Sarajevo</v>
          </cell>
          <cell r="C22" t="str">
            <v>Bos1</v>
          </cell>
          <cell r="D22">
            <v>6.2500000055555551</v>
          </cell>
          <cell r="F22" t="str">
            <v>Steaua</v>
          </cell>
          <cell r="G22" t="str">
            <v>Rom1</v>
          </cell>
          <cell r="H22">
            <v>21.000000014285714</v>
          </cell>
          <cell r="J22" t="str">
            <v>Ludogorets</v>
          </cell>
          <cell r="K22" t="str">
            <v>Bul1</v>
          </cell>
          <cell r="L22">
            <v>28.00000001724138</v>
          </cell>
          <cell r="N22" t="str">
            <v>Rangers</v>
          </cell>
          <cell r="O22" t="str">
            <v>Sco1</v>
          </cell>
          <cell r="P22">
            <v>31.250000019230768</v>
          </cell>
        </row>
        <row r="23">
          <cell r="B23" t="str">
            <v>Flora</v>
          </cell>
          <cell r="C23" t="str">
            <v>Est1</v>
          </cell>
          <cell r="D23">
            <v>6.2500000055248615</v>
          </cell>
          <cell r="F23" t="str">
            <v>Malmo</v>
          </cell>
          <cell r="G23" t="str">
            <v>Swe1</v>
          </cell>
          <cell r="H23">
            <v>18.500000011363635</v>
          </cell>
          <cell r="J23" t="str">
            <v>Qarabag</v>
          </cell>
          <cell r="K23" t="str">
            <v>Aze1</v>
          </cell>
          <cell r="L23">
            <v>21.000000014492752</v>
          </cell>
          <cell r="N23" t="str">
            <v>Midtjylland</v>
          </cell>
          <cell r="O23" t="str">
            <v>Den1</v>
          </cell>
          <cell r="P23">
            <v>13.500000008849558</v>
          </cell>
        </row>
        <row r="24">
          <cell r="B24" t="str">
            <v>Buducnost</v>
          </cell>
          <cell r="C24" t="str">
            <v>Mne1</v>
          </cell>
          <cell r="D24">
            <v>6.0000000053191487</v>
          </cell>
          <cell r="F24" t="str">
            <v>Legia</v>
          </cell>
          <cell r="G24" t="str">
            <v>Pol1</v>
          </cell>
          <cell r="H24">
            <v>16.500000010204083</v>
          </cell>
          <cell r="J24" t="str">
            <v>Steaua</v>
          </cell>
          <cell r="K24" t="str">
            <v>Rom1</v>
          </cell>
          <cell r="L24">
            <v>21.000000014285714</v>
          </cell>
        </row>
        <row r="25">
          <cell r="B25" t="str">
            <v>Kairat</v>
          </cell>
          <cell r="C25" t="str">
            <v>Kaz1</v>
          </cell>
          <cell r="D25">
            <v>6.000000005291005</v>
          </cell>
          <cell r="F25" t="str">
            <v>Sheriff</v>
          </cell>
          <cell r="G25" t="str">
            <v>Mol1</v>
          </cell>
          <cell r="H25">
            <v>14.50000000925926</v>
          </cell>
          <cell r="J25" t="str">
            <v>Malmo</v>
          </cell>
          <cell r="K25" t="str">
            <v>Swe1</v>
          </cell>
          <cell r="L25">
            <v>18.500000011363635</v>
          </cell>
        </row>
        <row r="26">
          <cell r="B26" t="str">
            <v>Riga</v>
          </cell>
          <cell r="C26" t="str">
            <v>Lat1</v>
          </cell>
          <cell r="D26">
            <v>5.5000000048543694</v>
          </cell>
          <cell r="F26" t="str">
            <v>Ferencvaros</v>
          </cell>
          <cell r="G26" t="str">
            <v>Hun1</v>
          </cell>
          <cell r="H26">
            <v>13.500000008771929</v>
          </cell>
          <cell r="J26" t="str">
            <v>Legia</v>
          </cell>
          <cell r="K26" t="str">
            <v>Pol1</v>
          </cell>
          <cell r="L26">
            <v>16.500000010204083</v>
          </cell>
        </row>
        <row r="27">
          <cell r="B27" t="str">
            <v>HJK</v>
          </cell>
          <cell r="C27" t="str">
            <v>Fin1</v>
          </cell>
          <cell r="D27">
            <v>5.5000000047169815</v>
          </cell>
          <cell r="F27" t="str">
            <v>Shkendija</v>
          </cell>
          <cell r="G27" t="str">
            <v>Mac1</v>
          </cell>
          <cell r="H27">
            <v>9.0000000075187963</v>
          </cell>
          <cell r="J27" t="str">
            <v>Sheriff</v>
          </cell>
          <cell r="K27" t="str">
            <v>Mol1</v>
          </cell>
          <cell r="L27">
            <v>14.50000000925926</v>
          </cell>
        </row>
        <row r="28">
          <cell r="B28" t="str">
            <v>Linfield</v>
          </cell>
          <cell r="C28" t="str">
            <v>Nir1</v>
          </cell>
          <cell r="D28">
            <v>5.2500000043859645</v>
          </cell>
          <cell r="F28" t="str">
            <v>Slovan Bratislava</v>
          </cell>
          <cell r="G28" t="str">
            <v>Svk1</v>
          </cell>
          <cell r="H28">
            <v>7.5000000065789472</v>
          </cell>
        </row>
        <row r="29">
          <cell r="B29" t="str">
            <v>Fola Esch</v>
          </cell>
          <cell r="C29" t="str">
            <v>Lux1</v>
          </cell>
          <cell r="D29">
            <v>5.2500000043478261</v>
          </cell>
          <cell r="F29" t="str">
            <v>Olimpija</v>
          </cell>
          <cell r="G29" t="str">
            <v>Slo1</v>
          </cell>
          <cell r="H29">
            <v>6.7500000060606062</v>
          </cell>
        </row>
        <row r="30">
          <cell r="B30" t="str">
            <v>Shakhtyor Soligorsk</v>
          </cell>
          <cell r="C30" t="str">
            <v>Blr1</v>
          </cell>
          <cell r="D30">
            <v>5.2500000043290047</v>
          </cell>
          <cell r="F30" t="str">
            <v>Dinamo Tbilisi</v>
          </cell>
          <cell r="G30" t="str">
            <v>Geo1</v>
          </cell>
          <cell r="H30">
            <v>6.5000000056497171</v>
          </cell>
        </row>
        <row r="31">
          <cell r="B31" t="str">
            <v>Maccabi Haifa</v>
          </cell>
          <cell r="C31" t="str">
            <v>Isr1</v>
          </cell>
          <cell r="D31">
            <v>4.8750000040000003</v>
          </cell>
          <cell r="F31" t="str">
            <v>Zalgiris</v>
          </cell>
          <cell r="G31" t="str">
            <v>Lit1</v>
          </cell>
          <cell r="H31">
            <v>6.5000000056179772</v>
          </cell>
        </row>
        <row r="32">
          <cell r="B32" t="str">
            <v>Shamrock Rovers</v>
          </cell>
          <cell r="C32" t="str">
            <v>Irl1</v>
          </cell>
          <cell r="D32">
            <v>4.7500000039370081</v>
          </cell>
          <cell r="F32" t="str">
            <v>Sarajevo</v>
          </cell>
          <cell r="G32" t="str">
            <v>Bos1</v>
          </cell>
          <cell r="H32">
            <v>6.2500000055555551</v>
          </cell>
        </row>
        <row r="33">
          <cell r="B33" t="str">
            <v>Connah's Quay</v>
          </cell>
          <cell r="C33" t="str">
            <v>Wal1</v>
          </cell>
          <cell r="D33">
            <v>4.7500000039215688</v>
          </cell>
          <cell r="F33" t="str">
            <v>Flora</v>
          </cell>
          <cell r="G33" t="str">
            <v>Est1</v>
          </cell>
          <cell r="H33">
            <v>6.2500000055248615</v>
          </cell>
        </row>
        <row r="34">
          <cell r="B34" t="str">
            <v>Valur</v>
          </cell>
          <cell r="C34" t="str">
            <v>Isl1</v>
          </cell>
          <cell r="D34">
            <v>4.2500000038314178</v>
          </cell>
          <cell r="F34" t="str">
            <v>Buducnost</v>
          </cell>
          <cell r="G34" t="str">
            <v>Mne1</v>
          </cell>
          <cell r="H34">
            <v>6.0000000053191487</v>
          </cell>
        </row>
        <row r="35">
          <cell r="B35" t="str">
            <v>Bodo/Glimt</v>
          </cell>
          <cell r="C35" t="str">
            <v>Nor1</v>
          </cell>
          <cell r="D35">
            <v>4.2000000037878786</v>
          </cell>
          <cell r="F35" t="str">
            <v>Omonia</v>
          </cell>
          <cell r="G35" t="str">
            <v>Cyp1</v>
          </cell>
          <cell r="H35">
            <v>5.5500000049261082</v>
          </cell>
        </row>
        <row r="36">
          <cell r="B36" t="str">
            <v>Europa</v>
          </cell>
          <cell r="C36" t="str">
            <v>Gib1</v>
          </cell>
          <cell r="D36">
            <v>4.0000000034965035</v>
          </cell>
          <cell r="R36" t="str">
            <v>Bayern Munich</v>
          </cell>
          <cell r="S36" t="str">
            <v>Ger1</v>
          </cell>
          <cell r="T36">
            <v>132.000001</v>
          </cell>
          <cell r="V36" t="str">
            <v>Internazionale</v>
          </cell>
          <cell r="W36" t="str">
            <v>Ita1</v>
          </cell>
          <cell r="X36">
            <v>53.000000038461536</v>
          </cell>
        </row>
        <row r="37">
          <cell r="B37" t="str">
            <v>Drita</v>
          </cell>
          <cell r="C37" t="str">
            <v>Kos1</v>
          </cell>
          <cell r="D37">
            <v>3.5000000033670036</v>
          </cell>
          <cell r="R37" t="str">
            <v>Real Madrid</v>
          </cell>
          <cell r="S37" t="str">
            <v>Esp2</v>
          </cell>
          <cell r="T37">
            <v>124.0000005</v>
          </cell>
          <cell r="V37" t="str">
            <v>Atalanta</v>
          </cell>
          <cell r="W37" t="str">
            <v>Ita4</v>
          </cell>
          <cell r="X37">
            <v>50.50000003703704</v>
          </cell>
        </row>
        <row r="38">
          <cell r="B38" t="str">
            <v>Teuta</v>
          </cell>
          <cell r="C38" t="str">
            <v>Alb1</v>
          </cell>
          <cell r="D38">
            <v>2.7500000029411766</v>
          </cell>
          <cell r="R38" t="str">
            <v>Barcelona</v>
          </cell>
          <cell r="S38" t="str">
            <v>Esp3</v>
          </cell>
          <cell r="T38">
            <v>122.00000033333333</v>
          </cell>
          <cell r="V38" t="str">
            <v>Zenit</v>
          </cell>
          <cell r="W38" t="str">
            <v>Rus1</v>
          </cell>
          <cell r="X38">
            <v>50.000000035714287</v>
          </cell>
        </row>
        <row r="39">
          <cell r="B39" t="str">
            <v>Ararat</v>
          </cell>
          <cell r="C39" t="str">
            <v>Arm1</v>
          </cell>
          <cell r="D39">
            <v>1.4750000110000001</v>
          </cell>
          <cell r="R39" t="str">
            <v>Juventus</v>
          </cell>
          <cell r="S39" t="str">
            <v>Ita3</v>
          </cell>
          <cell r="T39">
            <v>120.00000025</v>
          </cell>
          <cell r="V39" t="str">
            <v>Besiktas</v>
          </cell>
          <cell r="W39" t="str">
            <v>Tur1</v>
          </cell>
          <cell r="X39">
            <v>49.000000033333336</v>
          </cell>
        </row>
        <row r="40">
          <cell r="B40" t="str">
            <v>Hamrun</v>
          </cell>
          <cell r="C40" t="str">
            <v>Mal1</v>
          </cell>
          <cell r="D40">
            <v>1.275000001</v>
          </cell>
          <cell r="R40" t="str">
            <v>Manchester City</v>
          </cell>
          <cell r="S40" t="str">
            <v>Eng1</v>
          </cell>
          <cell r="T40">
            <v>117.0000002</v>
          </cell>
          <cell r="V40" t="str">
            <v>Dynamo Kyiv</v>
          </cell>
          <cell r="W40" t="str">
            <v>Ukr1</v>
          </cell>
          <cell r="X40">
            <v>47.000000032258065</v>
          </cell>
        </row>
        <row r="41">
          <cell r="R41" t="str">
            <v>Atletico Madrid</v>
          </cell>
          <cell r="S41" t="str">
            <v>Esp1</v>
          </cell>
          <cell r="T41">
            <v>115.00000016666667</v>
          </cell>
          <cell r="V41" t="str">
            <v>Sporting</v>
          </cell>
          <cell r="W41" t="str">
            <v>Por1</v>
          </cell>
          <cell r="X41">
            <v>45.500000031250003</v>
          </cell>
        </row>
        <row r="42">
          <cell r="R42" t="str">
            <v>Paris SG</v>
          </cell>
          <cell r="S42" t="str">
            <v>Fra2</v>
          </cell>
          <cell r="T42">
            <v>112.00000014285715</v>
          </cell>
          <cell r="V42" t="str">
            <v>Dinamo Zagreb</v>
          </cell>
          <cell r="W42" t="str">
            <v>Cro1</v>
          </cell>
          <cell r="X42">
            <v>44.500000030303028</v>
          </cell>
        </row>
        <row r="43">
          <cell r="R43" t="str">
            <v>Manchester United</v>
          </cell>
          <cell r="S43" t="str">
            <v>Eng2</v>
          </cell>
          <cell r="T43">
            <v>106.000000125</v>
          </cell>
          <cell r="V43" t="str">
            <v>Slavia Praha</v>
          </cell>
          <cell r="W43" t="str">
            <v>Cze1</v>
          </cell>
          <cell r="X43">
            <v>43.500000028571428</v>
          </cell>
        </row>
        <row r="46">
          <cell r="R46" t="str">
            <v>EL TH           19,142</v>
          </cell>
          <cell r="S46" t="str">
            <v xml:space="preserve">   -</v>
          </cell>
          <cell r="T46">
            <v>106.00000012499</v>
          </cell>
          <cell r="V46" t="str">
            <v>Olympiacos</v>
          </cell>
          <cell r="W46" t="str">
            <v>Gre1</v>
          </cell>
          <cell r="X46">
            <v>43.000000027027028</v>
          </cell>
        </row>
        <row r="47">
          <cell r="R47" t="str">
            <v>Sevilla</v>
          </cell>
          <cell r="S47" t="str">
            <v>Esp4</v>
          </cell>
          <cell r="T47">
            <v>98.000000099999994</v>
          </cell>
          <cell r="V47" t="str">
            <v>Club Brugge</v>
          </cell>
          <cell r="W47" t="str">
            <v>Bel1</v>
          </cell>
          <cell r="X47">
            <v>35.500000024390246</v>
          </cell>
        </row>
        <row r="48">
          <cell r="R48" t="str">
            <v>Porto</v>
          </cell>
          <cell r="S48" t="str">
            <v>Por2</v>
          </cell>
          <cell r="T48">
            <v>85.000000062500007</v>
          </cell>
          <cell r="V48" t="str">
            <v>Eintracht</v>
          </cell>
          <cell r="W48" t="str">
            <v>Ger4</v>
          </cell>
          <cell r="X48">
            <v>33.000000020408166</v>
          </cell>
        </row>
        <row r="49">
          <cell r="R49" t="str">
            <v>Ajax</v>
          </cell>
          <cell r="S49" t="str">
            <v>Ned1</v>
          </cell>
          <cell r="T49">
            <v>81.500000058823531</v>
          </cell>
          <cell r="V49" t="str">
            <v>Leicester</v>
          </cell>
          <cell r="W49" t="str">
            <v>Eng3</v>
          </cell>
          <cell r="X49">
            <v>32.000000019607846</v>
          </cell>
        </row>
        <row r="50">
          <cell r="R50" t="str">
            <v>Shakhtar Donetsk</v>
          </cell>
          <cell r="S50" t="str">
            <v>Ukr2</v>
          </cell>
          <cell r="T50">
            <v>79.00000005555556</v>
          </cell>
          <cell r="V50" t="str">
            <v>Milan</v>
          </cell>
          <cell r="W50" t="str">
            <v>Ita2</v>
          </cell>
          <cell r="X50">
            <v>31.000000018867926</v>
          </cell>
        </row>
        <row r="51">
          <cell r="R51" t="str">
            <v>RB Leipzig</v>
          </cell>
          <cell r="S51" t="str">
            <v>Ger2</v>
          </cell>
          <cell r="T51">
            <v>66.000000047619054</v>
          </cell>
          <cell r="V51" t="str">
            <v>West Ham</v>
          </cell>
          <cell r="W51" t="str">
            <v>Eng4</v>
          </cell>
          <cell r="X51">
            <v>19.342000012820513</v>
          </cell>
        </row>
        <row r="52">
          <cell r="R52" t="str">
            <v>Salzburg</v>
          </cell>
          <cell r="S52" t="str">
            <v>Aut1</v>
          </cell>
          <cell r="T52">
            <v>59.000000045454549</v>
          </cell>
          <cell r="V52" t="str">
            <v>Wolfsburg</v>
          </cell>
          <cell r="W52" t="str">
            <v>Ger3</v>
          </cell>
          <cell r="X52">
            <v>14.656000009708739</v>
          </cell>
        </row>
        <row r="53">
          <cell r="R53" t="str">
            <v>Benfica</v>
          </cell>
          <cell r="S53" t="str">
            <v>Por3</v>
          </cell>
          <cell r="T53">
            <v>58.000000043478259</v>
          </cell>
          <cell r="V53" t="str">
            <v>Lille</v>
          </cell>
          <cell r="W53" t="str">
            <v>Fra1</v>
          </cell>
          <cell r="X53">
            <v>14.000000009174311</v>
          </cell>
        </row>
        <row r="65">
          <cell r="I65">
            <v>1</v>
          </cell>
          <cell r="J65" t="str">
            <v>esp</v>
          </cell>
          <cell r="K65">
            <v>1</v>
          </cell>
          <cell r="M65">
            <v>1</v>
          </cell>
          <cell r="N65" t="str">
            <v>Bayern Munich</v>
          </cell>
          <cell r="O65">
            <v>1</v>
          </cell>
          <cell r="P65">
            <v>132.000001</v>
          </cell>
        </row>
        <row r="66">
          <cell r="I66">
            <v>2</v>
          </cell>
          <cell r="J66" t="str">
            <v>eng</v>
          </cell>
          <cell r="K66">
            <v>1</v>
          </cell>
          <cell r="M66">
            <v>2</v>
          </cell>
          <cell r="O66">
            <v>1</v>
          </cell>
        </row>
        <row r="67">
          <cell r="I67">
            <v>3</v>
          </cell>
          <cell r="J67" t="str">
            <v>ger</v>
          </cell>
          <cell r="K67">
            <v>1</v>
          </cell>
          <cell r="M67">
            <v>3</v>
          </cell>
          <cell r="O67">
            <v>1</v>
          </cell>
        </row>
        <row r="68">
          <cell r="I68">
            <v>4</v>
          </cell>
          <cell r="J68" t="str">
            <v>ita</v>
          </cell>
          <cell r="K68">
            <v>1</v>
          </cell>
          <cell r="M68">
            <v>4</v>
          </cell>
          <cell r="N68" t="str">
            <v>Real Madrid</v>
          </cell>
          <cell r="O68">
            <v>1</v>
          </cell>
          <cell r="P68">
            <v>124.0000005</v>
          </cell>
        </row>
        <row r="69">
          <cell r="I69">
            <v>5</v>
          </cell>
          <cell r="J69" t="str">
            <v>fra</v>
          </cell>
          <cell r="K69">
            <v>1</v>
          </cell>
          <cell r="M69">
            <v>5</v>
          </cell>
          <cell r="O69">
            <v>1</v>
          </cell>
        </row>
        <row r="70">
          <cell r="I70">
            <v>6</v>
          </cell>
          <cell r="J70" t="str">
            <v>por</v>
          </cell>
          <cell r="K70">
            <v>1</v>
          </cell>
          <cell r="M70">
            <v>6</v>
          </cell>
          <cell r="N70" t="str">
            <v>Manchester City</v>
          </cell>
          <cell r="O70">
            <v>1</v>
          </cell>
          <cell r="P70">
            <v>117.0000002</v>
          </cell>
        </row>
        <row r="71">
          <cell r="I71">
            <v>7</v>
          </cell>
          <cell r="K71">
            <v>1</v>
          </cell>
          <cell r="M71">
            <v>7</v>
          </cell>
          <cell r="N71" t="str">
            <v>Paris SG</v>
          </cell>
          <cell r="O71">
            <v>1</v>
          </cell>
          <cell r="P71">
            <v>112.00000014285715</v>
          </cell>
        </row>
        <row r="72">
          <cell r="I72">
            <v>8</v>
          </cell>
          <cell r="K72">
            <v>1</v>
          </cell>
          <cell r="M72">
            <v>8</v>
          </cell>
          <cell r="O72">
            <v>1</v>
          </cell>
        </row>
        <row r="73">
          <cell r="I73">
            <v>9</v>
          </cell>
          <cell r="J73" t="str">
            <v>ned</v>
          </cell>
          <cell r="K73">
            <v>1</v>
          </cell>
          <cell r="M73">
            <v>9</v>
          </cell>
          <cell r="N73" t="str">
            <v>Liverpool</v>
          </cell>
          <cell r="O73">
            <v>1</v>
          </cell>
          <cell r="P73">
            <v>100.00000011111111</v>
          </cell>
        </row>
        <row r="74">
          <cell r="I74">
            <v>10</v>
          </cell>
          <cell r="K74">
            <v>1</v>
          </cell>
          <cell r="M74">
            <v>10</v>
          </cell>
          <cell r="N74" t="str">
            <v>Borussia Dortmund</v>
          </cell>
          <cell r="O74">
            <v>1</v>
          </cell>
          <cell r="P74">
            <v>90.000000076923072</v>
          </cell>
        </row>
        <row r="75">
          <cell r="I75">
            <v>11</v>
          </cell>
          <cell r="K75">
            <v>1</v>
          </cell>
          <cell r="M75">
            <v>11</v>
          </cell>
          <cell r="N75" t="str">
            <v>Chelsea</v>
          </cell>
          <cell r="O75">
            <v>1</v>
          </cell>
          <cell r="P75">
            <v>91.000000083333333</v>
          </cell>
        </row>
        <row r="76">
          <cell r="I76">
            <v>12</v>
          </cell>
          <cell r="K76">
            <v>1</v>
          </cell>
          <cell r="M76">
            <v>12</v>
          </cell>
          <cell r="N76" t="str">
            <v>Porto</v>
          </cell>
          <cell r="O76">
            <v>1</v>
          </cell>
          <cell r="P76">
            <v>85.000000062500007</v>
          </cell>
        </row>
        <row r="77">
          <cell r="I77">
            <v>13</v>
          </cell>
          <cell r="K77">
            <v>1</v>
          </cell>
          <cell r="M77">
            <v>13</v>
          </cell>
          <cell r="O77">
            <v>1</v>
          </cell>
        </row>
        <row r="78">
          <cell r="I78">
            <v>14</v>
          </cell>
          <cell r="K78">
            <v>1</v>
          </cell>
          <cell r="M78">
            <v>14</v>
          </cell>
          <cell r="O78">
            <v>1</v>
          </cell>
        </row>
        <row r="79">
          <cell r="I79">
            <v>15</v>
          </cell>
          <cell r="K79">
            <v>1</v>
          </cell>
          <cell r="M79">
            <v>15</v>
          </cell>
          <cell r="O79">
            <v>1</v>
          </cell>
        </row>
        <row r="80">
          <cell r="I80">
            <v>16</v>
          </cell>
          <cell r="K80">
            <v>1</v>
          </cell>
          <cell r="M80">
            <v>16</v>
          </cell>
          <cell r="O80">
            <v>1</v>
          </cell>
        </row>
        <row r="81">
          <cell r="I81">
            <v>17</v>
          </cell>
          <cell r="K81">
            <v>1</v>
          </cell>
          <cell r="M81">
            <v>17</v>
          </cell>
          <cell r="O81">
            <v>1</v>
          </cell>
        </row>
        <row r="82">
          <cell r="I82">
            <v>18</v>
          </cell>
          <cell r="K82">
            <v>1</v>
          </cell>
          <cell r="M82">
            <v>18</v>
          </cell>
          <cell r="O82">
            <v>1</v>
          </cell>
        </row>
        <row r="83">
          <cell r="I83">
            <v>19</v>
          </cell>
          <cell r="J83" t="str">
            <v>cro</v>
          </cell>
          <cell r="K83">
            <v>1</v>
          </cell>
          <cell r="M83">
            <v>19</v>
          </cell>
          <cell r="O83">
            <v>1</v>
          </cell>
        </row>
        <row r="84">
          <cell r="I84">
            <v>20</v>
          </cell>
          <cell r="J84" t="str">
            <v>cze</v>
          </cell>
          <cell r="K84">
            <v>1</v>
          </cell>
          <cell r="M84">
            <v>20</v>
          </cell>
          <cell r="O84">
            <v>1</v>
          </cell>
        </row>
        <row r="85">
          <cell r="I85">
            <v>21</v>
          </cell>
          <cell r="K85">
            <v>1</v>
          </cell>
          <cell r="M85">
            <v>21</v>
          </cell>
          <cell r="O85">
            <v>1</v>
          </cell>
        </row>
        <row r="86">
          <cell r="I86">
            <v>22</v>
          </cell>
          <cell r="K86">
            <v>1</v>
          </cell>
          <cell r="M86">
            <v>22</v>
          </cell>
          <cell r="O86">
            <v>1</v>
          </cell>
        </row>
        <row r="87">
          <cell r="I87">
            <v>23</v>
          </cell>
          <cell r="K87">
            <v>1</v>
          </cell>
          <cell r="M87">
            <v>23</v>
          </cell>
          <cell r="O87">
            <v>1</v>
          </cell>
        </row>
        <row r="88">
          <cell r="I88">
            <v>24</v>
          </cell>
          <cell r="K88">
            <v>1</v>
          </cell>
          <cell r="M88">
            <v>24</v>
          </cell>
          <cell r="O88">
            <v>1</v>
          </cell>
        </row>
        <row r="89">
          <cell r="I89">
            <v>25</v>
          </cell>
          <cell r="K89">
            <v>1</v>
          </cell>
          <cell r="M89">
            <v>25</v>
          </cell>
          <cell r="N89" t="str">
            <v>Manchester United</v>
          </cell>
          <cell r="O89">
            <v>1</v>
          </cell>
          <cell r="P89">
            <v>106.000000125</v>
          </cell>
        </row>
        <row r="90">
          <cell r="I90">
            <v>26</v>
          </cell>
          <cell r="K90">
            <v>1</v>
          </cell>
          <cell r="M90">
            <v>26</v>
          </cell>
          <cell r="O90">
            <v>1</v>
          </cell>
        </row>
        <row r="91">
          <cell r="I91">
            <v>27</v>
          </cell>
          <cell r="K91">
            <v>1</v>
          </cell>
          <cell r="M91">
            <v>27</v>
          </cell>
          <cell r="N91" t="str">
            <v>Ajax</v>
          </cell>
          <cell r="O91">
            <v>1</v>
          </cell>
          <cell r="P91">
            <v>81.500000058823531</v>
          </cell>
        </row>
        <row r="92">
          <cell r="I92">
            <v>28</v>
          </cell>
          <cell r="K92">
            <v>1</v>
          </cell>
          <cell r="M92">
            <v>28</v>
          </cell>
          <cell r="O92">
            <v>1</v>
          </cell>
        </row>
        <row r="93">
          <cell r="I93">
            <v>29</v>
          </cell>
          <cell r="K93">
            <v>1</v>
          </cell>
          <cell r="M93">
            <v>29</v>
          </cell>
          <cell r="O93">
            <v>1</v>
          </cell>
        </row>
        <row r="94">
          <cell r="I94">
            <v>30</v>
          </cell>
          <cell r="K94">
            <v>1</v>
          </cell>
          <cell r="M94">
            <v>30</v>
          </cell>
          <cell r="O94">
            <v>1</v>
          </cell>
        </row>
        <row r="95">
          <cell r="I95">
            <v>31</v>
          </cell>
          <cell r="K95">
            <v>1</v>
          </cell>
          <cell r="M95">
            <v>31</v>
          </cell>
          <cell r="O95">
            <v>1</v>
          </cell>
        </row>
        <row r="96">
          <cell r="I96">
            <v>32</v>
          </cell>
          <cell r="K96">
            <v>1</v>
          </cell>
          <cell r="M96">
            <v>32</v>
          </cell>
          <cell r="O96">
            <v>1</v>
          </cell>
        </row>
        <row r="97">
          <cell r="M97">
            <v>33</v>
          </cell>
          <cell r="N97" t="str">
            <v>Arsenal</v>
          </cell>
          <cell r="O97">
            <v>1</v>
          </cell>
          <cell r="P97">
            <v>95.000000090909097</v>
          </cell>
        </row>
        <row r="98">
          <cell r="M98">
            <v>34</v>
          </cell>
          <cell r="O98">
            <v>1</v>
          </cell>
        </row>
        <row r="99">
          <cell r="M99">
            <v>35</v>
          </cell>
          <cell r="N99" t="str">
            <v>Roma</v>
          </cell>
          <cell r="O99">
            <v>1</v>
          </cell>
          <cell r="P99">
            <v>86.000000066666672</v>
          </cell>
        </row>
        <row r="100">
          <cell r="M100">
            <v>36</v>
          </cell>
          <cell r="O100">
            <v>1</v>
          </cell>
        </row>
        <row r="101">
          <cell r="I101">
            <v>1</v>
          </cell>
          <cell r="J101" t="str">
            <v>шве</v>
          </cell>
          <cell r="M101">
            <v>37</v>
          </cell>
          <cell r="O101">
            <v>1</v>
          </cell>
        </row>
        <row r="102">
          <cell r="I102">
            <v>2</v>
          </cell>
          <cell r="J102" t="str">
            <v>каз</v>
          </cell>
          <cell r="M102">
            <v>38</v>
          </cell>
          <cell r="O102">
            <v>1</v>
          </cell>
        </row>
        <row r="103">
          <cell r="I103">
            <v>3</v>
          </cell>
          <cell r="J103" t="str">
            <v>блр</v>
          </cell>
          <cell r="M103">
            <v>39</v>
          </cell>
          <cell r="N103" t="str">
            <v>Villarreal</v>
          </cell>
          <cell r="O103">
            <v>1</v>
          </cell>
          <cell r="P103">
            <v>55.000000040000003</v>
          </cell>
        </row>
        <row r="104">
          <cell r="I104">
            <v>4</v>
          </cell>
          <cell r="J104" t="str">
            <v>лат</v>
          </cell>
          <cell r="M104">
            <v>40</v>
          </cell>
          <cell r="N104" t="str">
            <v>Dinamo Zagreb</v>
          </cell>
          <cell r="O104">
            <v>1</v>
          </cell>
          <cell r="P104">
            <v>44.500000030303028</v>
          </cell>
        </row>
        <row r="105">
          <cell r="I105">
            <v>5</v>
          </cell>
          <cell r="J105" t="str">
            <v>гру</v>
          </cell>
          <cell r="M105">
            <v>41</v>
          </cell>
          <cell r="N105" t="str">
            <v>Slavia Praha</v>
          </cell>
          <cell r="O105">
            <v>1</v>
          </cell>
          <cell r="P105">
            <v>43.500000028571428</v>
          </cell>
        </row>
        <row r="106">
          <cell r="I106">
            <v>6</v>
          </cell>
          <cell r="M106">
            <v>42</v>
          </cell>
          <cell r="O106">
            <v>1</v>
          </cell>
        </row>
        <row r="107">
          <cell r="I107">
            <v>7</v>
          </cell>
          <cell r="M107">
            <v>43</v>
          </cell>
          <cell r="O107">
            <v>1</v>
          </cell>
        </row>
        <row r="108">
          <cell r="I108">
            <v>8</v>
          </cell>
          <cell r="M108">
            <v>44</v>
          </cell>
          <cell r="O108">
            <v>1</v>
          </cell>
        </row>
        <row r="109">
          <cell r="I109">
            <v>9</v>
          </cell>
          <cell r="M109">
            <v>45</v>
          </cell>
          <cell r="O109">
            <v>1</v>
          </cell>
        </row>
        <row r="110">
          <cell r="I110">
            <v>10</v>
          </cell>
          <cell r="M110">
            <v>46</v>
          </cell>
          <cell r="O110">
            <v>1</v>
          </cell>
        </row>
        <row r="111">
          <cell r="I111">
            <v>11</v>
          </cell>
          <cell r="M111">
            <v>47</v>
          </cell>
          <cell r="O111">
            <v>1</v>
          </cell>
        </row>
        <row r="112">
          <cell r="I112">
            <v>12</v>
          </cell>
          <cell r="M112">
            <v>48</v>
          </cell>
          <cell r="O112">
            <v>1</v>
          </cell>
        </row>
        <row r="113">
          <cell r="I113">
            <v>13</v>
          </cell>
          <cell r="M113">
            <v>49</v>
          </cell>
          <cell r="O113">
            <v>1</v>
          </cell>
        </row>
        <row r="114">
          <cell r="I114">
            <v>14</v>
          </cell>
          <cell r="M114">
            <v>50</v>
          </cell>
          <cell r="O114">
            <v>1</v>
          </cell>
        </row>
        <row r="115">
          <cell r="I115">
            <v>15</v>
          </cell>
          <cell r="M115">
            <v>51</v>
          </cell>
          <cell r="N115" t="str">
            <v>Granada</v>
          </cell>
          <cell r="O115">
            <v>1</v>
          </cell>
          <cell r="P115">
            <v>19.256000012499999</v>
          </cell>
        </row>
        <row r="116">
          <cell r="I116">
            <v>16</v>
          </cell>
          <cell r="M116">
            <v>52</v>
          </cell>
          <cell r="O116">
            <v>1</v>
          </cell>
        </row>
        <row r="117">
          <cell r="I117">
            <v>17</v>
          </cell>
          <cell r="M117">
            <v>53</v>
          </cell>
          <cell r="O117">
            <v>1</v>
          </cell>
        </row>
        <row r="118">
          <cell r="I118">
            <v>18</v>
          </cell>
          <cell r="M118">
            <v>54</v>
          </cell>
          <cell r="O118">
            <v>1</v>
          </cell>
        </row>
        <row r="119">
          <cell r="I119">
            <v>19</v>
          </cell>
          <cell r="M119">
            <v>55</v>
          </cell>
          <cell r="O119">
            <v>1</v>
          </cell>
        </row>
        <row r="120">
          <cell r="I120">
            <v>20</v>
          </cell>
          <cell r="M120">
            <v>56</v>
          </cell>
          <cell r="O120">
            <v>1</v>
          </cell>
        </row>
        <row r="121">
          <cell r="I121">
            <v>21</v>
          </cell>
          <cell r="M121">
            <v>57</v>
          </cell>
          <cell r="O121">
            <v>1</v>
          </cell>
        </row>
        <row r="122">
          <cell r="I122">
            <v>22</v>
          </cell>
          <cell r="M122">
            <v>58</v>
          </cell>
          <cell r="O122">
            <v>1</v>
          </cell>
        </row>
        <row r="123">
          <cell r="I123">
            <v>23</v>
          </cell>
          <cell r="M123">
            <v>59</v>
          </cell>
          <cell r="O123">
            <v>1</v>
          </cell>
        </row>
        <row r="124">
          <cell r="I124">
            <v>24</v>
          </cell>
          <cell r="M124">
            <v>60</v>
          </cell>
          <cell r="O124">
            <v>1</v>
          </cell>
        </row>
        <row r="125">
          <cell r="I125">
            <v>25</v>
          </cell>
          <cell r="M125">
            <v>61</v>
          </cell>
          <cell r="O125">
            <v>1</v>
          </cell>
        </row>
        <row r="126">
          <cell r="I126">
            <v>26</v>
          </cell>
          <cell r="M126">
            <v>62</v>
          </cell>
          <cell r="O126">
            <v>1</v>
          </cell>
        </row>
        <row r="127">
          <cell r="I127">
            <v>27</v>
          </cell>
          <cell r="M127">
            <v>63</v>
          </cell>
          <cell r="O127">
            <v>1</v>
          </cell>
        </row>
        <row r="128">
          <cell r="I128">
            <v>28</v>
          </cell>
          <cell r="M128">
            <v>64</v>
          </cell>
          <cell r="O128">
            <v>1</v>
          </cell>
        </row>
        <row r="129">
          <cell r="I129">
            <v>29</v>
          </cell>
          <cell r="M129">
            <v>65</v>
          </cell>
          <cell r="O129">
            <v>1</v>
          </cell>
        </row>
        <row r="130">
          <cell r="I130">
            <v>30</v>
          </cell>
          <cell r="M130">
            <v>66</v>
          </cell>
          <cell r="O130">
            <v>1</v>
          </cell>
        </row>
        <row r="131">
          <cell r="I131">
            <v>31</v>
          </cell>
          <cell r="M131">
            <v>67</v>
          </cell>
          <cell r="O131">
            <v>1</v>
          </cell>
        </row>
        <row r="132">
          <cell r="I132">
            <v>32</v>
          </cell>
          <cell r="M132">
            <v>68</v>
          </cell>
          <cell r="O132">
            <v>1</v>
          </cell>
        </row>
        <row r="133">
          <cell r="I133">
            <v>33</v>
          </cell>
          <cell r="M133">
            <v>69</v>
          </cell>
          <cell r="O133">
            <v>1</v>
          </cell>
        </row>
        <row r="134">
          <cell r="I134">
            <v>34</v>
          </cell>
          <cell r="M134">
            <v>70</v>
          </cell>
          <cell r="O134">
            <v>1</v>
          </cell>
        </row>
        <row r="135">
          <cell r="I135">
            <v>35</v>
          </cell>
          <cell r="M135">
            <v>71</v>
          </cell>
          <cell r="O135">
            <v>1</v>
          </cell>
        </row>
        <row r="136">
          <cell r="I136">
            <v>36</v>
          </cell>
          <cell r="M136">
            <v>72</v>
          </cell>
          <cell r="O136">
            <v>1</v>
          </cell>
        </row>
        <row r="137">
          <cell r="I137">
            <v>37</v>
          </cell>
          <cell r="M137">
            <v>73</v>
          </cell>
          <cell r="O137">
            <v>1</v>
          </cell>
        </row>
        <row r="138">
          <cell r="I138">
            <v>38</v>
          </cell>
          <cell r="M138">
            <v>74</v>
          </cell>
          <cell r="O138">
            <v>1</v>
          </cell>
        </row>
        <row r="139">
          <cell r="I139">
            <v>39</v>
          </cell>
          <cell r="M139">
            <v>75</v>
          </cell>
          <cell r="O139">
            <v>1</v>
          </cell>
        </row>
        <row r="140">
          <cell r="I140">
            <v>40</v>
          </cell>
          <cell r="M140">
            <v>76</v>
          </cell>
          <cell r="O140">
            <v>1</v>
          </cell>
        </row>
        <row r="141">
          <cell r="I141">
            <v>41</v>
          </cell>
          <cell r="M141">
            <v>77</v>
          </cell>
          <cell r="O141">
            <v>1</v>
          </cell>
        </row>
        <row r="142">
          <cell r="I142">
            <v>42</v>
          </cell>
          <cell r="M142">
            <v>78</v>
          </cell>
          <cell r="O142">
            <v>1</v>
          </cell>
        </row>
        <row r="143">
          <cell r="I143">
            <v>43</v>
          </cell>
          <cell r="M143">
            <v>79</v>
          </cell>
          <cell r="O143">
            <v>1</v>
          </cell>
        </row>
        <row r="144">
          <cell r="I144">
            <v>44</v>
          </cell>
          <cell r="M144">
            <v>80</v>
          </cell>
          <cell r="O144">
            <v>1</v>
          </cell>
        </row>
        <row r="145">
          <cell r="I145">
            <v>45</v>
          </cell>
          <cell r="N145" t="str">
            <v>EL TH           19,142</v>
          </cell>
          <cell r="O145">
            <v>1</v>
          </cell>
        </row>
        <row r="146">
          <cell r="I146">
            <v>46</v>
          </cell>
        </row>
        <row r="147">
          <cell r="I147">
            <v>47</v>
          </cell>
        </row>
        <row r="148">
          <cell r="I148">
            <v>48</v>
          </cell>
        </row>
        <row r="149">
          <cell r="I149">
            <v>49</v>
          </cell>
        </row>
        <row r="150">
          <cell r="I150">
            <v>50</v>
          </cell>
        </row>
        <row r="151">
          <cell r="I151">
            <v>51</v>
          </cell>
        </row>
        <row r="152">
          <cell r="I152">
            <v>52</v>
          </cell>
        </row>
        <row r="153">
          <cell r="I153">
            <v>53</v>
          </cell>
        </row>
        <row r="154">
          <cell r="I154">
            <v>54</v>
          </cell>
        </row>
      </sheetData>
      <sheetData sheetId="10">
        <row r="2">
          <cell r="B2" t="str">
            <v>Sparta Praha</v>
          </cell>
          <cell r="C2" t="str">
            <v>Cze2</v>
          </cell>
          <cell r="D2">
            <v>34.000000021739133</v>
          </cell>
          <cell r="E2" t="str">
            <v>2nc</v>
          </cell>
          <cell r="G2" t="str">
            <v>Ludogorets</v>
          </cell>
          <cell r="H2" t="str">
            <v>Bul1</v>
          </cell>
          <cell r="I2">
            <v>44.500000030303028</v>
          </cell>
          <cell r="J2" t="str">
            <v>3ch</v>
          </cell>
          <cell r="L2" t="str">
            <v>Liverpool</v>
          </cell>
          <cell r="M2" t="str">
            <v>Eng6</v>
          </cell>
          <cell r="N2">
            <v>100.00000011111111</v>
          </cell>
          <cell r="O2" t="str">
            <v>gs*</v>
          </cell>
          <cell r="Q2" t="str">
            <v>Ludogorets</v>
          </cell>
          <cell r="R2" t="str">
            <v>Bul1</v>
          </cell>
          <cell r="S2">
            <v>28.00000001724138</v>
          </cell>
          <cell r="T2" t="str">
            <v>3ch</v>
          </cell>
        </row>
        <row r="3">
          <cell r="B3" t="str">
            <v>Rapid Wien</v>
          </cell>
          <cell r="C3" t="str">
            <v>Aut2</v>
          </cell>
          <cell r="D3">
            <v>29.000000017857143</v>
          </cell>
          <cell r="E3" t="str">
            <v>2nc</v>
          </cell>
          <cell r="G3" t="str">
            <v>Qarabag</v>
          </cell>
          <cell r="H3" t="str">
            <v>Aze1</v>
          </cell>
          <cell r="I3">
            <v>43.500000028571428</v>
          </cell>
          <cell r="J3" t="str">
            <v>3ch</v>
          </cell>
          <cell r="L3" t="str">
            <v>Chelsea</v>
          </cell>
          <cell r="M3" t="str">
            <v>Eng5</v>
          </cell>
          <cell r="N3">
            <v>91.000000083333333</v>
          </cell>
          <cell r="O3" t="str">
            <v>gs</v>
          </cell>
          <cell r="Q3" t="str">
            <v>AZ Alkmaar</v>
          </cell>
          <cell r="R3" t="str">
            <v>Ned3</v>
          </cell>
          <cell r="S3">
            <v>21.500000015151514</v>
          </cell>
          <cell r="T3" t="str">
            <v xml:space="preserve"> </v>
          </cell>
        </row>
        <row r="4">
          <cell r="B4" t="str">
            <v>Brondby</v>
          </cell>
          <cell r="C4" t="str">
            <v>Den2</v>
          </cell>
          <cell r="D4">
            <v>19.500000013513514</v>
          </cell>
          <cell r="E4" t="str">
            <v>2nc</v>
          </cell>
          <cell r="G4" t="str">
            <v>Steaua</v>
          </cell>
          <cell r="H4" t="str">
            <v>Rom1</v>
          </cell>
          <cell r="I4">
            <v>43.000000027027028</v>
          </cell>
          <cell r="J4" t="str">
            <v>3ch</v>
          </cell>
          <cell r="L4" t="str">
            <v>Borussia Dortmund</v>
          </cell>
          <cell r="M4" t="str">
            <v>Ger5</v>
          </cell>
          <cell r="N4">
            <v>90.000000076923072</v>
          </cell>
          <cell r="O4" t="str">
            <v>gs</v>
          </cell>
          <cell r="Q4" t="str">
            <v>LASK</v>
          </cell>
          <cell r="R4" t="str">
            <v>Aut3</v>
          </cell>
          <cell r="S4">
            <v>21.000000014925373</v>
          </cell>
          <cell r="T4" t="str">
            <v xml:space="preserve"> </v>
          </cell>
        </row>
        <row r="5">
          <cell r="B5" t="str">
            <v>Slovacko</v>
          </cell>
          <cell r="C5" t="str">
            <v>Cze3</v>
          </cell>
          <cell r="D5">
            <v>5.3200000003333336</v>
          </cell>
          <cell r="E5" t="str">
            <v xml:space="preserve"> </v>
          </cell>
          <cell r="G5" t="str">
            <v>Malmo</v>
          </cell>
          <cell r="H5" t="str">
            <v>Swe1</v>
          </cell>
          <cell r="I5">
            <v>35.000000023809527</v>
          </cell>
          <cell r="J5" t="str">
            <v>3ch</v>
          </cell>
          <cell r="L5" t="str">
            <v>Lyon</v>
          </cell>
          <cell r="M5" t="str">
            <v>Fra4</v>
          </cell>
          <cell r="N5">
            <v>76.000000052631577</v>
          </cell>
          <cell r="O5" t="str">
            <v>gs</v>
          </cell>
          <cell r="Q5" t="str">
            <v>Qarabag</v>
          </cell>
          <cell r="R5" t="str">
            <v>Aze1</v>
          </cell>
          <cell r="S5">
            <v>21.000000014492752</v>
          </cell>
          <cell r="T5" t="str">
            <v>3ch</v>
          </cell>
        </row>
        <row r="6">
          <cell r="G6" t="str">
            <v>Legia</v>
          </cell>
          <cell r="H6" t="str">
            <v>Pol1</v>
          </cell>
          <cell r="I6">
            <v>32.500000020000002</v>
          </cell>
          <cell r="J6" t="str">
            <v>3ch</v>
          </cell>
          <cell r="L6" t="str">
            <v>Napoli</v>
          </cell>
          <cell r="M6" t="str">
            <v>Ita5</v>
          </cell>
          <cell r="N6">
            <v>74.000000049999997</v>
          </cell>
          <cell r="O6" t="str">
            <v>gs</v>
          </cell>
          <cell r="Q6" t="str">
            <v>Steaua</v>
          </cell>
          <cell r="R6" t="str">
            <v>Rom1</v>
          </cell>
          <cell r="S6">
            <v>21.000000014285714</v>
          </cell>
          <cell r="T6" t="str">
            <v>3ch</v>
          </cell>
        </row>
        <row r="7">
          <cell r="G7" t="str">
            <v>Sheriff</v>
          </cell>
          <cell r="H7" t="str">
            <v>Mol1</v>
          </cell>
          <cell r="I7">
            <v>31.250000019230768</v>
          </cell>
          <cell r="J7" t="str">
            <v>3ch</v>
          </cell>
          <cell r="L7" t="str">
            <v>Bayer 04</v>
          </cell>
          <cell r="M7" t="str">
            <v>Ger6</v>
          </cell>
          <cell r="N7">
            <v>57.000000041666667</v>
          </cell>
          <cell r="O7" t="str">
            <v>gs*</v>
          </cell>
          <cell r="Q7" t="str">
            <v>Fenerbahce</v>
          </cell>
          <cell r="R7" t="str">
            <v>Tur2</v>
          </cell>
          <cell r="S7">
            <v>19.500000013513514</v>
          </cell>
          <cell r="T7" t="str">
            <v>3nc</v>
          </cell>
        </row>
        <row r="8">
          <cell r="G8" t="str">
            <v>Genk</v>
          </cell>
          <cell r="H8" t="str">
            <v>Bel3</v>
          </cell>
          <cell r="I8">
            <v>30.000000018181819</v>
          </cell>
          <cell r="J8" t="str">
            <v xml:space="preserve"> </v>
          </cell>
          <cell r="L8" t="str">
            <v>Lazio</v>
          </cell>
          <cell r="M8" t="str">
            <v>Ita6</v>
          </cell>
          <cell r="N8">
            <v>44.000000029411765</v>
          </cell>
          <cell r="O8" t="str">
            <v>gs</v>
          </cell>
          <cell r="Q8" t="str">
            <v>Real Sociedad</v>
          </cell>
          <cell r="R8" t="str">
            <v>Esp5</v>
          </cell>
          <cell r="S8">
            <v>19.25600001234568</v>
          </cell>
          <cell r="T8" t="str">
            <v>gs</v>
          </cell>
        </row>
        <row r="9">
          <cell r="G9" t="str">
            <v>AZ Alkmaar</v>
          </cell>
          <cell r="H9" t="str">
            <v>Ned3</v>
          </cell>
          <cell r="I9">
            <v>21.500000015151514</v>
          </cell>
          <cell r="J9" t="str">
            <v xml:space="preserve"> </v>
          </cell>
          <cell r="L9" t="str">
            <v>Monaco</v>
          </cell>
          <cell r="M9" t="str">
            <v>Fra3</v>
          </cell>
          <cell r="N9">
            <v>36.000000024999999</v>
          </cell>
          <cell r="O9" t="str">
            <v>4nc</v>
          </cell>
          <cell r="Q9" t="str">
            <v>Betis</v>
          </cell>
          <cell r="R9" t="str">
            <v>Esp6</v>
          </cell>
          <cell r="S9">
            <v>19.256000011904764</v>
          </cell>
          <cell r="T9" t="str">
            <v>gs*</v>
          </cell>
        </row>
        <row r="10">
          <cell r="G10" t="str">
            <v>LASK</v>
          </cell>
          <cell r="H10" t="str">
            <v>Aut3</v>
          </cell>
          <cell r="I10">
            <v>21.000000014925373</v>
          </cell>
          <cell r="J10" t="str">
            <v xml:space="preserve"> </v>
          </cell>
        </row>
        <row r="11">
          <cell r="G11" t="str">
            <v>Sparta Praha</v>
          </cell>
          <cell r="H11" t="str">
            <v>Cze2</v>
          </cell>
          <cell r="I11">
            <v>17.500000010869567</v>
          </cell>
          <cell r="J11" t="str">
            <v>2nc</v>
          </cell>
        </row>
        <row r="12">
          <cell r="B12" t="str">
            <v>Ferencvaros</v>
          </cell>
          <cell r="C12" t="str">
            <v>Hun1</v>
          </cell>
          <cell r="D12">
            <v>13.500000008771929</v>
          </cell>
          <cell r="E12" t="str">
            <v>2ch</v>
          </cell>
          <cell r="G12" t="str">
            <v>Rapid Wien</v>
          </cell>
          <cell r="H12" t="str">
            <v>Aut2</v>
          </cell>
          <cell r="I12">
            <v>17.000000010526314</v>
          </cell>
          <cell r="J12" t="str">
            <v>2nc</v>
          </cell>
          <cell r="L12" t="str">
            <v>Young Boys</v>
          </cell>
          <cell r="M12" t="str">
            <v>Sui1</v>
          </cell>
          <cell r="N12">
            <v>35.000000023809527</v>
          </cell>
          <cell r="O12" t="str">
            <v>4ch</v>
          </cell>
          <cell r="Q12" t="str">
            <v>Malmo</v>
          </cell>
          <cell r="R12" t="str">
            <v>Swe1</v>
          </cell>
          <cell r="S12">
            <v>18.500000011363635</v>
          </cell>
          <cell r="T12" t="str">
            <v>3ch</v>
          </cell>
        </row>
        <row r="13">
          <cell r="B13" t="str">
            <v>Shkendija</v>
          </cell>
          <cell r="C13" t="str">
            <v>Mac1</v>
          </cell>
          <cell r="D13">
            <v>9.0000000075187963</v>
          </cell>
          <cell r="E13" t="str">
            <v>2ch</v>
          </cell>
          <cell r="G13" t="str">
            <v>Galatasaray</v>
          </cell>
          <cell r="H13" t="str">
            <v>Tur3</v>
          </cell>
          <cell r="I13">
            <v>17.000000010416667</v>
          </cell>
          <cell r="J13" t="str">
            <v xml:space="preserve"> </v>
          </cell>
          <cell r="L13" t="str">
            <v>Braga</v>
          </cell>
          <cell r="M13" t="str">
            <v>Por4</v>
          </cell>
          <cell r="N13">
            <v>35.000000023255815</v>
          </cell>
          <cell r="O13" t="str">
            <v>gs</v>
          </cell>
          <cell r="Q13" t="str">
            <v>Spartak</v>
          </cell>
          <cell r="R13" t="str">
            <v>Rus2</v>
          </cell>
          <cell r="S13">
            <v>18.500000011235954</v>
          </cell>
          <cell r="T13" t="str">
            <v>3nc</v>
          </cell>
        </row>
        <row r="14">
          <cell r="B14" t="str">
            <v>Slovan Bratislava</v>
          </cell>
          <cell r="C14" t="str">
            <v>Svk1</v>
          </cell>
          <cell r="D14">
            <v>7.5000000065789472</v>
          </cell>
          <cell r="E14" t="str">
            <v>2ch</v>
          </cell>
          <cell r="G14" t="str">
            <v>Zorya</v>
          </cell>
          <cell r="H14" t="str">
            <v>Ukr3</v>
          </cell>
          <cell r="I14">
            <v>15.00000001010101</v>
          </cell>
          <cell r="J14" t="str">
            <v xml:space="preserve"> </v>
          </cell>
          <cell r="L14" t="str">
            <v>Celtic</v>
          </cell>
          <cell r="M14" t="str">
            <v>Sco2</v>
          </cell>
          <cell r="N14">
            <v>34.000000021739133</v>
          </cell>
          <cell r="O14" t="str">
            <v>4nc</v>
          </cell>
          <cell r="Q14" t="str">
            <v>Sparta Praha</v>
          </cell>
          <cell r="R14" t="str">
            <v>Cze2</v>
          </cell>
          <cell r="S14">
            <v>17.500000010869567</v>
          </cell>
          <cell r="T14" t="str">
            <v>2nc</v>
          </cell>
        </row>
        <row r="15">
          <cell r="B15" t="str">
            <v>Olimpija</v>
          </cell>
          <cell r="C15" t="str">
            <v>Slo1</v>
          </cell>
          <cell r="D15">
            <v>6.7500000060606062</v>
          </cell>
          <cell r="E15" t="str">
            <v>2ch</v>
          </cell>
          <cell r="G15" t="str">
            <v>Ferencvaros</v>
          </cell>
          <cell r="H15" t="str">
            <v>Hun1</v>
          </cell>
          <cell r="I15">
            <v>13.500000008771929</v>
          </cell>
          <cell r="J15" t="str">
            <v>2ch</v>
          </cell>
          <cell r="L15" t="str">
            <v>Crvena Zvezda</v>
          </cell>
          <cell r="M15" t="str">
            <v>Srb1</v>
          </cell>
          <cell r="N15">
            <v>32.500000020000002</v>
          </cell>
          <cell r="O15" t="str">
            <v>4ch</v>
          </cell>
          <cell r="Q15" t="str">
            <v>Legia</v>
          </cell>
          <cell r="R15" t="str">
            <v>Pol1</v>
          </cell>
          <cell r="S15">
            <v>16.500000010204083</v>
          </cell>
          <cell r="T15" t="str">
            <v>3ch</v>
          </cell>
        </row>
        <row r="16">
          <cell r="B16" t="str">
            <v>Dinamo Tbilisi</v>
          </cell>
          <cell r="C16" t="str">
            <v>Geo1</v>
          </cell>
          <cell r="D16">
            <v>6.5000000056497171</v>
          </cell>
          <cell r="E16" t="str">
            <v>2ch</v>
          </cell>
          <cell r="G16" t="str">
            <v>Shkendija</v>
          </cell>
          <cell r="H16" t="str">
            <v>Mac1</v>
          </cell>
          <cell r="I16">
            <v>9.0000000075187963</v>
          </cell>
          <cell r="J16" t="str">
            <v>2ch</v>
          </cell>
          <cell r="L16" t="str">
            <v>Rangers</v>
          </cell>
          <cell r="M16" t="str">
            <v>Sco1</v>
          </cell>
          <cell r="N16">
            <v>31.250000019230768</v>
          </cell>
          <cell r="O16" t="str">
            <v>4ch</v>
          </cell>
          <cell r="Q16" t="str">
            <v>Sheriff</v>
          </cell>
          <cell r="R16" t="str">
            <v>Mol1</v>
          </cell>
          <cell r="S16">
            <v>14.50000000925926</v>
          </cell>
          <cell r="T16" t="str">
            <v>3ch</v>
          </cell>
        </row>
        <row r="17">
          <cell r="B17" t="str">
            <v>Zalgiris</v>
          </cell>
          <cell r="C17" t="str">
            <v>Lit1</v>
          </cell>
          <cell r="D17">
            <v>6.5000000056179772</v>
          </cell>
          <cell r="E17" t="str">
            <v>2ch</v>
          </cell>
          <cell r="G17" t="str">
            <v>Slovan Bratislava</v>
          </cell>
          <cell r="H17" t="str">
            <v>Svk1</v>
          </cell>
          <cell r="I17">
            <v>7.5000000065789472</v>
          </cell>
          <cell r="J17" t="str">
            <v>2ch</v>
          </cell>
          <cell r="L17" t="str">
            <v>Lokomotiv</v>
          </cell>
          <cell r="M17" t="str">
            <v>Rus3</v>
          </cell>
          <cell r="N17">
            <v>31.00000001851852</v>
          </cell>
          <cell r="O17" t="str">
            <v>gs*</v>
          </cell>
          <cell r="Q17" t="str">
            <v>Midtjylland</v>
          </cell>
          <cell r="R17" t="str">
            <v>Den1</v>
          </cell>
          <cell r="S17">
            <v>13.500000008849558</v>
          </cell>
          <cell r="T17" t="str">
            <v>4ch</v>
          </cell>
        </row>
        <row r="18">
          <cell r="B18" t="str">
            <v>Sarajevo</v>
          </cell>
          <cell r="C18" t="str">
            <v>Bos1</v>
          </cell>
          <cell r="D18">
            <v>6.2500000055555551</v>
          </cell>
          <cell r="E18" t="str">
            <v>2ch</v>
          </cell>
          <cell r="G18" t="str">
            <v>Olimpija</v>
          </cell>
          <cell r="H18" t="str">
            <v>Slo1</v>
          </cell>
          <cell r="I18">
            <v>6.7500000060606062</v>
          </cell>
          <cell r="J18" t="str">
            <v>2ch</v>
          </cell>
          <cell r="L18" t="str">
            <v>Genk</v>
          </cell>
          <cell r="M18" t="str">
            <v>Bel3</v>
          </cell>
          <cell r="N18">
            <v>30.000000018181819</v>
          </cell>
          <cell r="O18" t="str">
            <v xml:space="preserve"> </v>
          </cell>
          <cell r="Q18" t="str">
            <v>Lens</v>
          </cell>
          <cell r="R18" t="str">
            <v>Fra5</v>
          </cell>
          <cell r="S18">
            <v>11.1830000002</v>
          </cell>
          <cell r="T18" t="str">
            <v>gs*</v>
          </cell>
        </row>
        <row r="19">
          <cell r="B19" t="str">
            <v>Flora</v>
          </cell>
          <cell r="C19" t="str">
            <v>Est1</v>
          </cell>
          <cell r="D19">
            <v>6.2500000055248615</v>
          </cell>
          <cell r="E19" t="str">
            <v>2ch</v>
          </cell>
          <cell r="G19" t="str">
            <v>Hibernian</v>
          </cell>
          <cell r="H19" t="str">
            <v>Sco3</v>
          </cell>
          <cell r="I19">
            <v>6.6750000059523806</v>
          </cell>
          <cell r="J19" t="str">
            <v xml:space="preserve"> </v>
          </cell>
          <cell r="L19" t="str">
            <v>PSV Eindhoven</v>
          </cell>
          <cell r="M19" t="str">
            <v>Ned2</v>
          </cell>
          <cell r="N19">
            <v>29.000000017857143</v>
          </cell>
          <cell r="O19" t="str">
            <v>3nc</v>
          </cell>
          <cell r="Q19" t="str">
            <v>Antwerp</v>
          </cell>
          <cell r="R19" t="str">
            <v>Bel2</v>
          </cell>
          <cell r="S19">
            <v>10.500000008000001</v>
          </cell>
          <cell r="T19" t="str">
            <v>3nc</v>
          </cell>
        </row>
        <row r="20">
          <cell r="B20" t="str">
            <v>Buducnost</v>
          </cell>
          <cell r="C20" t="str">
            <v>Mne1</v>
          </cell>
          <cell r="D20">
            <v>6.0000000053191487</v>
          </cell>
          <cell r="E20" t="str">
            <v>2ch</v>
          </cell>
          <cell r="G20" t="str">
            <v>Dinamo Tbilisi</v>
          </cell>
          <cell r="H20" t="str">
            <v>Geo1</v>
          </cell>
          <cell r="I20">
            <v>6.5000000056497171</v>
          </cell>
          <cell r="J20" t="str">
            <v>2ch</v>
          </cell>
        </row>
        <row r="21">
          <cell r="B21" t="str">
            <v>Omonia</v>
          </cell>
          <cell r="C21" t="str">
            <v>Cyp1</v>
          </cell>
          <cell r="D21">
            <v>5.5500000049261082</v>
          </cell>
          <cell r="E21" t="str">
            <v>2ch</v>
          </cell>
          <cell r="G21" t="str">
            <v>AGF Aarhus</v>
          </cell>
          <cell r="H21" t="str">
            <v>Den3</v>
          </cell>
          <cell r="I21">
            <v>5.5750000050251254</v>
          </cell>
          <cell r="J21" t="str">
            <v xml:space="preserve"> </v>
          </cell>
        </row>
      </sheetData>
      <sheetData sheetId="11">
        <row r="2">
          <cell r="B2" t="str">
            <v>Maribor</v>
          </cell>
          <cell r="C2" t="str">
            <v>Slo2</v>
          </cell>
          <cell r="D2">
            <v>14.000000008928572</v>
          </cell>
          <cell r="E2" t="str">
            <v xml:space="preserve"> </v>
          </cell>
          <cell r="G2" t="str">
            <v>Basel</v>
          </cell>
          <cell r="H2" t="str">
            <v>Sui4</v>
          </cell>
          <cell r="I2">
            <v>49.00000003448276</v>
          </cell>
          <cell r="J2" t="str">
            <v>?</v>
          </cell>
          <cell r="L2" t="str">
            <v>Basel</v>
          </cell>
          <cell r="M2" t="str">
            <v>Sui4</v>
          </cell>
          <cell r="N2">
            <v>49.00000003448276</v>
          </cell>
          <cell r="O2" t="str">
            <v>?</v>
          </cell>
          <cell r="Q2" t="str">
            <v>Tottenham</v>
          </cell>
          <cell r="R2" t="str">
            <v>Eng7</v>
          </cell>
          <cell r="S2">
            <v>88.000000071428573</v>
          </cell>
          <cell r="T2" t="str">
            <v>?</v>
          </cell>
          <cell r="V2" t="str">
            <v>Tottenham</v>
          </cell>
          <cell r="W2" t="str">
            <v>Eng7</v>
          </cell>
          <cell r="X2">
            <v>88.000000071428573</v>
          </cell>
          <cell r="Y2" t="str">
            <v>?</v>
          </cell>
          <cell r="AA2" t="str">
            <v>Rapid Wien</v>
          </cell>
          <cell r="AB2" t="str">
            <v>Aut2</v>
          </cell>
          <cell r="AC2">
            <v>17.000000010526314</v>
          </cell>
          <cell r="AD2" t="str">
            <v>2nc</v>
          </cell>
        </row>
        <row r="3">
          <cell r="B3" t="str">
            <v>Fehervar</v>
          </cell>
          <cell r="C3" t="str">
            <v>Hun3</v>
          </cell>
          <cell r="D3">
            <v>11.500000008333334</v>
          </cell>
          <cell r="E3" t="str">
            <v xml:space="preserve"> </v>
          </cell>
          <cell r="G3" t="str">
            <v>Astana</v>
          </cell>
          <cell r="H3" t="str">
            <v>Kaz3</v>
          </cell>
          <cell r="I3">
            <v>22.500000015625002</v>
          </cell>
          <cell r="J3" t="str">
            <v xml:space="preserve"> </v>
          </cell>
          <cell r="L3" t="str">
            <v>Copenhagen</v>
          </cell>
          <cell r="M3" t="str">
            <v>Den4</v>
          </cell>
          <cell r="N3">
            <v>43.50000002777778</v>
          </cell>
          <cell r="O3" t="str">
            <v xml:space="preserve"> </v>
          </cell>
          <cell r="Q3" t="str">
            <v>Roma</v>
          </cell>
          <cell r="R3" t="str">
            <v>Ita7</v>
          </cell>
          <cell r="S3">
            <v>86.000000066666672</v>
          </cell>
          <cell r="T3" t="str">
            <v xml:space="preserve"> </v>
          </cell>
          <cell r="V3" t="str">
            <v>Roma</v>
          </cell>
          <cell r="W3" t="str">
            <v>Ita7</v>
          </cell>
          <cell r="X3">
            <v>86.000000066666672</v>
          </cell>
          <cell r="Y3" t="str">
            <v xml:space="preserve"> </v>
          </cell>
          <cell r="AA3" t="str">
            <v>Galatasaray</v>
          </cell>
          <cell r="AB3" t="str">
            <v>Tur3</v>
          </cell>
          <cell r="AC3">
            <v>17.000000010416667</v>
          </cell>
          <cell r="AD3" t="str">
            <v xml:space="preserve"> </v>
          </cell>
        </row>
        <row r="4">
          <cell r="B4" t="str">
            <v>Dundalk</v>
          </cell>
          <cell r="C4" t="str">
            <v>Irl3</v>
          </cell>
          <cell r="D4">
            <v>10.500000007936508</v>
          </cell>
          <cell r="E4" t="str">
            <v>cw</v>
          </cell>
          <cell r="G4" t="str">
            <v>Feyenoord</v>
          </cell>
          <cell r="H4" t="str">
            <v>Ned5</v>
          </cell>
          <cell r="I4">
            <v>21.000000014705883</v>
          </cell>
          <cell r="J4" t="str">
            <v>?</v>
          </cell>
          <cell r="L4" t="str">
            <v>CSKA</v>
          </cell>
          <cell r="M4" t="str">
            <v>Rus4</v>
          </cell>
          <cell r="N4">
            <v>40.000000026315789</v>
          </cell>
          <cell r="O4" t="str">
            <v xml:space="preserve"> </v>
          </cell>
          <cell r="Q4" t="str">
            <v>Villarreal</v>
          </cell>
          <cell r="R4" t="str">
            <v>Esp7</v>
          </cell>
          <cell r="S4">
            <v>55.000000040000003</v>
          </cell>
          <cell r="T4" t="str">
            <v>?</v>
          </cell>
          <cell r="V4" t="str">
            <v>Villarreal</v>
          </cell>
          <cell r="W4" t="str">
            <v>Esp7</v>
          </cell>
          <cell r="X4">
            <v>55.000000040000003</v>
          </cell>
          <cell r="Y4" t="str">
            <v>?</v>
          </cell>
          <cell r="AA4" t="str">
            <v>Zorya</v>
          </cell>
          <cell r="AB4" t="str">
            <v>Ukr3</v>
          </cell>
          <cell r="AC4">
            <v>15.00000001010101</v>
          </cell>
          <cell r="AD4" t="str">
            <v xml:space="preserve"> </v>
          </cell>
        </row>
        <row r="5">
          <cell r="B5" t="str">
            <v>Suduva</v>
          </cell>
          <cell r="C5" t="str">
            <v>Lit2</v>
          </cell>
          <cell r="D5">
            <v>8.7500000073529414</v>
          </cell>
          <cell r="E5" t="str">
            <v xml:space="preserve"> </v>
          </cell>
          <cell r="G5" t="str">
            <v>Maccabi Tel-Aviv</v>
          </cell>
          <cell r="H5" t="str">
            <v>Isr2</v>
          </cell>
          <cell r="I5">
            <v>20.500000014084506</v>
          </cell>
          <cell r="J5" t="str">
            <v xml:space="preserve"> </v>
          </cell>
          <cell r="L5" t="str">
            <v>Anderlecht</v>
          </cell>
          <cell r="M5" t="str">
            <v>Bel4</v>
          </cell>
          <cell r="N5">
            <v>25.000000016129032</v>
          </cell>
          <cell r="O5" t="str">
            <v xml:space="preserve"> </v>
          </cell>
          <cell r="Q5" t="str">
            <v>Basel</v>
          </cell>
          <cell r="R5" t="str">
            <v>Sui4</v>
          </cell>
          <cell r="S5">
            <v>49.00000003448276</v>
          </cell>
          <cell r="T5" t="str">
            <v>?</v>
          </cell>
          <cell r="V5" t="str">
            <v>Basel</v>
          </cell>
          <cell r="W5" t="str">
            <v>Sui4</v>
          </cell>
          <cell r="X5">
            <v>49.00000003448276</v>
          </cell>
          <cell r="Y5" t="str">
            <v>?</v>
          </cell>
          <cell r="AA5" t="str">
            <v>Ferencvaros</v>
          </cell>
          <cell r="AB5" t="str">
            <v>Hun1</v>
          </cell>
          <cell r="AC5">
            <v>13.500000008771929</v>
          </cell>
          <cell r="AD5" t="str">
            <v>2ch</v>
          </cell>
        </row>
        <row r="6">
          <cell r="B6" t="str">
            <v>Zrinjski</v>
          </cell>
          <cell r="C6" t="str">
            <v>Bos4</v>
          </cell>
          <cell r="D6">
            <v>8.0000000071942452</v>
          </cell>
          <cell r="E6" t="str">
            <v>?</v>
          </cell>
          <cell r="G6" t="str">
            <v>PAOK</v>
          </cell>
          <cell r="H6" t="str">
            <v>Gre4</v>
          </cell>
          <cell r="I6">
            <v>20.00000001388889</v>
          </cell>
          <cell r="J6" t="str">
            <v>?</v>
          </cell>
          <cell r="L6" t="str">
            <v>Astana</v>
          </cell>
          <cell r="M6" t="str">
            <v>Kaz3</v>
          </cell>
          <cell r="N6">
            <v>22.500000015625002</v>
          </cell>
          <cell r="O6" t="str">
            <v xml:space="preserve"> </v>
          </cell>
          <cell r="Q6" t="str">
            <v>Copenhagen</v>
          </cell>
          <cell r="R6" t="str">
            <v>Den4</v>
          </cell>
          <cell r="S6">
            <v>43.50000002777778</v>
          </cell>
          <cell r="T6" t="str">
            <v xml:space="preserve"> </v>
          </cell>
          <cell r="V6" t="str">
            <v>Copenhagen</v>
          </cell>
          <cell r="W6" t="str">
            <v>Den4</v>
          </cell>
          <cell r="X6">
            <v>43.50000002777778</v>
          </cell>
          <cell r="Y6" t="str">
            <v xml:space="preserve"> </v>
          </cell>
          <cell r="AA6" t="str">
            <v>Shkendija</v>
          </cell>
          <cell r="AB6" t="str">
            <v>Mac1</v>
          </cell>
          <cell r="AC6">
            <v>9.0000000075187963</v>
          </cell>
          <cell r="AD6" t="str">
            <v>2ch</v>
          </cell>
        </row>
        <row r="7">
          <cell r="B7" t="str">
            <v>Dudelange</v>
          </cell>
          <cell r="C7" t="str">
            <v>Lux2</v>
          </cell>
          <cell r="D7">
            <v>8.0000000070921988</v>
          </cell>
          <cell r="E7" t="str">
            <v xml:space="preserve"> </v>
          </cell>
          <cell r="G7" t="str">
            <v>AEK Athens</v>
          </cell>
          <cell r="H7" t="str">
            <v>Gre3</v>
          </cell>
          <cell r="I7">
            <v>19.500000013698632</v>
          </cell>
          <cell r="J7" t="str">
            <v xml:space="preserve"> </v>
          </cell>
          <cell r="L7" t="str">
            <v>Feyenoord</v>
          </cell>
          <cell r="M7" t="str">
            <v>Ned5</v>
          </cell>
          <cell r="N7">
            <v>21.000000014705883</v>
          </cell>
          <cell r="O7" t="str">
            <v>?</v>
          </cell>
          <cell r="Q7" t="str">
            <v>CSKA</v>
          </cell>
          <cell r="R7" t="str">
            <v>Rus4</v>
          </cell>
          <cell r="S7">
            <v>40.000000026315789</v>
          </cell>
          <cell r="T7" t="str">
            <v xml:space="preserve"> </v>
          </cell>
          <cell r="V7" t="str">
            <v>CSKA</v>
          </cell>
          <cell r="W7" t="str">
            <v>Rus4</v>
          </cell>
          <cell r="X7">
            <v>40.000000026315789</v>
          </cell>
          <cell r="Y7" t="str">
            <v xml:space="preserve"> </v>
          </cell>
          <cell r="AA7" t="str">
            <v>Slovan Bratislava</v>
          </cell>
          <cell r="AB7" t="str">
            <v>Svk1</v>
          </cell>
          <cell r="AC7">
            <v>7.5000000065789472</v>
          </cell>
          <cell r="AD7" t="str">
            <v>2ch</v>
          </cell>
        </row>
        <row r="8">
          <cell r="B8" t="str">
            <v>The New Saints</v>
          </cell>
          <cell r="C8" t="str">
            <v>Wal2</v>
          </cell>
          <cell r="D8">
            <v>7.5000000065359478</v>
          </cell>
          <cell r="E8" t="str">
            <v xml:space="preserve"> </v>
          </cell>
          <cell r="G8" t="str">
            <v>Partizan</v>
          </cell>
          <cell r="H8" t="str">
            <v>Srb2</v>
          </cell>
          <cell r="I8">
            <v>18.000000011111112</v>
          </cell>
          <cell r="J8" t="str">
            <v xml:space="preserve"> </v>
          </cell>
          <cell r="L8" t="str">
            <v>Maccabi Tel-Aviv</v>
          </cell>
          <cell r="M8" t="str">
            <v>Isr2</v>
          </cell>
          <cell r="N8">
            <v>20.500000014084506</v>
          </cell>
          <cell r="O8" t="str">
            <v xml:space="preserve"> </v>
          </cell>
          <cell r="Q8" t="str">
            <v>Marseille</v>
          </cell>
          <cell r="R8" t="str">
            <v>Fra6</v>
          </cell>
          <cell r="S8">
            <v>28.000000017543858</v>
          </cell>
          <cell r="T8" t="str">
            <v>?</v>
          </cell>
          <cell r="V8" t="str">
            <v>Marseille</v>
          </cell>
          <cell r="W8" t="str">
            <v>Fra6</v>
          </cell>
          <cell r="X8">
            <v>28.000000017543858</v>
          </cell>
          <cell r="Y8" t="str">
            <v>?</v>
          </cell>
          <cell r="AA8" t="str">
            <v>Brondby</v>
          </cell>
          <cell r="AB8" t="str">
            <v>Den2</v>
          </cell>
          <cell r="AC8">
            <v>7.000000006134969</v>
          </cell>
          <cell r="AD8" t="str">
            <v>2nc</v>
          </cell>
        </row>
        <row r="9">
          <cell r="B9" t="str">
            <v>Spartak Trnava</v>
          </cell>
          <cell r="C9" t="str">
            <v>Svk4</v>
          </cell>
          <cell r="D9">
            <v>7.5000000064935062</v>
          </cell>
          <cell r="E9" t="str">
            <v>?</v>
          </cell>
          <cell r="G9" t="str">
            <v>BATE</v>
          </cell>
          <cell r="H9" t="str">
            <v>Blr2</v>
          </cell>
          <cell r="I9">
            <v>17.500000010752689</v>
          </cell>
          <cell r="J9" t="str">
            <v xml:space="preserve"> </v>
          </cell>
          <cell r="L9" t="str">
            <v>PAOK</v>
          </cell>
          <cell r="M9" t="str">
            <v>Gre4</v>
          </cell>
          <cell r="N9">
            <v>20.00000001388889</v>
          </cell>
          <cell r="O9" t="str">
            <v>?</v>
          </cell>
          <cell r="Q9" t="str">
            <v>Anderlecht</v>
          </cell>
          <cell r="R9" t="str">
            <v>Bel4</v>
          </cell>
          <cell r="S9">
            <v>25.000000016129032</v>
          </cell>
          <cell r="T9" t="str">
            <v xml:space="preserve"> </v>
          </cell>
          <cell r="V9" t="str">
            <v>Anderlecht</v>
          </cell>
          <cell r="W9" t="str">
            <v>Bel4</v>
          </cell>
          <cell r="X9">
            <v>25.000000016129032</v>
          </cell>
          <cell r="Y9" t="str">
            <v xml:space="preserve"> </v>
          </cell>
          <cell r="AA9" t="str">
            <v>Olimpija</v>
          </cell>
          <cell r="AB9" t="str">
            <v>Slo1</v>
          </cell>
          <cell r="AC9">
            <v>6.7500000060606062</v>
          </cell>
          <cell r="AD9" t="str">
            <v>2ch</v>
          </cell>
        </row>
        <row r="10">
          <cell r="B10" t="str">
            <v>Alashkert</v>
          </cell>
          <cell r="C10" t="str">
            <v>Arm2</v>
          </cell>
          <cell r="D10">
            <v>6.5000000055865925</v>
          </cell>
          <cell r="E10" t="str">
            <v xml:space="preserve"> </v>
          </cell>
          <cell r="G10" t="str">
            <v>Molde</v>
          </cell>
          <cell r="H10" t="str">
            <v>Nor2</v>
          </cell>
          <cell r="I10">
            <v>17.000000010638299</v>
          </cell>
          <cell r="J10" t="str">
            <v xml:space="preserve"> </v>
          </cell>
          <cell r="L10" t="str">
            <v>AEK Athens</v>
          </cell>
          <cell r="M10" t="str">
            <v>Gre3</v>
          </cell>
          <cell r="N10">
            <v>19.500000013698632</v>
          </cell>
          <cell r="O10" t="str">
            <v xml:space="preserve"> </v>
          </cell>
          <cell r="Q10" t="str">
            <v>Astana</v>
          </cell>
          <cell r="R10" t="str">
            <v>Kaz3</v>
          </cell>
          <cell r="S10">
            <v>22.500000015625002</v>
          </cell>
          <cell r="T10" t="str">
            <v xml:space="preserve"> </v>
          </cell>
        </row>
        <row r="11">
          <cell r="B11" t="str">
            <v>Lincoln</v>
          </cell>
          <cell r="C11" t="str">
            <v>Gib2</v>
          </cell>
          <cell r="D11">
            <v>5.7500000050761422</v>
          </cell>
          <cell r="E11" t="str">
            <v xml:space="preserve"> </v>
          </cell>
          <cell r="G11" t="str">
            <v>CFR Cluj</v>
          </cell>
          <cell r="H11" t="str">
            <v>Rom2</v>
          </cell>
          <cell r="I11">
            <v>16.500000010309279</v>
          </cell>
          <cell r="J11" t="str">
            <v xml:space="preserve"> </v>
          </cell>
          <cell r="L11" t="str">
            <v>Partizan</v>
          </cell>
          <cell r="M11" t="str">
            <v>Srb2</v>
          </cell>
          <cell r="N11">
            <v>18.000000011111112</v>
          </cell>
          <cell r="O11" t="str">
            <v xml:space="preserve"> </v>
          </cell>
          <cell r="Q11" t="str">
            <v>Feyenoord</v>
          </cell>
          <cell r="R11" t="str">
            <v>Ned5</v>
          </cell>
          <cell r="S11">
            <v>21.000000014705883</v>
          </cell>
          <cell r="T11" t="str">
            <v>?</v>
          </cell>
        </row>
        <row r="12">
          <cell r="B12" t="str">
            <v>Domzale</v>
          </cell>
          <cell r="C12" t="str">
            <v>Slo4</v>
          </cell>
          <cell r="D12">
            <v>5.5000000046728976</v>
          </cell>
          <cell r="E12" t="str">
            <v>?</v>
          </cell>
          <cell r="G12" t="str">
            <v>Rosenborg</v>
          </cell>
          <cell r="H12" t="str">
            <v>Nor4</v>
          </cell>
          <cell r="I12">
            <v>14.000000009090909</v>
          </cell>
          <cell r="J12" t="str">
            <v xml:space="preserve"> </v>
          </cell>
          <cell r="L12" t="str">
            <v>BATE</v>
          </cell>
          <cell r="M12" t="str">
            <v>Blr2</v>
          </cell>
          <cell r="N12">
            <v>17.500000010752689</v>
          </cell>
          <cell r="O12" t="str">
            <v xml:space="preserve"> </v>
          </cell>
          <cell r="Q12" t="str">
            <v>Maccabi Tel-Aviv</v>
          </cell>
          <cell r="R12" t="str">
            <v>Isr2</v>
          </cell>
          <cell r="S12">
            <v>20.500000014084506</v>
          </cell>
          <cell r="T12" t="str">
            <v xml:space="preserve"> </v>
          </cell>
          <cell r="V12" t="str">
            <v>Astana</v>
          </cell>
          <cell r="W12" t="str">
            <v>Kaz3</v>
          </cell>
          <cell r="X12">
            <v>22.500000015625002</v>
          </cell>
          <cell r="Y12" t="str">
            <v xml:space="preserve"> </v>
          </cell>
          <cell r="AA12" t="str">
            <v>Hibernian</v>
          </cell>
          <cell r="AB12" t="str">
            <v>Sco3</v>
          </cell>
          <cell r="AC12">
            <v>6.6750000059523806</v>
          </cell>
          <cell r="AD12" t="str">
            <v xml:space="preserve"> </v>
          </cell>
        </row>
        <row r="13">
          <cell r="B13" t="str">
            <v>Klaksvík</v>
          </cell>
          <cell r="C13" t="str">
            <v>Far3</v>
          </cell>
          <cell r="D13">
            <v>5.2500000044247788</v>
          </cell>
          <cell r="E13" t="str">
            <v xml:space="preserve"> </v>
          </cell>
          <cell r="G13" t="str">
            <v>Maribor</v>
          </cell>
          <cell r="H13" t="str">
            <v>Slo2</v>
          </cell>
          <cell r="I13">
            <v>14.000000008928572</v>
          </cell>
          <cell r="J13" t="str">
            <v xml:space="preserve"> </v>
          </cell>
          <cell r="L13" t="str">
            <v>Molde</v>
          </cell>
          <cell r="M13" t="str">
            <v>Nor2</v>
          </cell>
          <cell r="N13">
            <v>17.000000010638299</v>
          </cell>
          <cell r="O13" t="str">
            <v xml:space="preserve"> </v>
          </cell>
          <cell r="Q13" t="str">
            <v>PAOK</v>
          </cell>
          <cell r="R13" t="str">
            <v>Gre4</v>
          </cell>
          <cell r="S13">
            <v>20.00000001388889</v>
          </cell>
          <cell r="T13" t="str">
            <v>?</v>
          </cell>
          <cell r="V13" t="str">
            <v>Feyenoord</v>
          </cell>
          <cell r="W13" t="str">
            <v>Ned5</v>
          </cell>
          <cell r="X13">
            <v>21.000000014705883</v>
          </cell>
          <cell r="Y13" t="str">
            <v>?</v>
          </cell>
          <cell r="AA13" t="str">
            <v>Dinamo Tbilisi</v>
          </cell>
          <cell r="AB13" t="str">
            <v>Geo1</v>
          </cell>
          <cell r="AC13">
            <v>6.5000000056497171</v>
          </cell>
          <cell r="AD13" t="str">
            <v>2ch</v>
          </cell>
        </row>
        <row r="14">
          <cell r="B14" t="str">
            <v>Ararat-Armenia</v>
          </cell>
          <cell r="C14" t="str">
            <v>Arm3</v>
          </cell>
          <cell r="D14">
            <v>5.0000000040983608</v>
          </cell>
          <cell r="E14" t="str">
            <v xml:space="preserve"> </v>
          </cell>
          <cell r="G14" t="str">
            <v>Rijeka</v>
          </cell>
          <cell r="H14" t="str">
            <v>Cro4</v>
          </cell>
          <cell r="I14">
            <v>13.500000008695652</v>
          </cell>
          <cell r="J14" t="str">
            <v>?</v>
          </cell>
          <cell r="L14" t="str">
            <v>CFR Cluj</v>
          </cell>
          <cell r="M14" t="str">
            <v>Rom2</v>
          </cell>
          <cell r="N14">
            <v>16.500000010309279</v>
          </cell>
          <cell r="O14" t="str">
            <v xml:space="preserve"> </v>
          </cell>
          <cell r="Q14" t="str">
            <v>AEK Athens</v>
          </cell>
          <cell r="R14" t="str">
            <v>Gre3</v>
          </cell>
          <cell r="S14">
            <v>19.500000013698632</v>
          </cell>
          <cell r="T14" t="str">
            <v xml:space="preserve"> </v>
          </cell>
          <cell r="V14" t="str">
            <v>Maccabi Tel-Aviv</v>
          </cell>
          <cell r="W14" t="str">
            <v>Isr2</v>
          </cell>
          <cell r="X14">
            <v>20.500000014084506</v>
          </cell>
          <cell r="Y14" t="str">
            <v xml:space="preserve"> </v>
          </cell>
          <cell r="AA14" t="str">
            <v>Zalgiris</v>
          </cell>
          <cell r="AB14" t="str">
            <v>Lit1</v>
          </cell>
          <cell r="AC14">
            <v>6.5000000056179772</v>
          </cell>
          <cell r="AD14" t="str">
            <v>2ch</v>
          </cell>
        </row>
        <row r="15">
          <cell r="B15" t="str">
            <v>KuPS</v>
          </cell>
          <cell r="C15" t="str">
            <v>Fin3</v>
          </cell>
          <cell r="D15">
            <v>5.0000000040816328</v>
          </cell>
          <cell r="E15" t="str">
            <v xml:space="preserve"> </v>
          </cell>
          <cell r="G15" t="str">
            <v>Apollon</v>
          </cell>
          <cell r="H15" t="str">
            <v>Cyp3</v>
          </cell>
          <cell r="I15">
            <v>13.50000000862069</v>
          </cell>
          <cell r="J15" t="str">
            <v xml:space="preserve"> </v>
          </cell>
          <cell r="L15" t="str">
            <v>Rosenborg</v>
          </cell>
          <cell r="M15" t="str">
            <v>Nor4</v>
          </cell>
          <cell r="N15">
            <v>14.000000009090909</v>
          </cell>
          <cell r="O15" t="str">
            <v xml:space="preserve"> </v>
          </cell>
          <cell r="Q15" t="str">
            <v>Partizan</v>
          </cell>
          <cell r="R15" t="str">
            <v>Srb2</v>
          </cell>
          <cell r="S15">
            <v>18.000000011111112</v>
          </cell>
          <cell r="T15" t="str">
            <v xml:space="preserve"> </v>
          </cell>
          <cell r="V15" t="str">
            <v>PAOK</v>
          </cell>
          <cell r="W15" t="str">
            <v>Gre4</v>
          </cell>
          <cell r="X15">
            <v>20.00000001388889</v>
          </cell>
          <cell r="Y15" t="str">
            <v>?</v>
          </cell>
          <cell r="AA15" t="str">
            <v>Sarajevo</v>
          </cell>
          <cell r="AB15" t="str">
            <v>Bos1</v>
          </cell>
          <cell r="AC15">
            <v>6.2500000055555551</v>
          </cell>
          <cell r="AD15" t="str">
            <v>2ch</v>
          </cell>
        </row>
        <row r="16">
          <cell r="B16" t="str">
            <v>Hafnarfjordur</v>
          </cell>
          <cell r="C16" t="str">
            <v>Isl2</v>
          </cell>
          <cell r="D16">
            <v>5.0000000040160639</v>
          </cell>
          <cell r="E16" t="str">
            <v xml:space="preserve"> </v>
          </cell>
          <cell r="G16" t="str">
            <v>Fehervar</v>
          </cell>
          <cell r="H16" t="str">
            <v>Hun3</v>
          </cell>
          <cell r="I16">
            <v>11.500000008333334</v>
          </cell>
          <cell r="J16" t="str">
            <v xml:space="preserve"> </v>
          </cell>
          <cell r="L16" t="str">
            <v>Maribor</v>
          </cell>
          <cell r="M16" t="str">
            <v>Slo2</v>
          </cell>
          <cell r="N16">
            <v>14.000000008928572</v>
          </cell>
          <cell r="O16" t="str">
            <v xml:space="preserve"> </v>
          </cell>
          <cell r="Q16" t="str">
            <v>Brondby</v>
          </cell>
          <cell r="R16" t="str">
            <v>Den2</v>
          </cell>
          <cell r="S16">
            <v>17.500000010869567</v>
          </cell>
          <cell r="T16" t="str">
            <v>2nc</v>
          </cell>
          <cell r="V16" t="str">
            <v>AEK Athens</v>
          </cell>
          <cell r="W16" t="str">
            <v>Gre3</v>
          </cell>
          <cell r="X16">
            <v>19.500000013698632</v>
          </cell>
          <cell r="Y16" t="str">
            <v xml:space="preserve"> </v>
          </cell>
          <cell r="AA16" t="str">
            <v>Flora</v>
          </cell>
          <cell r="AB16" t="str">
            <v>Est1</v>
          </cell>
          <cell r="AC16">
            <v>6.2500000055248615</v>
          </cell>
          <cell r="AD16" t="str">
            <v>2ch</v>
          </cell>
        </row>
        <row r="17">
          <cell r="B17" t="str">
            <v>Sutjeska</v>
          </cell>
          <cell r="C17" t="str">
            <v>Mne2</v>
          </cell>
          <cell r="D17">
            <v>4.7500000039062504</v>
          </cell>
          <cell r="E17" t="str">
            <v xml:space="preserve"> </v>
          </cell>
          <cell r="G17" t="str">
            <v>Dundalk</v>
          </cell>
          <cell r="H17" t="str">
            <v>Irl3</v>
          </cell>
          <cell r="I17">
            <v>10.500000007936508</v>
          </cell>
          <cell r="J17" t="str">
            <v>cw</v>
          </cell>
          <cell r="L17" t="str">
            <v>Rijeka</v>
          </cell>
          <cell r="M17" t="str">
            <v>Cro4</v>
          </cell>
          <cell r="N17">
            <v>13.500000008695652</v>
          </cell>
          <cell r="O17" t="str">
            <v>?</v>
          </cell>
          <cell r="Q17" t="str">
            <v>BATE</v>
          </cell>
          <cell r="R17" t="str">
            <v>Blr2</v>
          </cell>
          <cell r="S17">
            <v>17.500000010752689</v>
          </cell>
          <cell r="T17" t="str">
            <v xml:space="preserve"> </v>
          </cell>
          <cell r="V17" t="str">
            <v>Partizan</v>
          </cell>
          <cell r="W17" t="str">
            <v>Srb2</v>
          </cell>
          <cell r="X17">
            <v>18.000000011111112</v>
          </cell>
          <cell r="Y17" t="str">
            <v xml:space="preserve"> </v>
          </cell>
          <cell r="AA17" t="str">
            <v>Buducnost</v>
          </cell>
          <cell r="AB17" t="str">
            <v>Mne1</v>
          </cell>
          <cell r="AC17">
            <v>6.0000000053191487</v>
          </cell>
          <cell r="AD17" t="str">
            <v>2ch</v>
          </cell>
        </row>
        <row r="18">
          <cell r="B18" t="str">
            <v>FC Santa Coloma</v>
          </cell>
          <cell r="C18" t="str">
            <v>And2</v>
          </cell>
          <cell r="D18">
            <v>4.5000000038910501</v>
          </cell>
          <cell r="E18" t="str">
            <v xml:space="preserve"> </v>
          </cell>
          <cell r="G18" t="str">
            <v>Vitoria Guimaraes</v>
          </cell>
          <cell r="H18" t="str">
            <v>Por6</v>
          </cell>
          <cell r="I18">
            <v>9.6290000076923068</v>
          </cell>
          <cell r="J18" t="str">
            <v xml:space="preserve"> </v>
          </cell>
          <cell r="L18" t="str">
            <v>Apollon</v>
          </cell>
          <cell r="M18" t="str">
            <v>Cyp3</v>
          </cell>
          <cell r="N18">
            <v>13.50000000862069</v>
          </cell>
          <cell r="O18" t="str">
            <v xml:space="preserve"> </v>
          </cell>
          <cell r="Q18" t="str">
            <v>Molde</v>
          </cell>
          <cell r="R18" t="str">
            <v>Nor2</v>
          </cell>
          <cell r="S18">
            <v>17.000000010638299</v>
          </cell>
          <cell r="T18" t="str">
            <v xml:space="preserve"> </v>
          </cell>
          <cell r="V18" t="str">
            <v>BATE</v>
          </cell>
          <cell r="W18" t="str">
            <v>Blr2</v>
          </cell>
          <cell r="X18">
            <v>17.500000010752689</v>
          </cell>
          <cell r="Y18" t="str">
            <v xml:space="preserve"> </v>
          </cell>
          <cell r="AA18" t="str">
            <v>Kairat</v>
          </cell>
          <cell r="AB18" t="str">
            <v>Kaz1</v>
          </cell>
          <cell r="AC18">
            <v>6.000000005291005</v>
          </cell>
          <cell r="AD18" t="str">
            <v>1ch</v>
          </cell>
        </row>
        <row r="19">
          <cell r="B19" t="str">
            <v>Partizani</v>
          </cell>
          <cell r="C19" t="str">
            <v>Alb3</v>
          </cell>
          <cell r="D19">
            <v>4.2500000038022812</v>
          </cell>
          <cell r="E19" t="str">
            <v xml:space="preserve"> </v>
          </cell>
          <cell r="G19" t="str">
            <v>Lugano</v>
          </cell>
          <cell r="H19" t="str">
            <v>Sui3</v>
          </cell>
          <cell r="I19">
            <v>9.0000000074626865</v>
          </cell>
          <cell r="J19" t="str">
            <v xml:space="preserve"> </v>
          </cell>
          <cell r="L19" t="str">
            <v>Fehervar</v>
          </cell>
          <cell r="M19" t="str">
            <v>Hun3</v>
          </cell>
          <cell r="N19">
            <v>11.500000008333334</v>
          </cell>
          <cell r="O19" t="str">
            <v xml:space="preserve"> </v>
          </cell>
          <cell r="Q19" t="str">
            <v>Slovacko</v>
          </cell>
          <cell r="R19" t="str">
            <v>Cze3</v>
          </cell>
          <cell r="S19">
            <v>17.000000010526314</v>
          </cell>
          <cell r="T19" t="str">
            <v xml:space="preserve"> </v>
          </cell>
          <cell r="V19" t="str">
            <v>Molde</v>
          </cell>
          <cell r="W19" t="str">
            <v>Nor2</v>
          </cell>
          <cell r="X19">
            <v>17.000000010638299</v>
          </cell>
          <cell r="Y19" t="str">
            <v xml:space="preserve"> </v>
          </cell>
          <cell r="AA19" t="str">
            <v>AGF Aarhus</v>
          </cell>
          <cell r="AB19" t="str">
            <v>Den3</v>
          </cell>
          <cell r="AC19">
            <v>5.5750000050251254</v>
          </cell>
          <cell r="AD19" t="str">
            <v xml:space="preserve"> </v>
          </cell>
        </row>
        <row r="20">
          <cell r="B20" t="str">
            <v>Piast</v>
          </cell>
          <cell r="C20" t="str">
            <v>Pol4</v>
          </cell>
          <cell r="D20">
            <v>4.0000000035211265</v>
          </cell>
          <cell r="E20" t="str">
            <v>?</v>
          </cell>
          <cell r="G20" t="str">
            <v>Suduva</v>
          </cell>
          <cell r="H20" t="str">
            <v>Lit2</v>
          </cell>
          <cell r="I20">
            <v>8.7500000073529414</v>
          </cell>
          <cell r="J20" t="str">
            <v xml:space="preserve"> </v>
          </cell>
          <cell r="L20" t="str">
            <v>Dundalk</v>
          </cell>
          <cell r="M20" t="str">
            <v>Irl3</v>
          </cell>
          <cell r="N20">
            <v>10.500000007936508</v>
          </cell>
          <cell r="O20" t="str">
            <v>cw</v>
          </cell>
          <cell r="Q20" t="str">
            <v>CFR Cluj</v>
          </cell>
          <cell r="R20" t="str">
            <v>Rom2</v>
          </cell>
          <cell r="S20">
            <v>16.500000010309279</v>
          </cell>
          <cell r="T20" t="str">
            <v xml:space="preserve"> </v>
          </cell>
        </row>
        <row r="21">
          <cell r="B21" t="str">
            <v>Laci</v>
          </cell>
          <cell r="C21" t="str">
            <v>Alb4</v>
          </cell>
          <cell r="D21">
            <v>4.0000000035087719</v>
          </cell>
          <cell r="E21" t="str">
            <v>?</v>
          </cell>
          <cell r="G21" t="str">
            <v>Slovan Liberec</v>
          </cell>
          <cell r="H21" t="str">
            <v>Cze5</v>
          </cell>
          <cell r="I21">
            <v>8.0000000072992705</v>
          </cell>
          <cell r="J21" t="str">
            <v>?</v>
          </cell>
          <cell r="L21" t="str">
            <v>Vitoria Guimaraes</v>
          </cell>
          <cell r="M21" t="str">
            <v>Por6</v>
          </cell>
          <cell r="N21">
            <v>9.6290000076923068</v>
          </cell>
          <cell r="O21" t="str">
            <v xml:space="preserve"> </v>
          </cell>
          <cell r="Q21" t="str">
            <v>Union Berlin</v>
          </cell>
          <cell r="R21" t="str">
            <v>Ger7</v>
          </cell>
          <cell r="S21">
            <v>14.656000000142857</v>
          </cell>
          <cell r="T21" t="str">
            <v>?</v>
          </cell>
        </row>
        <row r="22">
          <cell r="B22" t="str">
            <v>Liepaja</v>
          </cell>
          <cell r="C22" t="str">
            <v>Lat5</v>
          </cell>
          <cell r="D22">
            <v>4.0000000034843204</v>
          </cell>
          <cell r="E22" t="str">
            <v>cw</v>
          </cell>
          <cell r="G22" t="str">
            <v>CSKA Sofia</v>
          </cell>
          <cell r="H22" t="str">
            <v>Bul3</v>
          </cell>
          <cell r="I22">
            <v>8.0000000072463759</v>
          </cell>
          <cell r="J22" t="str">
            <v xml:space="preserve"> </v>
          </cell>
          <cell r="L22" t="str">
            <v>Lugano</v>
          </cell>
          <cell r="M22" t="str">
            <v>Sui3</v>
          </cell>
          <cell r="N22">
            <v>9.0000000074626865</v>
          </cell>
          <cell r="O22" t="str">
            <v xml:space="preserve"> </v>
          </cell>
          <cell r="Q22" t="str">
            <v>Rosenborg</v>
          </cell>
          <cell r="R22" t="str">
            <v>Nor4</v>
          </cell>
          <cell r="S22">
            <v>14.000000009090909</v>
          </cell>
          <cell r="T22" t="str">
            <v xml:space="preserve"> </v>
          </cell>
        </row>
        <row r="23">
          <cell r="B23" t="str">
            <v>Hibernians</v>
          </cell>
          <cell r="C23" t="str">
            <v>Mal2</v>
          </cell>
          <cell r="D23">
            <v>3.7500000034482759</v>
          </cell>
          <cell r="E23" t="str">
            <v xml:space="preserve"> </v>
          </cell>
          <cell r="G23" t="str">
            <v>Zrinjski</v>
          </cell>
          <cell r="H23" t="str">
            <v>Bos4</v>
          </cell>
          <cell r="I23">
            <v>8.0000000071942452</v>
          </cell>
          <cell r="J23" t="str">
            <v>?</v>
          </cell>
          <cell r="L23" t="str">
            <v>Suduva</v>
          </cell>
          <cell r="M23" t="str">
            <v>Lit2</v>
          </cell>
          <cell r="N23">
            <v>8.7500000073529414</v>
          </cell>
          <cell r="O23" t="str">
            <v xml:space="preserve"> </v>
          </cell>
          <cell r="Q23" t="str">
            <v>Maribor</v>
          </cell>
          <cell r="R23" t="str">
            <v>Slo2</v>
          </cell>
          <cell r="S23">
            <v>14.000000008928572</v>
          </cell>
          <cell r="T23" t="str">
            <v xml:space="preserve"> </v>
          </cell>
        </row>
        <row r="24">
          <cell r="B24" t="str">
            <v>Levadia</v>
          </cell>
          <cell r="C24" t="str">
            <v>Est3</v>
          </cell>
          <cell r="D24">
            <v>3.7500000034364263</v>
          </cell>
          <cell r="E24" t="str">
            <v>?</v>
          </cell>
          <cell r="G24" t="str">
            <v>Dudelange</v>
          </cell>
          <cell r="H24" t="str">
            <v>Lux2</v>
          </cell>
          <cell r="I24">
            <v>8.0000000070921988</v>
          </cell>
          <cell r="J24" t="str">
            <v xml:space="preserve"> </v>
          </cell>
          <cell r="L24" t="str">
            <v>Slovan Liberec</v>
          </cell>
          <cell r="M24" t="str">
            <v>Cze5</v>
          </cell>
          <cell r="N24">
            <v>8.0000000072992705</v>
          </cell>
          <cell r="O24" t="str">
            <v>?</v>
          </cell>
          <cell r="Q24" t="str">
            <v>Rijeka</v>
          </cell>
          <cell r="R24" t="str">
            <v>Cro4</v>
          </cell>
          <cell r="S24">
            <v>13.500000008695652</v>
          </cell>
          <cell r="T24" t="str">
            <v>?</v>
          </cell>
        </row>
        <row r="25">
          <cell r="B25" t="str">
            <v>Stjarnan</v>
          </cell>
          <cell r="C25" t="str">
            <v>Isl3</v>
          </cell>
          <cell r="D25">
            <v>3.2500000032573291</v>
          </cell>
          <cell r="E25" t="str">
            <v xml:space="preserve"> </v>
          </cell>
          <cell r="G25" t="str">
            <v>Rubin</v>
          </cell>
          <cell r="H25" t="str">
            <v>Rus5</v>
          </cell>
          <cell r="I25">
            <v>7.6760000002000002</v>
          </cell>
          <cell r="J25" t="str">
            <v>?</v>
          </cell>
          <cell r="L25" t="str">
            <v>CSKA Sofia</v>
          </cell>
          <cell r="M25" t="str">
            <v>Bul3</v>
          </cell>
          <cell r="N25">
            <v>8.0000000072463759</v>
          </cell>
          <cell r="O25" t="str">
            <v xml:space="preserve"> </v>
          </cell>
          <cell r="Q25" t="str">
            <v>Apollon</v>
          </cell>
          <cell r="R25" t="str">
            <v>Cyp3</v>
          </cell>
          <cell r="S25">
            <v>13.50000000862069</v>
          </cell>
          <cell r="T25" t="str">
            <v xml:space="preserve"> </v>
          </cell>
        </row>
        <row r="26">
          <cell r="B26" t="str">
            <v>Puskas Academia</v>
          </cell>
          <cell r="C26" t="str">
            <v>Hun2</v>
          </cell>
          <cell r="D26">
            <v>3.1000000031847135</v>
          </cell>
          <cell r="E26" t="str">
            <v xml:space="preserve"> </v>
          </cell>
          <cell r="G26" t="str">
            <v>Aberdeen</v>
          </cell>
          <cell r="H26" t="str">
            <v>Sco4</v>
          </cell>
          <cell r="I26">
            <v>7.5000000066225168</v>
          </cell>
          <cell r="J26" t="str">
            <v xml:space="preserve"> </v>
          </cell>
          <cell r="L26" t="str">
            <v>Zrinjski</v>
          </cell>
          <cell r="M26" t="str">
            <v>Bos4</v>
          </cell>
          <cell r="N26">
            <v>8.0000000071942452</v>
          </cell>
          <cell r="O26" t="str">
            <v>?</v>
          </cell>
          <cell r="Q26" t="str">
            <v>Fehervar</v>
          </cell>
          <cell r="R26" t="str">
            <v>Hun3</v>
          </cell>
          <cell r="S26">
            <v>11.500000008333334</v>
          </cell>
          <cell r="T26" t="str">
            <v xml:space="preserve"> </v>
          </cell>
        </row>
        <row r="27">
          <cell r="B27" t="str">
            <v>Paks</v>
          </cell>
          <cell r="C27" t="str">
            <v>Hun4</v>
          </cell>
          <cell r="D27">
            <v>3.1000000002528818</v>
          </cell>
          <cell r="E27" t="str">
            <v>?</v>
          </cell>
          <cell r="G27" t="str">
            <v>The New Saints</v>
          </cell>
          <cell r="H27" t="str">
            <v>Wal2</v>
          </cell>
          <cell r="I27">
            <v>7.5000000065359478</v>
          </cell>
          <cell r="J27" t="str">
            <v xml:space="preserve"> </v>
          </cell>
          <cell r="L27" t="str">
            <v>Dudelange</v>
          </cell>
          <cell r="M27" t="str">
            <v>Lux2</v>
          </cell>
          <cell r="N27">
            <v>8.0000000070921988</v>
          </cell>
          <cell r="O27" t="str">
            <v xml:space="preserve"> </v>
          </cell>
          <cell r="Q27" t="str">
            <v>Dundalk</v>
          </cell>
          <cell r="R27" t="str">
            <v>Irl3</v>
          </cell>
          <cell r="S27">
            <v>10.500000007936508</v>
          </cell>
          <cell r="T27" t="str">
            <v>cw</v>
          </cell>
        </row>
        <row r="28">
          <cell r="B28" t="str">
            <v>Mura</v>
          </cell>
          <cell r="C28" t="str">
            <v>Slo3</v>
          </cell>
          <cell r="D28">
            <v>3.000000003058104</v>
          </cell>
          <cell r="E28" t="str">
            <v xml:space="preserve"> </v>
          </cell>
          <cell r="G28" t="str">
            <v>Spartak Trnava</v>
          </cell>
          <cell r="H28" t="str">
            <v>Svk4</v>
          </cell>
          <cell r="I28">
            <v>7.5000000064935062</v>
          </cell>
          <cell r="J28" t="str">
            <v>?</v>
          </cell>
          <cell r="L28" t="str">
            <v>Vitesse</v>
          </cell>
          <cell r="M28" t="str">
            <v>Ned4</v>
          </cell>
          <cell r="N28">
            <v>7.8000000068493147</v>
          </cell>
          <cell r="O28" t="str">
            <v xml:space="preserve"> </v>
          </cell>
          <cell r="Q28" t="str">
            <v>Vitoria Guimaraes</v>
          </cell>
          <cell r="R28" t="str">
            <v>Por6</v>
          </cell>
          <cell r="S28">
            <v>9.6290000076923068</v>
          </cell>
          <cell r="T28" t="str">
            <v xml:space="preserve"> </v>
          </cell>
        </row>
        <row r="29">
          <cell r="B29" t="str">
            <v>Petrocub</v>
          </cell>
          <cell r="C29" t="str">
            <v>Mol2</v>
          </cell>
          <cell r="D29">
            <v>3.0000000030303031</v>
          </cell>
          <cell r="E29" t="str">
            <v xml:space="preserve"> </v>
          </cell>
          <cell r="G29" t="str">
            <v>Oostende</v>
          </cell>
          <cell r="H29" t="str">
            <v>Bel5</v>
          </cell>
          <cell r="I29">
            <v>7.3000000063694266</v>
          </cell>
          <cell r="J29" t="str">
            <v>?</v>
          </cell>
          <cell r="L29" t="str">
            <v>Rubin</v>
          </cell>
          <cell r="M29" t="str">
            <v>Rus5</v>
          </cell>
          <cell r="N29">
            <v>7.6760000002000002</v>
          </cell>
          <cell r="O29" t="str">
            <v>?</v>
          </cell>
          <cell r="Q29" t="str">
            <v>Pacos de Ferreira</v>
          </cell>
          <cell r="R29" t="str">
            <v>Por5</v>
          </cell>
          <cell r="S29">
            <v>9.6290000001999996</v>
          </cell>
          <cell r="T29" t="str">
            <v xml:space="preserve"> </v>
          </cell>
        </row>
        <row r="30">
          <cell r="B30" t="str">
            <v>Shkupi</v>
          </cell>
          <cell r="C30" t="str">
            <v>Mac2</v>
          </cell>
          <cell r="D30">
            <v>3.0000000030211482</v>
          </cell>
          <cell r="E30" t="str">
            <v xml:space="preserve"> </v>
          </cell>
          <cell r="G30" t="str">
            <v>Wattens</v>
          </cell>
          <cell r="H30" t="str">
            <v>Aut5</v>
          </cell>
          <cell r="I30">
            <v>7.1650000002000001</v>
          </cell>
          <cell r="J30" t="str">
            <v>?</v>
          </cell>
          <cell r="L30" t="str">
            <v>Aberdeen</v>
          </cell>
          <cell r="M30" t="str">
            <v>Sco4</v>
          </cell>
          <cell r="N30">
            <v>7.5000000066225168</v>
          </cell>
          <cell r="O30" t="str">
            <v xml:space="preserve"> </v>
          </cell>
          <cell r="Q30" t="str">
            <v>Lugano</v>
          </cell>
          <cell r="R30" t="str">
            <v>Sui3</v>
          </cell>
          <cell r="S30">
            <v>9.0000000074626865</v>
          </cell>
          <cell r="T30" t="str">
            <v xml:space="preserve"> </v>
          </cell>
        </row>
        <row r="31">
          <cell r="B31" t="str">
            <v>NSI Runavik</v>
          </cell>
          <cell r="C31" t="str">
            <v>Far2</v>
          </cell>
          <cell r="D31">
            <v>3.0000000030030032</v>
          </cell>
          <cell r="E31" t="str">
            <v xml:space="preserve"> </v>
          </cell>
          <cell r="G31" t="str">
            <v>Jablonec</v>
          </cell>
          <cell r="H31" t="str">
            <v>Cze4</v>
          </cell>
          <cell r="I31">
            <v>7.0000000061728391</v>
          </cell>
          <cell r="J31" t="str">
            <v xml:space="preserve"> </v>
          </cell>
          <cell r="L31" t="str">
            <v>The New Saints</v>
          </cell>
          <cell r="M31" t="str">
            <v>Wal2</v>
          </cell>
          <cell r="N31">
            <v>7.5000000065359478</v>
          </cell>
          <cell r="O31" t="str">
            <v xml:space="preserve"> </v>
          </cell>
          <cell r="Q31" t="str">
            <v>Suduva</v>
          </cell>
          <cell r="R31" t="str">
            <v>Lit2</v>
          </cell>
          <cell r="S31">
            <v>8.7500000073529414</v>
          </cell>
          <cell r="T31" t="str">
            <v xml:space="preserve"> </v>
          </cell>
        </row>
        <row r="32">
          <cell r="B32" t="str">
            <v>Coleraine</v>
          </cell>
          <cell r="C32" t="str">
            <v>Nir2</v>
          </cell>
          <cell r="D32">
            <v>2.7500000029325515</v>
          </cell>
          <cell r="E32" t="str">
            <v xml:space="preserve"> </v>
          </cell>
          <cell r="G32" t="str">
            <v>Livingston</v>
          </cell>
          <cell r="H32" t="str">
            <v>Sco5</v>
          </cell>
          <cell r="I32">
            <v>6.6750000001999998</v>
          </cell>
          <cell r="J32" t="str">
            <v>?</v>
          </cell>
          <cell r="L32" t="str">
            <v>Spartak Trnava</v>
          </cell>
          <cell r="M32" t="str">
            <v>Svk4</v>
          </cell>
          <cell r="N32">
            <v>7.5000000064935062</v>
          </cell>
          <cell r="O32" t="str">
            <v>?</v>
          </cell>
          <cell r="Q32" t="str">
            <v>Slovan Liberec</v>
          </cell>
          <cell r="R32" t="str">
            <v>Cze5</v>
          </cell>
          <cell r="S32">
            <v>8.0000000072992705</v>
          </cell>
          <cell r="T32" t="str">
            <v>?</v>
          </cell>
        </row>
        <row r="33">
          <cell r="B33" t="str">
            <v>Tre Penne</v>
          </cell>
          <cell r="C33" t="str">
            <v>Sma3</v>
          </cell>
          <cell r="D33">
            <v>2.7500000029239766</v>
          </cell>
          <cell r="E33" t="str">
            <v>?</v>
          </cell>
          <cell r="G33" t="str">
            <v>Vorskla</v>
          </cell>
          <cell r="H33" t="str">
            <v>Ukr5</v>
          </cell>
          <cell r="I33">
            <v>6.620000005714286</v>
          </cell>
          <cell r="J33" t="str">
            <v>?</v>
          </cell>
          <cell r="L33" t="str">
            <v>Oostende</v>
          </cell>
          <cell r="M33" t="str">
            <v>Bel5</v>
          </cell>
          <cell r="N33">
            <v>7.3000000063694266</v>
          </cell>
          <cell r="O33" t="str">
            <v>?</v>
          </cell>
          <cell r="Q33" t="str">
            <v>CSKA Sofia</v>
          </cell>
          <cell r="R33" t="str">
            <v>Bul3</v>
          </cell>
          <cell r="S33">
            <v>8.0000000072463759</v>
          </cell>
          <cell r="T33" t="str">
            <v xml:space="preserve"> </v>
          </cell>
        </row>
        <row r="34">
          <cell r="B34" t="str">
            <v>Zilina</v>
          </cell>
          <cell r="C34" t="str">
            <v>Svk3</v>
          </cell>
          <cell r="D34">
            <v>2.7250000028985508</v>
          </cell>
          <cell r="E34" t="str">
            <v xml:space="preserve"> </v>
          </cell>
          <cell r="G34" t="str">
            <v>Alashkert</v>
          </cell>
          <cell r="H34" t="str">
            <v>Arm2</v>
          </cell>
          <cell r="I34">
            <v>6.5000000055865925</v>
          </cell>
          <cell r="J34" t="str">
            <v xml:space="preserve"> </v>
          </cell>
          <cell r="L34" t="str">
            <v>Sturm</v>
          </cell>
          <cell r="M34" t="str">
            <v>Aut4</v>
          </cell>
          <cell r="N34">
            <v>7.1650000062893078</v>
          </cell>
          <cell r="O34" t="str">
            <v xml:space="preserve"> </v>
          </cell>
          <cell r="Q34" t="str">
            <v>Zrinjski</v>
          </cell>
          <cell r="R34" t="str">
            <v>Bos4</v>
          </cell>
          <cell r="S34">
            <v>8.0000000071942452</v>
          </cell>
          <cell r="T34" t="str">
            <v>?</v>
          </cell>
        </row>
        <row r="35">
          <cell r="B35" t="str">
            <v>Bala Town</v>
          </cell>
          <cell r="C35" t="str">
            <v>Wal3</v>
          </cell>
          <cell r="D35">
            <v>2.5000000028818445</v>
          </cell>
          <cell r="E35" t="str">
            <v xml:space="preserve"> </v>
          </cell>
          <cell r="G35" t="str">
            <v>Alanyaspor</v>
          </cell>
          <cell r="H35" t="str">
            <v>Tur5</v>
          </cell>
          <cell r="I35">
            <v>6.0200000054644809</v>
          </cell>
          <cell r="J35" t="str">
            <v>?</v>
          </cell>
          <cell r="L35" t="str">
            <v>Wattens</v>
          </cell>
          <cell r="M35" t="str">
            <v>Aut5</v>
          </cell>
          <cell r="N35">
            <v>7.1650000002000001</v>
          </cell>
          <cell r="O35" t="str">
            <v>?</v>
          </cell>
          <cell r="Q35" t="str">
            <v>Dudelange</v>
          </cell>
          <cell r="R35" t="str">
            <v>Lux2</v>
          </cell>
          <cell r="S35">
            <v>8.0000000070921988</v>
          </cell>
          <cell r="T35" t="str">
            <v xml:space="preserve"> </v>
          </cell>
        </row>
        <row r="36">
          <cell r="B36" t="str">
            <v>Gzira United</v>
          </cell>
          <cell r="C36" t="str">
            <v>Mal3</v>
          </cell>
          <cell r="D36">
            <v>2.5000000028653293</v>
          </cell>
          <cell r="E36" t="str">
            <v xml:space="preserve"> </v>
          </cell>
          <cell r="G36" t="str">
            <v>Osijek</v>
          </cell>
          <cell r="H36" t="str">
            <v>Cro2</v>
          </cell>
          <cell r="I36">
            <v>6.0000000052631579</v>
          </cell>
          <cell r="J36" t="str">
            <v xml:space="preserve"> </v>
          </cell>
          <cell r="L36" t="str">
            <v>Jablonec</v>
          </cell>
          <cell r="M36" t="str">
            <v>Cze4</v>
          </cell>
          <cell r="N36">
            <v>7.0000000061728391</v>
          </cell>
          <cell r="O36" t="str">
            <v xml:space="preserve"> </v>
          </cell>
        </row>
        <row r="37">
          <cell r="B37" t="str">
            <v>Breidablik</v>
          </cell>
          <cell r="C37" t="str">
            <v>Isl4</v>
          </cell>
          <cell r="D37">
            <v>2.2500000028328611</v>
          </cell>
          <cell r="E37" t="str">
            <v>?</v>
          </cell>
          <cell r="G37" t="str">
            <v>U Craiova</v>
          </cell>
          <cell r="H37" t="str">
            <v>Rom3</v>
          </cell>
          <cell r="I37">
            <v>6.0000000052083333</v>
          </cell>
          <cell r="J37" t="str">
            <v xml:space="preserve"> </v>
          </cell>
          <cell r="L37" t="str">
            <v>Livingston</v>
          </cell>
          <cell r="M37" t="str">
            <v>Sco5</v>
          </cell>
          <cell r="N37">
            <v>6.6750000001999998</v>
          </cell>
          <cell r="O37" t="str">
            <v>?</v>
          </cell>
        </row>
        <row r="38">
          <cell r="B38" t="str">
            <v>St Joseph's</v>
          </cell>
          <cell r="C38" t="str">
            <v>Gib3</v>
          </cell>
          <cell r="D38">
            <v>2.2500000028089886</v>
          </cell>
          <cell r="E38" t="str">
            <v xml:space="preserve"> </v>
          </cell>
          <cell r="G38" t="str">
            <v>Lincoln</v>
          </cell>
          <cell r="H38" t="str">
            <v>Gib2</v>
          </cell>
          <cell r="I38">
            <v>5.7500000050761422</v>
          </cell>
          <cell r="J38" t="str">
            <v xml:space="preserve"> </v>
          </cell>
          <cell r="L38" t="str">
            <v xml:space="preserve">Desna </v>
          </cell>
          <cell r="M38" t="str">
            <v>Ukr4</v>
          </cell>
          <cell r="N38">
            <v>6.6200000058479533</v>
          </cell>
          <cell r="O38" t="str">
            <v xml:space="preserve"> </v>
          </cell>
        </row>
        <row r="39">
          <cell r="B39" t="str">
            <v>Prishtina</v>
          </cell>
          <cell r="C39" t="str">
            <v>Kos3</v>
          </cell>
          <cell r="D39">
            <v>2.2500000028011207</v>
          </cell>
          <cell r="E39" t="str">
            <v>?</v>
          </cell>
          <cell r="G39" t="str">
            <v>Randers</v>
          </cell>
          <cell r="H39" t="str">
            <v>Den5</v>
          </cell>
          <cell r="I39">
            <v>5.5750000002000002</v>
          </cell>
          <cell r="J39" t="str">
            <v>?</v>
          </cell>
          <cell r="L39" t="str">
            <v>Vorskla</v>
          </cell>
          <cell r="M39" t="str">
            <v>Ukr5</v>
          </cell>
          <cell r="N39">
            <v>6.620000005714286</v>
          </cell>
          <cell r="O39" t="str">
            <v>?</v>
          </cell>
        </row>
        <row r="40">
          <cell r="B40" t="str">
            <v>Milsami</v>
          </cell>
          <cell r="C40" t="str">
            <v>Mol3</v>
          </cell>
          <cell r="D40">
            <v>2.2500000027932963</v>
          </cell>
          <cell r="E40" t="str">
            <v xml:space="preserve"> </v>
          </cell>
          <cell r="G40" t="str">
            <v>Anorthosis</v>
          </cell>
          <cell r="H40" t="str">
            <v>Cyp4</v>
          </cell>
          <cell r="I40">
            <v>5.5500000049019604</v>
          </cell>
          <cell r="J40" t="str">
            <v>?</v>
          </cell>
          <cell r="L40" t="str">
            <v>Alashkert</v>
          </cell>
          <cell r="M40" t="str">
            <v>Arm2</v>
          </cell>
          <cell r="N40">
            <v>6.5000000055865925</v>
          </cell>
          <cell r="O40" t="str">
            <v xml:space="preserve"> </v>
          </cell>
          <cell r="Q40" t="str">
            <v>Zalgiris</v>
          </cell>
          <cell r="R40" t="str">
            <v>Lit1</v>
          </cell>
          <cell r="S40">
            <v>6.5000000056179772</v>
          </cell>
          <cell r="T40" t="str">
            <v>2ch</v>
          </cell>
        </row>
        <row r="41">
          <cell r="B41" t="str">
            <v>Inter Turku</v>
          </cell>
          <cell r="C41" t="str">
            <v>Fin2</v>
          </cell>
          <cell r="D41">
            <v>2.0000000027624307</v>
          </cell>
          <cell r="E41" t="str">
            <v xml:space="preserve"> </v>
          </cell>
          <cell r="G41" t="str">
            <v>AEL Limassol</v>
          </cell>
          <cell r="H41" t="str">
            <v>Cyp2</v>
          </cell>
          <cell r="I41">
            <v>5.5500000048780489</v>
          </cell>
          <cell r="J41" t="str">
            <v xml:space="preserve"> </v>
          </cell>
          <cell r="L41" t="str">
            <v>Alanyaspor</v>
          </cell>
          <cell r="M41" t="str">
            <v>Tur5</v>
          </cell>
          <cell r="N41">
            <v>6.0200000054644809</v>
          </cell>
          <cell r="O41" t="str">
            <v>?</v>
          </cell>
          <cell r="Q41" t="str">
            <v>Sarajevo</v>
          </cell>
          <cell r="R41" t="str">
            <v>Bos1</v>
          </cell>
          <cell r="S41">
            <v>6.2500000055555551</v>
          </cell>
          <cell r="T41" t="str">
            <v>2ch</v>
          </cell>
        </row>
        <row r="42">
          <cell r="B42" t="str">
            <v>Kauno Zalgiris</v>
          </cell>
          <cell r="C42" t="str">
            <v>Lit3</v>
          </cell>
          <cell r="D42">
            <v>2.0000000027548208</v>
          </cell>
          <cell r="E42" t="str">
            <v xml:space="preserve"> </v>
          </cell>
          <cell r="G42" t="str">
            <v>Vaduz</v>
          </cell>
          <cell r="H42" t="str">
            <v>Lie</v>
          </cell>
          <cell r="I42">
            <v>5.5000000047846891</v>
          </cell>
          <cell r="J42" t="str">
            <v>cw?</v>
          </cell>
          <cell r="L42" t="str">
            <v>Trabzonspor</v>
          </cell>
          <cell r="M42" t="str">
            <v>Tur4</v>
          </cell>
          <cell r="N42">
            <v>6.020000005434782</v>
          </cell>
          <cell r="O42" t="str">
            <v xml:space="preserve"> </v>
          </cell>
          <cell r="Q42" t="str">
            <v>Flora</v>
          </cell>
          <cell r="R42" t="str">
            <v>Est1</v>
          </cell>
          <cell r="S42">
            <v>6.2500000055248615</v>
          </cell>
          <cell r="T42" t="str">
            <v>2ch</v>
          </cell>
        </row>
        <row r="43">
          <cell r="B43" t="str">
            <v>RFS</v>
          </cell>
          <cell r="C43" t="str">
            <v>Lat2</v>
          </cell>
          <cell r="D43">
            <v>2.0000000027472526</v>
          </cell>
          <cell r="E43" t="str">
            <v xml:space="preserve"> </v>
          </cell>
          <cell r="G43" t="str">
            <v>Domzale</v>
          </cell>
          <cell r="H43" t="str">
            <v>Slo4</v>
          </cell>
          <cell r="I43">
            <v>5.5000000046728976</v>
          </cell>
          <cell r="J43" t="str">
            <v>?</v>
          </cell>
          <cell r="L43" t="str">
            <v>Osijek</v>
          </cell>
          <cell r="M43" t="str">
            <v>Cro2</v>
          </cell>
          <cell r="N43">
            <v>6.0000000052631579</v>
          </cell>
          <cell r="O43" t="str">
            <v xml:space="preserve"> </v>
          </cell>
          <cell r="Q43" t="str">
            <v>Buducnost</v>
          </cell>
          <cell r="R43" t="str">
            <v>Mne1</v>
          </cell>
          <cell r="S43">
            <v>6.0000000053191487</v>
          </cell>
          <cell r="T43" t="str">
            <v>2ch</v>
          </cell>
        </row>
        <row r="44">
          <cell r="B44" t="str">
            <v>Panevezys</v>
          </cell>
          <cell r="C44" t="str">
            <v>Lit5</v>
          </cell>
          <cell r="D44">
            <v>1.7500000002</v>
          </cell>
          <cell r="E44" t="str">
            <v>cw</v>
          </cell>
          <cell r="G44" t="str">
            <v>Vojvodina</v>
          </cell>
          <cell r="H44" t="str">
            <v>Srb3</v>
          </cell>
          <cell r="I44">
            <v>5.3500000046296297</v>
          </cell>
          <cell r="J44" t="str">
            <v xml:space="preserve"> </v>
          </cell>
          <cell r="L44" t="str">
            <v>U Craiova</v>
          </cell>
          <cell r="M44" t="str">
            <v>Rom3</v>
          </cell>
          <cell r="N44">
            <v>6.0000000052083333</v>
          </cell>
          <cell r="O44" t="str">
            <v xml:space="preserve"> </v>
          </cell>
          <cell r="Q44" t="str">
            <v>Kairat</v>
          </cell>
          <cell r="R44" t="str">
            <v>Kaz1</v>
          </cell>
          <cell r="S44">
            <v>6.000000005291005</v>
          </cell>
          <cell r="T44" t="str">
            <v>1ch</v>
          </cell>
        </row>
        <row r="45">
          <cell r="B45" t="str">
            <v>Differdange</v>
          </cell>
          <cell r="C45" t="str">
            <v>Lux4</v>
          </cell>
          <cell r="D45">
            <v>1.6500000026737967</v>
          </cell>
          <cell r="E45" t="str">
            <v>?</v>
          </cell>
          <cell r="G45" t="str">
            <v>Cukaricki</v>
          </cell>
          <cell r="H45" t="str">
            <v>Srb4</v>
          </cell>
          <cell r="I45">
            <v>5.3500000045871552</v>
          </cell>
          <cell r="J45" t="str">
            <v>?</v>
          </cell>
          <cell r="L45" t="str">
            <v>Lincoln</v>
          </cell>
          <cell r="M45" t="str">
            <v>Gib2</v>
          </cell>
          <cell r="N45">
            <v>5.7500000050761422</v>
          </cell>
          <cell r="O45" t="str">
            <v xml:space="preserve"> </v>
          </cell>
          <cell r="Q45" t="str">
            <v>Omonia</v>
          </cell>
          <cell r="R45" t="str">
            <v>Cyp1</v>
          </cell>
          <cell r="S45">
            <v>5.5500000049261082</v>
          </cell>
          <cell r="T45" t="str">
            <v>2ch</v>
          </cell>
        </row>
        <row r="46">
          <cell r="B46" t="str">
            <v>Swift Hesperange</v>
          </cell>
          <cell r="C46" t="str">
            <v>Lux3</v>
          </cell>
          <cell r="D46">
            <v>1.6500000003333333</v>
          </cell>
          <cell r="E46" t="str">
            <v xml:space="preserve"> </v>
          </cell>
          <cell r="G46" t="str">
            <v>HNK Gorica</v>
          </cell>
          <cell r="H46" t="str">
            <v>Cro3</v>
          </cell>
          <cell r="I46">
            <v>5.2550000003333333</v>
          </cell>
          <cell r="J46" t="str">
            <v xml:space="preserve"> </v>
          </cell>
          <cell r="L46" t="str">
            <v>Randers</v>
          </cell>
          <cell r="M46" t="str">
            <v>Den5</v>
          </cell>
          <cell r="N46">
            <v>5.5750000002000002</v>
          </cell>
          <cell r="O46" t="str">
            <v>?</v>
          </cell>
          <cell r="Q46" t="str">
            <v>Riga</v>
          </cell>
          <cell r="R46" t="str">
            <v>Lat1</v>
          </cell>
          <cell r="S46">
            <v>5.5000000048543694</v>
          </cell>
          <cell r="T46" t="str">
            <v>1ch</v>
          </cell>
        </row>
        <row r="47">
          <cell r="B47" t="str">
            <v>Borac Banja Luka</v>
          </cell>
          <cell r="C47" t="str">
            <v>Bos2</v>
          </cell>
          <cell r="D47">
            <v>1.6000000026525201</v>
          </cell>
          <cell r="E47" t="str">
            <v xml:space="preserve"> </v>
          </cell>
          <cell r="G47" t="str">
            <v>Klaksvík</v>
          </cell>
          <cell r="H47" t="str">
            <v>Far3</v>
          </cell>
          <cell r="I47">
            <v>5.2500000044247788</v>
          </cell>
          <cell r="J47" t="str">
            <v xml:space="preserve"> </v>
          </cell>
          <cell r="L47" t="str">
            <v>Anorthosis</v>
          </cell>
          <cell r="M47" t="str">
            <v>Cyp4</v>
          </cell>
          <cell r="N47">
            <v>5.5500000049019604</v>
          </cell>
          <cell r="O47" t="str">
            <v>?</v>
          </cell>
          <cell r="Q47" t="str">
            <v>HJK</v>
          </cell>
          <cell r="R47" t="str">
            <v>Fin1</v>
          </cell>
          <cell r="S47">
            <v>5.5000000047169815</v>
          </cell>
          <cell r="T47" t="str">
            <v>1ch</v>
          </cell>
        </row>
        <row r="48">
          <cell r="B48" t="str">
            <v>Velez</v>
          </cell>
          <cell r="C48" t="str">
            <v>Bos3</v>
          </cell>
          <cell r="D48">
            <v>1.6000000003333334</v>
          </cell>
          <cell r="E48" t="str">
            <v xml:space="preserve"> </v>
          </cell>
          <cell r="G48" t="str">
            <v>Servette</v>
          </cell>
          <cell r="H48" t="str">
            <v>Sui2</v>
          </cell>
          <cell r="I48">
            <v>5.2450000042918452</v>
          </cell>
          <cell r="J48" t="str">
            <v xml:space="preserve"> </v>
          </cell>
          <cell r="L48" t="str">
            <v>AEL Limassol</v>
          </cell>
          <cell r="M48" t="str">
            <v>Cyp2</v>
          </cell>
          <cell r="N48">
            <v>5.5500000048780489</v>
          </cell>
          <cell r="O48" t="str">
            <v xml:space="preserve"> </v>
          </cell>
          <cell r="Q48" t="str">
            <v>Linfield</v>
          </cell>
          <cell r="R48" t="str">
            <v>Nir1</v>
          </cell>
          <cell r="S48">
            <v>5.2500000043859645</v>
          </cell>
          <cell r="T48" t="str">
            <v>1ch</v>
          </cell>
        </row>
        <row r="49">
          <cell r="B49" t="str">
            <v>Bohemians</v>
          </cell>
          <cell r="C49" t="str">
            <v>Irl2</v>
          </cell>
          <cell r="D49">
            <v>1.5750000026315789</v>
          </cell>
          <cell r="E49" t="str">
            <v xml:space="preserve"> </v>
          </cell>
          <cell r="G49" t="str">
            <v>Aris</v>
          </cell>
          <cell r="H49" t="str">
            <v>Gre2</v>
          </cell>
          <cell r="I49">
            <v>5.2000000042194099</v>
          </cell>
          <cell r="J49" t="str">
            <v xml:space="preserve"> </v>
          </cell>
          <cell r="L49" t="str">
            <v>Vaduz</v>
          </cell>
          <cell r="M49" t="str">
            <v>Lie</v>
          </cell>
          <cell r="N49">
            <v>5.5000000047846891</v>
          </cell>
          <cell r="O49" t="str">
            <v>cw?</v>
          </cell>
          <cell r="Q49" t="str">
            <v>Fola Esch</v>
          </cell>
          <cell r="R49" t="str">
            <v>Lux1</v>
          </cell>
          <cell r="S49">
            <v>5.2500000043478261</v>
          </cell>
          <cell r="T49" t="str">
            <v>1ch</v>
          </cell>
        </row>
        <row r="50">
          <cell r="B50" t="str">
            <v>Sligo Rovers</v>
          </cell>
          <cell r="C50" t="str">
            <v>Irl4</v>
          </cell>
          <cell r="D50">
            <v>1.57500000025</v>
          </cell>
          <cell r="E50" t="str">
            <v xml:space="preserve"> </v>
          </cell>
          <cell r="G50" t="str">
            <v>Ararat-Armenia</v>
          </cell>
          <cell r="H50" t="str">
            <v>Arm3</v>
          </cell>
          <cell r="I50">
            <v>5.0000000040983608</v>
          </cell>
          <cell r="J50" t="str">
            <v xml:space="preserve"> </v>
          </cell>
          <cell r="L50" t="str">
            <v>Domzale</v>
          </cell>
          <cell r="M50" t="str">
            <v>Slo4</v>
          </cell>
          <cell r="N50">
            <v>5.5000000046728976</v>
          </cell>
          <cell r="O50" t="str">
            <v>?</v>
          </cell>
        </row>
        <row r="51">
          <cell r="B51" t="str">
            <v>Makedonija GP</v>
          </cell>
          <cell r="C51" t="str">
            <v>Mac3</v>
          </cell>
          <cell r="D51">
            <v>1.5250000026041666</v>
          </cell>
          <cell r="E51" t="str">
            <v xml:space="preserve"> </v>
          </cell>
          <cell r="G51" t="str">
            <v>KuPS</v>
          </cell>
          <cell r="H51" t="str">
            <v>Fin3</v>
          </cell>
          <cell r="I51">
            <v>5.0000000040816328</v>
          </cell>
          <cell r="J51" t="str">
            <v xml:space="preserve"> </v>
          </cell>
          <cell r="L51" t="str">
            <v>Vojvodina</v>
          </cell>
          <cell r="M51" t="str">
            <v>Srb3</v>
          </cell>
          <cell r="N51">
            <v>5.3500000046296297</v>
          </cell>
          <cell r="O51" t="str">
            <v xml:space="preserve"> </v>
          </cell>
        </row>
        <row r="52">
          <cell r="B52" t="str">
            <v>Struga</v>
          </cell>
          <cell r="C52" t="str">
            <v>Mac4</v>
          </cell>
          <cell r="D52">
            <v>1.5250000002499999</v>
          </cell>
          <cell r="E52" t="str">
            <v>?</v>
          </cell>
          <cell r="G52" t="str">
            <v>Dinamo Brest</v>
          </cell>
          <cell r="H52" t="str">
            <v>Blr4</v>
          </cell>
          <cell r="I52">
            <v>5.0000000040650407</v>
          </cell>
          <cell r="J52" t="str">
            <v>?</v>
          </cell>
          <cell r="L52" t="str">
            <v>Cukaricki</v>
          </cell>
          <cell r="M52" t="str">
            <v>Srb4</v>
          </cell>
          <cell r="N52">
            <v>5.3500000045871552</v>
          </cell>
          <cell r="O52" t="str">
            <v>?</v>
          </cell>
        </row>
        <row r="53">
          <cell r="B53" t="str">
            <v>Sfintul</v>
          </cell>
          <cell r="C53" t="str">
            <v>Mol4</v>
          </cell>
          <cell r="D53">
            <v>1.5000000025839793</v>
          </cell>
          <cell r="E53" t="str">
            <v>?</v>
          </cell>
          <cell r="G53" t="str">
            <v>Dunajska Streda</v>
          </cell>
          <cell r="H53" t="str">
            <v>Svk2</v>
          </cell>
          <cell r="I53">
            <v>5.0000000040485828</v>
          </cell>
          <cell r="J53" t="str">
            <v xml:space="preserve"> </v>
          </cell>
          <cell r="L53" t="str">
            <v>HNK Gorica</v>
          </cell>
          <cell r="M53" t="str">
            <v>Cro3</v>
          </cell>
          <cell r="N53">
            <v>5.2550000003333333</v>
          </cell>
          <cell r="O53" t="str">
            <v xml:space="preserve"> </v>
          </cell>
        </row>
        <row r="54">
          <cell r="B54" t="str">
            <v>Birkirkara</v>
          </cell>
          <cell r="C54" t="str">
            <v>Mal4</v>
          </cell>
          <cell r="D54">
            <v>1.5000000025641025</v>
          </cell>
          <cell r="E54" t="str">
            <v>?</v>
          </cell>
          <cell r="G54" t="str">
            <v>Neftci</v>
          </cell>
          <cell r="H54" t="str">
            <v>Aze</v>
          </cell>
          <cell r="I54">
            <v>5.0000000040322581</v>
          </cell>
          <cell r="J54" t="str">
            <v xml:space="preserve"> </v>
          </cell>
        </row>
        <row r="55">
          <cell r="B55" t="str">
            <v>Valmiera</v>
          </cell>
          <cell r="C55" t="str">
            <v>Lat3</v>
          </cell>
          <cell r="D55">
            <v>1.4750000025575449</v>
          </cell>
          <cell r="E55" t="str">
            <v xml:space="preserve"> </v>
          </cell>
          <cell r="G55" t="str">
            <v>Hafnarfjordur</v>
          </cell>
          <cell r="H55" t="str">
            <v>Isl2</v>
          </cell>
          <cell r="I55">
            <v>5.0000000040160639</v>
          </cell>
          <cell r="J55" t="str">
            <v xml:space="preserve"> </v>
          </cell>
        </row>
        <row r="56">
          <cell r="B56" t="str">
            <v>Noah</v>
          </cell>
          <cell r="C56" t="str">
            <v>Arm4</v>
          </cell>
          <cell r="D56">
            <v>1.4750000025510206</v>
          </cell>
          <cell r="E56" t="str">
            <v>?</v>
          </cell>
          <cell r="G56" t="str">
            <v>Ashdod</v>
          </cell>
          <cell r="H56" t="str">
            <v>Isr3</v>
          </cell>
          <cell r="I56">
            <v>4.8750000003333334</v>
          </cell>
          <cell r="J56" t="str">
            <v xml:space="preserve"> </v>
          </cell>
        </row>
        <row r="57">
          <cell r="B57" t="str">
            <v>Vllaznia</v>
          </cell>
          <cell r="C57" t="str">
            <v>Alb2</v>
          </cell>
          <cell r="D57">
            <v>1.4500000104999999</v>
          </cell>
          <cell r="E57" t="str">
            <v xml:space="preserve"> </v>
          </cell>
          <cell r="G57" t="str">
            <v>Ironi Kiryat Shmona</v>
          </cell>
          <cell r="H57" t="str">
            <v>Isr4</v>
          </cell>
          <cell r="I57">
            <v>4.87500000025</v>
          </cell>
          <cell r="J57" t="str">
            <v>?</v>
          </cell>
        </row>
        <row r="58">
          <cell r="B58" t="str">
            <v>Glentoran</v>
          </cell>
          <cell r="C58" t="str">
            <v>Nir3</v>
          </cell>
          <cell r="D58">
            <v>1.3910000025252525</v>
          </cell>
          <cell r="E58" t="str">
            <v xml:space="preserve"> </v>
          </cell>
          <cell r="G58" t="str">
            <v>Sutjeska</v>
          </cell>
          <cell r="H58" t="str">
            <v>Mne2</v>
          </cell>
          <cell r="I58">
            <v>4.7500000039062504</v>
          </cell>
          <cell r="J58" t="str">
            <v xml:space="preserve"> </v>
          </cell>
          <cell r="L58" t="str">
            <v>Kairat</v>
          </cell>
          <cell r="M58" t="str">
            <v>Kaz1</v>
          </cell>
          <cell r="N58">
            <v>6.000000005291005</v>
          </cell>
          <cell r="O58" t="str">
            <v>1ch</v>
          </cell>
        </row>
        <row r="59">
          <cell r="B59" t="str">
            <v>Larne</v>
          </cell>
          <cell r="C59" t="str">
            <v>Nir4</v>
          </cell>
          <cell r="D59">
            <v>1.39100000025</v>
          </cell>
          <cell r="E59" t="str">
            <v>?</v>
          </cell>
          <cell r="G59" t="str">
            <v>FC Santa Coloma</v>
          </cell>
          <cell r="H59" t="str">
            <v>And2</v>
          </cell>
          <cell r="I59">
            <v>4.5000000038910501</v>
          </cell>
          <cell r="J59" t="str">
            <v xml:space="preserve"> </v>
          </cell>
          <cell r="L59" t="str">
            <v>Riga</v>
          </cell>
          <cell r="M59" t="str">
            <v>Lat1</v>
          </cell>
          <cell r="N59">
            <v>5.5000000048543694</v>
          </cell>
          <cell r="O59" t="str">
            <v>1ch</v>
          </cell>
        </row>
        <row r="60">
          <cell r="B60" t="str">
            <v>Gagra</v>
          </cell>
          <cell r="C60" t="str">
            <v>GeoII</v>
          </cell>
          <cell r="D60">
            <v>1.3750000099999999</v>
          </cell>
          <cell r="E60" t="str">
            <v>cw</v>
          </cell>
          <cell r="G60" t="str">
            <v>Partizani</v>
          </cell>
          <cell r="H60" t="str">
            <v>Alb3</v>
          </cell>
          <cell r="I60">
            <v>4.2500000038022812</v>
          </cell>
          <cell r="J60" t="str">
            <v xml:space="preserve"> </v>
          </cell>
          <cell r="L60" t="str">
            <v>HJK</v>
          </cell>
          <cell r="M60" t="str">
            <v>Fin1</v>
          </cell>
          <cell r="N60">
            <v>5.5000000047169815</v>
          </cell>
          <cell r="O60" t="str">
            <v>1ch</v>
          </cell>
        </row>
        <row r="61">
          <cell r="B61" t="str">
            <v>Dinamo Batumi</v>
          </cell>
          <cell r="C61" t="str">
            <v>Geo2</v>
          </cell>
          <cell r="D61">
            <v>1.3750000025062656</v>
          </cell>
          <cell r="E61" t="str">
            <v xml:space="preserve"> </v>
          </cell>
          <cell r="G61" t="str">
            <v>Valerenga</v>
          </cell>
          <cell r="H61" t="str">
            <v>Nor3</v>
          </cell>
          <cell r="I61">
            <v>4.2000000003333335</v>
          </cell>
          <cell r="J61" t="str">
            <v xml:space="preserve"> </v>
          </cell>
          <cell r="L61" t="str">
            <v>Linfield</v>
          </cell>
          <cell r="M61" t="str">
            <v>Nir1</v>
          </cell>
          <cell r="N61">
            <v>5.2500000043859645</v>
          </cell>
          <cell r="O61" t="str">
            <v>1ch</v>
          </cell>
        </row>
        <row r="62">
          <cell r="B62" t="str">
            <v>Honka</v>
          </cell>
          <cell r="C62" t="str">
            <v>Fin4</v>
          </cell>
          <cell r="D62">
            <v>1.3750000024937656</v>
          </cell>
          <cell r="E62" t="str">
            <v xml:space="preserve"> </v>
          </cell>
          <cell r="G62" t="str">
            <v>Djurgarden</v>
          </cell>
          <cell r="H62" t="str">
            <v>Swe4</v>
          </cell>
          <cell r="I62">
            <v>4.1000000036630029</v>
          </cell>
          <cell r="J62" t="str">
            <v>?</v>
          </cell>
          <cell r="L62" t="str">
            <v>Fola Esch</v>
          </cell>
          <cell r="M62" t="str">
            <v>Lux1</v>
          </cell>
          <cell r="N62">
            <v>5.2500000043478261</v>
          </cell>
          <cell r="O62" t="str">
            <v>1ch</v>
          </cell>
        </row>
        <row r="63">
          <cell r="B63" t="str">
            <v>Dila Gori</v>
          </cell>
          <cell r="C63" t="str">
            <v>Geo3</v>
          </cell>
          <cell r="D63">
            <v>1.3750000024509803</v>
          </cell>
          <cell r="E63" t="str">
            <v xml:space="preserve"> </v>
          </cell>
          <cell r="G63" t="str">
            <v>Hacken</v>
          </cell>
          <cell r="H63" t="str">
            <v>Swe3</v>
          </cell>
          <cell r="I63">
            <v>4.1000000036101083</v>
          </cell>
          <cell r="J63" t="str">
            <v xml:space="preserve"> </v>
          </cell>
          <cell r="L63" t="str">
            <v>Shakhtyor Soligorsk</v>
          </cell>
          <cell r="M63" t="str">
            <v>Blr1</v>
          </cell>
          <cell r="N63">
            <v>5.2500000043290047</v>
          </cell>
          <cell r="O63" t="str">
            <v>1ch</v>
          </cell>
        </row>
        <row r="64">
          <cell r="B64" t="str">
            <v>Sant Julia</v>
          </cell>
          <cell r="C64" t="str">
            <v>And3</v>
          </cell>
          <cell r="D64">
            <v>1.25000000243309</v>
          </cell>
          <cell r="E64" t="str">
            <v>?</v>
          </cell>
          <cell r="G64" t="str">
            <v>Elfsborg</v>
          </cell>
          <cell r="H64" t="str">
            <v>Swe2</v>
          </cell>
          <cell r="I64">
            <v>4.1000000004999997</v>
          </cell>
          <cell r="J64" t="str">
            <v xml:space="preserve"> </v>
          </cell>
          <cell r="L64" t="str">
            <v>Maccabi Haifa</v>
          </cell>
          <cell r="M64" t="str">
            <v>Isr1</v>
          </cell>
          <cell r="N64">
            <v>4.8750000040000003</v>
          </cell>
          <cell r="O64" t="str">
            <v>1ch</v>
          </cell>
        </row>
        <row r="65">
          <cell r="B65" t="str">
            <v>Rudar Pljevlja</v>
          </cell>
          <cell r="C65" t="str">
            <v>Mne4</v>
          </cell>
          <cell r="D65">
            <v>1.25</v>
          </cell>
          <cell r="E65" t="str">
            <v>?</v>
          </cell>
          <cell r="G65" t="str">
            <v>Lokomotiv Plovdiv</v>
          </cell>
          <cell r="H65" t="str">
            <v>Bul2</v>
          </cell>
          <cell r="I65">
            <v>4.0750000035971228</v>
          </cell>
          <cell r="J65" t="str">
            <v xml:space="preserve"> </v>
          </cell>
          <cell r="L65" t="str">
            <v>Shamrock Rovers</v>
          </cell>
          <cell r="M65" t="str">
            <v>Irl1</v>
          </cell>
          <cell r="N65">
            <v>4.7500000039370081</v>
          </cell>
          <cell r="O65" t="str">
            <v>1ch</v>
          </cell>
        </row>
        <row r="66">
          <cell r="B66" t="str">
            <v>Ballkani</v>
          </cell>
          <cell r="C66" t="str">
            <v>Kos2</v>
          </cell>
          <cell r="D66">
            <v>1.1660000005</v>
          </cell>
          <cell r="E66" t="str">
            <v xml:space="preserve"> </v>
          </cell>
          <cell r="G66" t="str">
            <v>Arda</v>
          </cell>
          <cell r="H66" t="str">
            <v>Bul4</v>
          </cell>
          <cell r="I66">
            <v>4.0750000002500002</v>
          </cell>
          <cell r="J66" t="str">
            <v>?</v>
          </cell>
          <cell r="L66" t="str">
            <v>Connah's Quay</v>
          </cell>
          <cell r="M66" t="str">
            <v>Wal1</v>
          </cell>
          <cell r="N66">
            <v>4.7500000039215688</v>
          </cell>
          <cell r="O66" t="str">
            <v>1ch</v>
          </cell>
        </row>
        <row r="67">
          <cell r="B67" t="str">
            <v>Lynx</v>
          </cell>
          <cell r="C67" t="str">
            <v>Gib4</v>
          </cell>
          <cell r="D67">
            <v>1.13300000025</v>
          </cell>
          <cell r="E67" t="str">
            <v>?</v>
          </cell>
          <cell r="G67" t="str">
            <v>Piast</v>
          </cell>
          <cell r="H67" t="str">
            <v>Pol4</v>
          </cell>
          <cell r="I67">
            <v>4.0000000035211265</v>
          </cell>
          <cell r="J67" t="str">
            <v>?</v>
          </cell>
          <cell r="L67" t="str">
            <v>Valur</v>
          </cell>
          <cell r="M67" t="str">
            <v>Isl1</v>
          </cell>
          <cell r="N67">
            <v>4.2500000038314178</v>
          </cell>
          <cell r="O67" t="str">
            <v>1ch</v>
          </cell>
        </row>
        <row r="68">
          <cell r="B68" t="str">
            <v>Decic</v>
          </cell>
          <cell r="C68" t="str">
            <v>Mne3</v>
          </cell>
          <cell r="D68">
            <v>1.0000000103333333</v>
          </cell>
          <cell r="E68" t="str">
            <v xml:space="preserve"> </v>
          </cell>
          <cell r="G68" t="str">
            <v>Laci</v>
          </cell>
          <cell r="H68" t="str">
            <v>Alb4</v>
          </cell>
          <cell r="I68">
            <v>4.0000000035087719</v>
          </cell>
          <cell r="J68" t="str">
            <v>?</v>
          </cell>
        </row>
        <row r="69">
          <cell r="B69" t="str">
            <v>Paide</v>
          </cell>
          <cell r="C69" t="str">
            <v>Est2</v>
          </cell>
          <cell r="D69">
            <v>1.0000000023980815</v>
          </cell>
          <cell r="E69" t="str">
            <v xml:space="preserve"> </v>
          </cell>
          <cell r="G69" t="str">
            <v>Liepaja</v>
          </cell>
          <cell r="H69" t="str">
            <v>Lat5</v>
          </cell>
          <cell r="I69">
            <v>4.0000000034843204</v>
          </cell>
          <cell r="J69" t="str">
            <v>cw</v>
          </cell>
        </row>
        <row r="70">
          <cell r="B70" t="str">
            <v>Barry Town</v>
          </cell>
          <cell r="C70" t="str">
            <v>Wal4</v>
          </cell>
          <cell r="D70">
            <v>1.0000000023923445</v>
          </cell>
          <cell r="E70" t="str">
            <v>?</v>
          </cell>
          <cell r="G70" t="str">
            <v>Hibernians</v>
          </cell>
          <cell r="H70" t="str">
            <v>Mal2</v>
          </cell>
          <cell r="I70">
            <v>3.7500000034482759</v>
          </cell>
          <cell r="J70" t="str">
            <v xml:space="preserve"> </v>
          </cell>
        </row>
        <row r="71">
          <cell r="B71" t="str">
            <v>Libertas</v>
          </cell>
          <cell r="C71" t="str">
            <v>Sma2</v>
          </cell>
          <cell r="D71">
            <v>0.23300000050000003</v>
          </cell>
          <cell r="E71" t="str">
            <v xml:space="preserve"> </v>
          </cell>
          <cell r="G71" t="str">
            <v>Levadia</v>
          </cell>
          <cell r="H71" t="str">
            <v>Est3</v>
          </cell>
          <cell r="I71">
            <v>3.7500000034364263</v>
          </cell>
          <cell r="J71" t="str">
            <v>?</v>
          </cell>
        </row>
        <row r="72">
          <cell r="G72" t="str">
            <v>Sepsi</v>
          </cell>
          <cell r="H72" t="str">
            <v>Rom4</v>
          </cell>
          <cell r="I72">
            <v>3.6400000002500001</v>
          </cell>
          <cell r="J72" t="str">
            <v>?</v>
          </cell>
        </row>
        <row r="73">
          <cell r="G73" t="str">
            <v>Sumqayıt</v>
          </cell>
          <cell r="H73" t="str">
            <v>Aze</v>
          </cell>
          <cell r="I73">
            <v>3.3750000033112584</v>
          </cell>
          <cell r="J73" t="str">
            <v>?</v>
          </cell>
        </row>
        <row r="74">
          <cell r="G74" t="str">
            <v>Zira</v>
          </cell>
          <cell r="H74" t="str">
            <v>Aze</v>
          </cell>
          <cell r="I74">
            <v>3.3750000032894736</v>
          </cell>
          <cell r="J74" t="str">
            <v xml:space="preserve"> </v>
          </cell>
        </row>
        <row r="75">
          <cell r="G75" t="str">
            <v>Stjarnan</v>
          </cell>
          <cell r="H75" t="str">
            <v>Isl3</v>
          </cell>
          <cell r="I75">
            <v>3.2500000032573291</v>
          </cell>
          <cell r="J75" t="str">
            <v xml:space="preserve"> </v>
          </cell>
        </row>
        <row r="76">
          <cell r="G76" t="str">
            <v>Tobol</v>
          </cell>
          <cell r="H76" t="str">
            <v>Kaz2</v>
          </cell>
          <cell r="I76">
            <v>3.1250000032154341</v>
          </cell>
          <cell r="J76" t="str">
            <v xml:space="preserve"> </v>
          </cell>
        </row>
        <row r="77">
          <cell r="G77" t="str">
            <v>Shakhter Karagandy</v>
          </cell>
          <cell r="H77" t="str">
            <v>Kaz4</v>
          </cell>
          <cell r="I77">
            <v>3.12500000025</v>
          </cell>
          <cell r="J77" t="str">
            <v xml:space="preserve"> </v>
          </cell>
        </row>
        <row r="78">
          <cell r="G78" t="str">
            <v>Puskas Academia</v>
          </cell>
          <cell r="H78" t="str">
            <v>Hun2</v>
          </cell>
          <cell r="I78">
            <v>3.1000000031847135</v>
          </cell>
          <cell r="J78" t="str">
            <v xml:space="preserve"> </v>
          </cell>
        </row>
        <row r="79">
          <cell r="G79" t="str">
            <v>Paks</v>
          </cell>
          <cell r="H79" t="str">
            <v>Hun4</v>
          </cell>
          <cell r="I79">
            <v>3.1000000002528818</v>
          </cell>
          <cell r="J79" t="str">
            <v>?</v>
          </cell>
        </row>
        <row r="80">
          <cell r="G80" t="str">
            <v>Torpedo Zhodino</v>
          </cell>
          <cell r="H80" t="str">
            <v>Blr3</v>
          </cell>
          <cell r="I80">
            <v>3.0500000031249996</v>
          </cell>
          <cell r="J80" t="str">
            <v xml:space="preserve"> </v>
          </cell>
        </row>
        <row r="81">
          <cell r="G81" t="str">
            <v>Pogon</v>
          </cell>
          <cell r="H81" t="str">
            <v>Pol2</v>
          </cell>
          <cell r="I81">
            <v>3.0250000005</v>
          </cell>
          <cell r="J81" t="str">
            <v xml:space="preserve"> </v>
          </cell>
        </row>
        <row r="82">
          <cell r="G82" t="str">
            <v>Rakow</v>
          </cell>
          <cell r="H82" t="str">
            <v>Pol3</v>
          </cell>
          <cell r="I82">
            <v>3.0250000003333333</v>
          </cell>
          <cell r="J82" t="str">
            <v xml:space="preserve"> </v>
          </cell>
        </row>
        <row r="83">
          <cell r="G83" t="str">
            <v>Mura</v>
          </cell>
          <cell r="H83" t="str">
            <v>Slo3</v>
          </cell>
          <cell r="I83">
            <v>3.000000003058104</v>
          </cell>
          <cell r="J83" t="str">
            <v xml:space="preserve"> </v>
          </cell>
        </row>
        <row r="84">
          <cell r="G84" t="str">
            <v>Petrocub</v>
          </cell>
          <cell r="H84" t="str">
            <v>Mol2</v>
          </cell>
          <cell r="I84">
            <v>3.0000000030303031</v>
          </cell>
          <cell r="J84" t="str">
            <v xml:space="preserve"> </v>
          </cell>
        </row>
        <row r="85">
          <cell r="G85" t="str">
            <v>Shkupi</v>
          </cell>
          <cell r="H85" t="str">
            <v>Mac2</v>
          </cell>
          <cell r="I85">
            <v>3.0000000030211482</v>
          </cell>
          <cell r="J85" t="str">
            <v xml:space="preserve"> </v>
          </cell>
        </row>
        <row r="86">
          <cell r="G86" t="str">
            <v>NSI Runavik</v>
          </cell>
          <cell r="H86" t="str">
            <v>Far2</v>
          </cell>
          <cell r="I86">
            <v>3.0000000030030032</v>
          </cell>
          <cell r="J86" t="str">
            <v xml:space="preserve"> </v>
          </cell>
        </row>
        <row r="87">
          <cell r="G87" t="str">
            <v>Coleraine</v>
          </cell>
          <cell r="H87" t="str">
            <v>Nir2</v>
          </cell>
          <cell r="I87">
            <v>2.7500000029325515</v>
          </cell>
          <cell r="J87" t="str">
            <v xml:space="preserve"> </v>
          </cell>
        </row>
        <row r="88">
          <cell r="G88" t="str">
            <v>Tre Penne</v>
          </cell>
          <cell r="H88" t="str">
            <v>Sma3</v>
          </cell>
          <cell r="I88">
            <v>2.7500000029239766</v>
          </cell>
          <cell r="J88" t="str">
            <v>?</v>
          </cell>
        </row>
        <row r="89">
          <cell r="G89" t="str">
            <v>Zilina</v>
          </cell>
          <cell r="H89" t="str">
            <v>Svk3</v>
          </cell>
          <cell r="I89">
            <v>2.7250000028985508</v>
          </cell>
          <cell r="J89" t="str">
            <v xml:space="preserve"> </v>
          </cell>
        </row>
        <row r="90">
          <cell r="G90" t="str">
            <v>Bala Town</v>
          </cell>
          <cell r="H90" t="str">
            <v>Wal3</v>
          </cell>
          <cell r="I90">
            <v>2.5000000028818445</v>
          </cell>
          <cell r="J90" t="str">
            <v xml:space="preserve"> </v>
          </cell>
        </row>
        <row r="91">
          <cell r="G91" t="str">
            <v>Gzira United</v>
          </cell>
          <cell r="H91" t="str">
            <v>Mal3</v>
          </cell>
          <cell r="I91">
            <v>2.5000000028653293</v>
          </cell>
          <cell r="J91" t="str">
            <v xml:space="preserve"> </v>
          </cell>
        </row>
        <row r="96">
          <cell r="G96" t="str">
            <v>Riga</v>
          </cell>
          <cell r="H96" t="str">
            <v>Lat1</v>
          </cell>
          <cell r="I96">
            <v>5.5000000048543694</v>
          </cell>
          <cell r="J96" t="str">
            <v>1ch</v>
          </cell>
        </row>
        <row r="97">
          <cell r="G97" t="str">
            <v>HJK</v>
          </cell>
          <cell r="H97" t="str">
            <v>Fin1</v>
          </cell>
          <cell r="I97">
            <v>5.5000000047169815</v>
          </cell>
          <cell r="J97" t="str">
            <v>1ch</v>
          </cell>
        </row>
        <row r="98">
          <cell r="G98" t="str">
            <v>Linfield</v>
          </cell>
          <cell r="H98" t="str">
            <v>Nir1</v>
          </cell>
          <cell r="I98">
            <v>5.2500000043859645</v>
          </cell>
          <cell r="J98" t="str">
            <v>1ch</v>
          </cell>
        </row>
        <row r="99">
          <cell r="G99" t="str">
            <v>Fola Esch</v>
          </cell>
          <cell r="H99" t="str">
            <v>Lux1</v>
          </cell>
          <cell r="I99">
            <v>5.2500000043478261</v>
          </cell>
          <cell r="J99" t="str">
            <v>1ch</v>
          </cell>
        </row>
        <row r="100">
          <cell r="G100" t="str">
            <v>Shakhtyor Soligorsk</v>
          </cell>
          <cell r="H100" t="str">
            <v>Blr1</v>
          </cell>
          <cell r="I100">
            <v>5.2500000043290047</v>
          </cell>
          <cell r="J100" t="str">
            <v>1ch</v>
          </cell>
        </row>
        <row r="101">
          <cell r="G101" t="str">
            <v>Maccabi Haifa</v>
          </cell>
          <cell r="H101" t="str">
            <v>Isr1</v>
          </cell>
          <cell r="I101">
            <v>4.8750000040000003</v>
          </cell>
          <cell r="J101" t="str">
            <v>1ch</v>
          </cell>
        </row>
        <row r="102">
          <cell r="G102" t="str">
            <v>Shamrock Rovers</v>
          </cell>
          <cell r="H102" t="str">
            <v>Irl1</v>
          </cell>
          <cell r="I102">
            <v>4.7500000039370081</v>
          </cell>
          <cell r="J102" t="str">
            <v>1ch</v>
          </cell>
        </row>
        <row r="103">
          <cell r="G103" t="str">
            <v>Connah's Quay</v>
          </cell>
          <cell r="H103" t="str">
            <v>Wal1</v>
          </cell>
          <cell r="I103">
            <v>4.7500000039215688</v>
          </cell>
          <cell r="J103" t="str">
            <v>1ch</v>
          </cell>
        </row>
        <row r="104">
          <cell r="G104" t="str">
            <v>Valur</v>
          </cell>
          <cell r="H104" t="str">
            <v>Isl1</v>
          </cell>
          <cell r="I104">
            <v>4.2500000038314178</v>
          </cell>
          <cell r="J104" t="str">
            <v>1ch</v>
          </cell>
        </row>
        <row r="105">
          <cell r="G105" t="str">
            <v>Bodo/Glimt</v>
          </cell>
          <cell r="H105" t="str">
            <v>Nor1</v>
          </cell>
          <cell r="I105">
            <v>4.2000000037878786</v>
          </cell>
          <cell r="J105" t="str">
            <v>1ch</v>
          </cell>
        </row>
        <row r="106">
          <cell r="G106" t="str">
            <v>Europa</v>
          </cell>
          <cell r="H106" t="str">
            <v>Gib1</v>
          </cell>
          <cell r="I106">
            <v>4.0000000034965035</v>
          </cell>
          <cell r="J106" t="str">
            <v>1ch</v>
          </cell>
        </row>
        <row r="107">
          <cell r="G107" t="str">
            <v>Drita</v>
          </cell>
          <cell r="H107" t="str">
            <v>Kos1</v>
          </cell>
          <cell r="I107">
            <v>3.5000000033670036</v>
          </cell>
          <cell r="J107" t="str">
            <v>1ch</v>
          </cell>
        </row>
        <row r="108">
          <cell r="G108" t="str">
            <v>La Fiorita</v>
          </cell>
          <cell r="H108" t="str">
            <v>Sma1</v>
          </cell>
          <cell r="I108">
            <v>3.2500000032679739</v>
          </cell>
          <cell r="J108" t="str">
            <v>prc</v>
          </cell>
        </row>
        <row r="109">
          <cell r="G109" t="str">
            <v>Teuta</v>
          </cell>
          <cell r="H109" t="str">
            <v>Alb1</v>
          </cell>
          <cell r="I109">
            <v>2.7500000029411766</v>
          </cell>
          <cell r="J109" t="str">
            <v>1ch</v>
          </cell>
        </row>
        <row r="110">
          <cell r="G110" t="str">
            <v>HB Torshavn</v>
          </cell>
          <cell r="H110" t="str">
            <v>Far1</v>
          </cell>
          <cell r="I110">
            <v>2.2500000028169014</v>
          </cell>
          <cell r="J110" t="str">
            <v>prc</v>
          </cell>
        </row>
        <row r="111">
          <cell r="G111" t="str">
            <v>Inter Escaldes</v>
          </cell>
          <cell r="H111" t="str">
            <v>And1</v>
          </cell>
          <cell r="I111">
            <v>1.5000000025906737</v>
          </cell>
          <cell r="J111" t="str">
            <v>prc</v>
          </cell>
        </row>
        <row r="112">
          <cell r="G112" t="str">
            <v>Ararat</v>
          </cell>
          <cell r="H112" t="str">
            <v>Arm1</v>
          </cell>
          <cell r="I112">
            <v>1.4750000110000001</v>
          </cell>
          <cell r="J112" t="str">
            <v>1ch</v>
          </cell>
        </row>
        <row r="113">
          <cell r="G113" t="str">
            <v>Hamrun</v>
          </cell>
          <cell r="H113" t="str">
            <v>Mal1</v>
          </cell>
          <cell r="I113">
            <v>1.275000001</v>
          </cell>
          <cell r="J113" t="str">
            <v>1ch</v>
          </cell>
        </row>
        <row r="219">
          <cell r="Q219" t="str">
            <v>Brondby</v>
          </cell>
        </row>
        <row r="220">
          <cell r="Q220" t="str">
            <v>Slovacko</v>
          </cell>
        </row>
      </sheetData>
      <sheetData sheetId="12">
        <row r="2">
          <cell r="B2" t="str">
            <v>Atletico Madrid</v>
          </cell>
          <cell r="C2">
            <v>115.00000016666667</v>
          </cell>
          <cell r="D2" t="str">
            <v>n1</v>
          </cell>
          <cell r="E2" t="str">
            <v>GS CL</v>
          </cell>
          <cell r="F2">
            <v>23</v>
          </cell>
          <cell r="G2" t="str">
            <v>1/4 CL</v>
          </cell>
        </row>
        <row r="3">
          <cell r="B3" t="str">
            <v>Real Madrid</v>
          </cell>
          <cell r="C3">
            <v>124.0000005</v>
          </cell>
          <cell r="D3" t="str">
            <v>n2</v>
          </cell>
          <cell r="E3" t="str">
            <v>GS CL</v>
          </cell>
          <cell r="F3">
            <v>30</v>
          </cell>
          <cell r="G3" t="str">
            <v>CLF</v>
          </cell>
        </row>
        <row r="4">
          <cell r="B4" t="str">
            <v>Barcelona</v>
          </cell>
          <cell r="C4">
            <v>122.00000033333333</v>
          </cell>
          <cell r="D4" t="str">
            <v>n3</v>
          </cell>
          <cell r="E4" t="str">
            <v>GS CL</v>
          </cell>
          <cell r="F4">
            <v>27</v>
          </cell>
          <cell r="G4" t="str">
            <v>1/2 CL</v>
          </cell>
        </row>
        <row r="5">
          <cell r="B5" t="str">
            <v>Sevilla</v>
          </cell>
          <cell r="C5">
            <v>98.000000099999994</v>
          </cell>
          <cell r="D5" t="str">
            <v>n4</v>
          </cell>
          <cell r="E5" t="str">
            <v>GS CL</v>
          </cell>
          <cell r="F5">
            <v>17</v>
          </cell>
          <cell r="G5" t="str">
            <v>1/8 CL</v>
          </cell>
        </row>
        <row r="6">
          <cell r="B6" t="str">
            <v>Real Sociedad</v>
          </cell>
          <cell r="C6">
            <v>19.25600001234568</v>
          </cell>
          <cell r="D6" t="str">
            <v>n5</v>
          </cell>
          <cell r="E6" t="str">
            <v>GS EL</v>
          </cell>
          <cell r="F6">
            <v>5</v>
          </cell>
          <cell r="G6" t="str">
            <v>1/16 ECL</v>
          </cell>
        </row>
        <row r="7">
          <cell r="B7" t="str">
            <v>Betis</v>
          </cell>
          <cell r="C7">
            <v>19.256000011904764</v>
          </cell>
          <cell r="D7" t="str">
            <v>n6*</v>
          </cell>
          <cell r="E7" t="str">
            <v>GS EL</v>
          </cell>
          <cell r="F7">
            <v>5</v>
          </cell>
          <cell r="G7" t="str">
            <v>1/16 ECL</v>
          </cell>
        </row>
        <row r="8">
          <cell r="B8" t="str">
            <v>Villarreal</v>
          </cell>
          <cell r="C8">
            <v>55.000000040000003</v>
          </cell>
          <cell r="D8" t="str">
            <v>n7?</v>
          </cell>
          <cell r="E8" t="str">
            <v>ECLQ4</v>
          </cell>
          <cell r="F8">
            <v>21.5</v>
          </cell>
          <cell r="G8" t="str">
            <v>1/2 ECL</v>
          </cell>
        </row>
        <row r="12">
          <cell r="B12" t="str">
            <v>Manchester City</v>
          </cell>
          <cell r="C12">
            <v>117.0000002</v>
          </cell>
          <cell r="D12" t="str">
            <v>n1</v>
          </cell>
          <cell r="E12" t="str">
            <v>GS CL</v>
          </cell>
          <cell r="F12">
            <v>23</v>
          </cell>
          <cell r="G12" t="str">
            <v>1/4 CL</v>
          </cell>
        </row>
        <row r="13">
          <cell r="B13" t="str">
            <v>Manchester United</v>
          </cell>
          <cell r="C13">
            <v>106.000000125</v>
          </cell>
          <cell r="D13" t="str">
            <v>n2</v>
          </cell>
          <cell r="E13" t="str">
            <v>GS CL</v>
          </cell>
          <cell r="F13">
            <v>23</v>
          </cell>
          <cell r="G13" t="str">
            <v>1/4 CL</v>
          </cell>
        </row>
        <row r="14">
          <cell r="B14" t="str">
            <v>Leicester</v>
          </cell>
          <cell r="C14">
            <v>32.000000019607846</v>
          </cell>
          <cell r="D14" t="str">
            <v>n3</v>
          </cell>
          <cell r="E14" t="str">
            <v>GS CL</v>
          </cell>
          <cell r="F14">
            <v>7</v>
          </cell>
          <cell r="G14" t="str">
            <v>GS CL</v>
          </cell>
        </row>
        <row r="15">
          <cell r="B15" t="str">
            <v>West Ham</v>
          </cell>
          <cell r="C15">
            <v>19.342000012820513</v>
          </cell>
          <cell r="D15" t="str">
            <v>n4</v>
          </cell>
          <cell r="E15" t="str">
            <v>GS CL</v>
          </cell>
          <cell r="F15">
            <v>7</v>
          </cell>
          <cell r="G15" t="str">
            <v>GS CL</v>
          </cell>
        </row>
        <row r="16">
          <cell r="B16" t="str">
            <v>Chelsea</v>
          </cell>
          <cell r="C16">
            <v>91.000000083333333</v>
          </cell>
          <cell r="D16" t="str">
            <v>n5</v>
          </cell>
          <cell r="E16" t="str">
            <v>GS EL</v>
          </cell>
          <cell r="F16">
            <v>26</v>
          </cell>
          <cell r="G16" t="str">
            <v>ELF</v>
          </cell>
        </row>
        <row r="17">
          <cell r="B17" t="str">
            <v>Liverpool</v>
          </cell>
          <cell r="C17">
            <v>100.00000011111111</v>
          </cell>
          <cell r="D17" t="str">
            <v>n6*</v>
          </cell>
          <cell r="E17" t="str">
            <v>GS EL</v>
          </cell>
          <cell r="F17">
            <v>28</v>
          </cell>
          <cell r="G17" t="str">
            <v>ELW</v>
          </cell>
        </row>
        <row r="18">
          <cell r="B18" t="str">
            <v>Tottenham</v>
          </cell>
          <cell r="C18">
            <v>88.000000071428573</v>
          </cell>
          <cell r="D18" t="str">
            <v>n7?</v>
          </cell>
          <cell r="E18" t="str">
            <v>ECLQ4</v>
          </cell>
          <cell r="F18">
            <v>26.5</v>
          </cell>
          <cell r="G18" t="str">
            <v>ECLW</v>
          </cell>
        </row>
        <row r="22">
          <cell r="B22" t="str">
            <v>Bayern Munich</v>
          </cell>
          <cell r="C22">
            <v>132.000001</v>
          </cell>
          <cell r="D22" t="str">
            <v>n1</v>
          </cell>
          <cell r="E22" t="str">
            <v>GS CL</v>
          </cell>
          <cell r="F22">
            <v>32</v>
          </cell>
          <cell r="G22" t="str">
            <v>CLW</v>
          </cell>
        </row>
        <row r="23">
          <cell r="B23" t="str">
            <v>RB Leipzig</v>
          </cell>
          <cell r="C23">
            <v>66.000000047619054</v>
          </cell>
          <cell r="D23" t="str">
            <v>n2</v>
          </cell>
          <cell r="E23" t="str">
            <v>GS CL</v>
          </cell>
          <cell r="F23">
            <v>17</v>
          </cell>
          <cell r="G23" t="str">
            <v>1/8 CL</v>
          </cell>
        </row>
        <row r="24">
          <cell r="B24" t="str">
            <v>Wolfsburg</v>
          </cell>
          <cell r="C24">
            <v>14.656000009708739</v>
          </cell>
          <cell r="D24" t="str">
            <v>n3</v>
          </cell>
          <cell r="E24" t="str">
            <v>GS CL</v>
          </cell>
          <cell r="F24">
            <v>7</v>
          </cell>
          <cell r="G24" t="str">
            <v>GS CL</v>
          </cell>
        </row>
        <row r="25">
          <cell r="B25" t="str">
            <v>Eintracht</v>
          </cell>
          <cell r="C25">
            <v>33.000000020408166</v>
          </cell>
          <cell r="D25" t="str">
            <v>n4</v>
          </cell>
          <cell r="E25" t="str">
            <v>GS CL</v>
          </cell>
          <cell r="F25">
            <v>7</v>
          </cell>
          <cell r="G25" t="str">
            <v>GS CL</v>
          </cell>
        </row>
        <row r="26">
          <cell r="B26" t="str">
            <v>Borussia Dortmund</v>
          </cell>
          <cell r="C26">
            <v>90.000000076923072</v>
          </cell>
          <cell r="D26" t="str">
            <v>n5</v>
          </cell>
          <cell r="E26" t="str">
            <v>GS EL</v>
          </cell>
          <cell r="F26">
            <v>23</v>
          </cell>
          <cell r="G26" t="str">
            <v>1/2 EL</v>
          </cell>
        </row>
        <row r="27">
          <cell r="B27" t="str">
            <v>Bayer 04</v>
          </cell>
          <cell r="C27">
            <v>57.000000041666667</v>
          </cell>
          <cell r="D27" t="str">
            <v>n6*</v>
          </cell>
          <cell r="E27" t="str">
            <v>GS EL</v>
          </cell>
          <cell r="F27">
            <v>19</v>
          </cell>
          <cell r="G27" t="str">
            <v>1/4 EL</v>
          </cell>
        </row>
        <row r="28">
          <cell r="B28" t="str">
            <v>Union Berlin</v>
          </cell>
          <cell r="C28">
            <v>14.656000000142857</v>
          </cell>
          <cell r="D28" t="str">
            <v>n7?</v>
          </cell>
          <cell r="E28" t="str">
            <v>ECLQ4</v>
          </cell>
          <cell r="F28">
            <v>0.5</v>
          </cell>
          <cell r="G28" t="str">
            <v>ECLQ4</v>
          </cell>
        </row>
        <row r="32">
          <cell r="B32" t="str">
            <v>Internazionale</v>
          </cell>
          <cell r="C32">
            <v>53.000000038461536</v>
          </cell>
          <cell r="D32" t="str">
            <v>n1</v>
          </cell>
          <cell r="E32" t="str">
            <v>GS CL</v>
          </cell>
          <cell r="F32">
            <v>15</v>
          </cell>
          <cell r="G32" t="str">
            <v>1/4 EL</v>
          </cell>
        </row>
        <row r="33">
          <cell r="B33" t="str">
            <v>Milan</v>
          </cell>
          <cell r="C33">
            <v>31.000000018867926</v>
          </cell>
          <cell r="D33" t="str">
            <v>n2</v>
          </cell>
          <cell r="E33" t="str">
            <v>GS CL</v>
          </cell>
          <cell r="F33">
            <v>7</v>
          </cell>
          <cell r="G33" t="str">
            <v>GS CL</v>
          </cell>
        </row>
        <row r="34">
          <cell r="B34" t="str">
            <v>Juventus</v>
          </cell>
          <cell r="C34">
            <v>120.00000025</v>
          </cell>
          <cell r="D34" t="str">
            <v>n3</v>
          </cell>
          <cell r="E34" t="str">
            <v>GS CL</v>
          </cell>
          <cell r="F34">
            <v>27</v>
          </cell>
          <cell r="G34" t="str">
            <v>1/2 CL</v>
          </cell>
        </row>
        <row r="35">
          <cell r="B35" t="str">
            <v>Atalanta</v>
          </cell>
          <cell r="C35">
            <v>50.50000003703704</v>
          </cell>
          <cell r="D35" t="str">
            <v>n4</v>
          </cell>
          <cell r="E35" t="str">
            <v>GS CL</v>
          </cell>
          <cell r="F35">
            <v>15</v>
          </cell>
          <cell r="G35" t="str">
            <v>1/4 EL</v>
          </cell>
        </row>
        <row r="36">
          <cell r="B36" t="str">
            <v>Napoli</v>
          </cell>
          <cell r="C36">
            <v>74.000000049999997</v>
          </cell>
          <cell r="D36" t="str">
            <v>n5</v>
          </cell>
          <cell r="E36" t="str">
            <v>GS EL</v>
          </cell>
          <cell r="F36">
            <v>19</v>
          </cell>
          <cell r="G36" t="str">
            <v>1/4 EL</v>
          </cell>
        </row>
        <row r="37">
          <cell r="B37" t="str">
            <v>Lazio</v>
          </cell>
          <cell r="C37">
            <v>44.000000029411765</v>
          </cell>
          <cell r="D37" t="str">
            <v>n6</v>
          </cell>
          <cell r="E37" t="str">
            <v>GS EL</v>
          </cell>
          <cell r="F37">
            <v>15</v>
          </cell>
          <cell r="G37" t="str">
            <v>1/8 EL</v>
          </cell>
        </row>
        <row r="38">
          <cell r="B38" t="str">
            <v>Roma</v>
          </cell>
          <cell r="C38">
            <v>86.000000066666672</v>
          </cell>
          <cell r="D38" t="str">
            <v>n7</v>
          </cell>
          <cell r="E38" t="str">
            <v>ECLQ4</v>
          </cell>
          <cell r="F38">
            <v>24.5</v>
          </cell>
          <cell r="G38" t="str">
            <v>ECLF</v>
          </cell>
        </row>
        <row r="42">
          <cell r="B42" t="str">
            <v>Lille</v>
          </cell>
          <cell r="C42">
            <v>14.000000009174311</v>
          </cell>
          <cell r="D42" t="str">
            <v>n1</v>
          </cell>
          <cell r="E42" t="str">
            <v>GS CL</v>
          </cell>
          <cell r="F42">
            <v>7</v>
          </cell>
          <cell r="G42" t="str">
            <v>GS CL</v>
          </cell>
        </row>
        <row r="43">
          <cell r="B43" t="str">
            <v>Paris SG</v>
          </cell>
          <cell r="C43">
            <v>112.00000014285715</v>
          </cell>
          <cell r="D43" t="str">
            <v>n2</v>
          </cell>
          <cell r="E43" t="str">
            <v>GS CL</v>
          </cell>
          <cell r="F43">
            <v>23</v>
          </cell>
          <cell r="G43" t="str">
            <v>1/4 CL</v>
          </cell>
        </row>
        <row r="44">
          <cell r="B44" t="str">
            <v>Monaco</v>
          </cell>
          <cell r="C44">
            <v>36.000000024999999</v>
          </cell>
          <cell r="D44" t="str">
            <v>n3</v>
          </cell>
          <cell r="E44" t="str">
            <v>NCQ3</v>
          </cell>
          <cell r="F44">
            <v>17</v>
          </cell>
          <cell r="G44" t="str">
            <v>1/8 EL</v>
          </cell>
        </row>
        <row r="45">
          <cell r="B45" t="str">
            <v>Lyon</v>
          </cell>
          <cell r="C45">
            <v>76.000000052631577</v>
          </cell>
          <cell r="D45" t="str">
            <v>n4</v>
          </cell>
          <cell r="E45" t="str">
            <v>GS EL</v>
          </cell>
          <cell r="F45">
            <v>23</v>
          </cell>
          <cell r="G45" t="str">
            <v>1/2 EL</v>
          </cell>
        </row>
        <row r="46">
          <cell r="B46" t="str">
            <v>Lens</v>
          </cell>
          <cell r="C46">
            <v>11.1830000002</v>
          </cell>
          <cell r="D46" t="str">
            <v>n5*</v>
          </cell>
          <cell r="E46" t="str">
            <v>GS EL</v>
          </cell>
          <cell r="F46">
            <v>3</v>
          </cell>
          <cell r="G46" t="str">
            <v>GS EL</v>
          </cell>
        </row>
        <row r="47">
          <cell r="B47" t="str">
            <v>Marseille</v>
          </cell>
          <cell r="C47">
            <v>28.000000017543858</v>
          </cell>
          <cell r="D47" t="str">
            <v>n6?</v>
          </cell>
          <cell r="E47" t="str">
            <v>ECLQ4</v>
          </cell>
          <cell r="F47">
            <v>17.5</v>
          </cell>
          <cell r="G47" t="str">
            <v>1/4 ECL</v>
          </cell>
        </row>
        <row r="51">
          <cell r="B51" t="str">
            <v>Sporting</v>
          </cell>
          <cell r="C51">
            <v>45.500000031250003</v>
          </cell>
          <cell r="D51" t="str">
            <v>n1</v>
          </cell>
          <cell r="E51" t="str">
            <v>GS CL</v>
          </cell>
          <cell r="F51">
            <v>11</v>
          </cell>
          <cell r="G51" t="str">
            <v>1/8 EL</v>
          </cell>
        </row>
        <row r="52">
          <cell r="B52" t="str">
            <v>Porto</v>
          </cell>
          <cell r="C52">
            <v>85.000000062500007</v>
          </cell>
          <cell r="D52" t="str">
            <v>n2</v>
          </cell>
          <cell r="E52" t="str">
            <v>GS CL</v>
          </cell>
          <cell r="F52">
            <v>17</v>
          </cell>
          <cell r="G52" t="str">
            <v>1/8 CL</v>
          </cell>
        </row>
        <row r="53">
          <cell r="B53" t="str">
            <v>Benfica</v>
          </cell>
          <cell r="C53">
            <v>58.000000043478259</v>
          </cell>
          <cell r="D53" t="str">
            <v>n3</v>
          </cell>
          <cell r="E53" t="str">
            <v>NCQ3</v>
          </cell>
          <cell r="F53">
            <v>20</v>
          </cell>
          <cell r="G53" t="str">
            <v>1/8 CL</v>
          </cell>
        </row>
        <row r="54">
          <cell r="B54" t="str">
            <v>Braga</v>
          </cell>
          <cell r="C54">
            <v>35.000000023255815</v>
          </cell>
          <cell r="D54" t="str">
            <v>n4*</v>
          </cell>
          <cell r="E54" t="str">
            <v>GS EL</v>
          </cell>
          <cell r="F54">
            <v>9</v>
          </cell>
          <cell r="G54" t="str">
            <v>1/16 EL</v>
          </cell>
        </row>
        <row r="55">
          <cell r="B55" t="str">
            <v>Pacos de Ferreira</v>
          </cell>
          <cell r="C55">
            <v>9.6290000001999996</v>
          </cell>
          <cell r="D55" t="str">
            <v>n5</v>
          </cell>
          <cell r="E55" t="str">
            <v>ECLQ4</v>
          </cell>
          <cell r="F55">
            <v>0.5</v>
          </cell>
          <cell r="G55" t="str">
            <v>ECLQ4</v>
          </cell>
        </row>
        <row r="56">
          <cell r="B56" t="str">
            <v>Vitoria Guimaraes</v>
          </cell>
          <cell r="C56">
            <v>9.6290000076923068</v>
          </cell>
          <cell r="D56" t="str">
            <v>n6?</v>
          </cell>
          <cell r="E56" t="str">
            <v>ECLQ2</v>
          </cell>
          <cell r="F56">
            <v>3.5</v>
          </cell>
          <cell r="G56" t="str">
            <v>ECLQ4</v>
          </cell>
        </row>
        <row r="60">
          <cell r="B60" t="str">
            <v>Zenit</v>
          </cell>
          <cell r="C60">
            <v>50.000000035714287</v>
          </cell>
          <cell r="D60" t="str">
            <v>n1</v>
          </cell>
          <cell r="E60" t="str">
            <v>GS CL</v>
          </cell>
          <cell r="F60">
            <v>11</v>
          </cell>
          <cell r="G60" t="str">
            <v>1/8 EL</v>
          </cell>
        </row>
        <row r="61">
          <cell r="B61" t="str">
            <v>Spartak</v>
          </cell>
          <cell r="C61">
            <v>18.500000011235954</v>
          </cell>
          <cell r="D61" t="str">
            <v>n2</v>
          </cell>
          <cell r="E61" t="str">
            <v>NCQ3</v>
          </cell>
          <cell r="F61">
            <v>3.5</v>
          </cell>
          <cell r="G61" t="str">
            <v>GS EL</v>
          </cell>
        </row>
        <row r="62">
          <cell r="B62" t="str">
            <v>Lokomotiv</v>
          </cell>
          <cell r="C62">
            <v>31.00000001851852</v>
          </cell>
          <cell r="D62" t="str">
            <v>n3*</v>
          </cell>
          <cell r="E62" t="str">
            <v>GS EL</v>
          </cell>
          <cell r="F62">
            <v>9</v>
          </cell>
          <cell r="G62" t="str">
            <v>1/16 EL</v>
          </cell>
        </row>
        <row r="63">
          <cell r="B63" t="str">
            <v>CSKA</v>
          </cell>
          <cell r="C63">
            <v>40.000000026315789</v>
          </cell>
          <cell r="D63" t="str">
            <v>n4</v>
          </cell>
          <cell r="E63" t="str">
            <v>ECLQ3</v>
          </cell>
          <cell r="F63">
            <v>19</v>
          </cell>
          <cell r="G63" t="str">
            <v>1/4 ECL</v>
          </cell>
        </row>
        <row r="64">
          <cell r="B64" t="str">
            <v>Rubin</v>
          </cell>
          <cell r="C64">
            <v>7.6760000002000002</v>
          </cell>
          <cell r="D64" t="str">
            <v>n5?</v>
          </cell>
          <cell r="E64" t="str">
            <v>ECLQ2</v>
          </cell>
          <cell r="F64">
            <v>2</v>
          </cell>
          <cell r="G64" t="str">
            <v>ECLQ3</v>
          </cell>
        </row>
        <row r="68">
          <cell r="B68" t="str">
            <v>Club Brugge</v>
          </cell>
          <cell r="C68">
            <v>35.500000024390246</v>
          </cell>
          <cell r="D68" t="str">
            <v>n1</v>
          </cell>
          <cell r="E68" t="str">
            <v>GS CL</v>
          </cell>
          <cell r="F68">
            <v>7</v>
          </cell>
          <cell r="G68" t="str">
            <v>GS CL</v>
          </cell>
        </row>
        <row r="69">
          <cell r="B69" t="str">
            <v>Antwerp</v>
          </cell>
          <cell r="C69">
            <v>10.500000008000001</v>
          </cell>
          <cell r="D69" t="str">
            <v>n2</v>
          </cell>
          <cell r="E69" t="str">
            <v>NCQ3</v>
          </cell>
          <cell r="F69">
            <v>3.5</v>
          </cell>
          <cell r="G69" t="str">
            <v>GS EL</v>
          </cell>
        </row>
        <row r="70">
          <cell r="B70" t="str">
            <v>Genk</v>
          </cell>
          <cell r="C70">
            <v>30.000000018181819</v>
          </cell>
          <cell r="D70" t="str">
            <v>n3</v>
          </cell>
          <cell r="E70" t="str">
            <v>ELQ4</v>
          </cell>
          <cell r="F70">
            <v>10.5</v>
          </cell>
          <cell r="G70" t="str">
            <v>1/16 EL</v>
          </cell>
        </row>
        <row r="71">
          <cell r="B71" t="str">
            <v>Anderlecht</v>
          </cell>
          <cell r="C71">
            <v>25.000000016129032</v>
          </cell>
          <cell r="D71" t="str">
            <v>n4</v>
          </cell>
          <cell r="E71" t="str">
            <v>ECLQ3</v>
          </cell>
          <cell r="F71">
            <v>19</v>
          </cell>
          <cell r="G71" t="str">
            <v>1/4 ECL</v>
          </cell>
        </row>
        <row r="72">
          <cell r="B72" t="str">
            <v>Oostende</v>
          </cell>
          <cell r="C72">
            <v>7.3000000063694266</v>
          </cell>
          <cell r="D72" t="str">
            <v>n5?</v>
          </cell>
          <cell r="E72" t="str">
            <v>ECLQ2</v>
          </cell>
          <cell r="F72">
            <v>2</v>
          </cell>
          <cell r="G72" t="str">
            <v>ECLQ3</v>
          </cell>
        </row>
        <row r="76">
          <cell r="B76" t="str">
            <v>Dynamo Kyiv</v>
          </cell>
          <cell r="C76">
            <v>47.000000032258065</v>
          </cell>
          <cell r="D76" t="str">
            <v>n1</v>
          </cell>
          <cell r="E76" t="str">
            <v>GS CL</v>
          </cell>
          <cell r="F76">
            <v>11</v>
          </cell>
          <cell r="G76" t="str">
            <v>1/8 EL</v>
          </cell>
        </row>
        <row r="77">
          <cell r="B77" t="str">
            <v>Shakhtar Donetsk</v>
          </cell>
          <cell r="C77">
            <v>79.00000005555556</v>
          </cell>
          <cell r="D77" t="str">
            <v>n2</v>
          </cell>
          <cell r="E77" t="str">
            <v>NCQ3</v>
          </cell>
          <cell r="F77">
            <v>20</v>
          </cell>
          <cell r="G77" t="str">
            <v>1/8 CL</v>
          </cell>
        </row>
        <row r="78">
          <cell r="B78" t="str">
            <v>Zorya</v>
          </cell>
          <cell r="C78">
            <v>15.00000001010101</v>
          </cell>
          <cell r="D78" t="str">
            <v>n3</v>
          </cell>
          <cell r="E78" t="str">
            <v>ELQ4</v>
          </cell>
          <cell r="F78">
            <v>5.5</v>
          </cell>
          <cell r="G78" t="str">
            <v>GS ECL</v>
          </cell>
        </row>
        <row r="79">
          <cell r="B79" t="str">
            <v xml:space="preserve">Desna </v>
          </cell>
          <cell r="C79">
            <v>6.6200000058479533</v>
          </cell>
          <cell r="D79" t="str">
            <v>n4</v>
          </cell>
          <cell r="E79" t="str">
            <v>ECLQ3</v>
          </cell>
          <cell r="F79">
            <v>0.5</v>
          </cell>
          <cell r="G79" t="str">
            <v>ECLQ3</v>
          </cell>
        </row>
        <row r="80">
          <cell r="B80" t="str">
            <v>Vorskla</v>
          </cell>
          <cell r="C80">
            <v>6.620000005714286</v>
          </cell>
          <cell r="D80" t="str">
            <v>n5?</v>
          </cell>
          <cell r="E80" t="str">
            <v>ECLQ2</v>
          </cell>
          <cell r="F80">
            <v>2</v>
          </cell>
          <cell r="G80" t="str">
            <v>ECLQ3</v>
          </cell>
        </row>
        <row r="84">
          <cell r="B84" t="str">
            <v>Ajax</v>
          </cell>
          <cell r="C84">
            <v>81.500000058823531</v>
          </cell>
          <cell r="D84" t="str">
            <v>n1</v>
          </cell>
          <cell r="E84" t="str">
            <v>GS CL</v>
          </cell>
          <cell r="F84">
            <v>17</v>
          </cell>
          <cell r="G84" t="str">
            <v>1/8 CL</v>
          </cell>
        </row>
        <row r="85">
          <cell r="B85" t="str">
            <v>PSV Eindhoven</v>
          </cell>
          <cell r="C85">
            <v>29.000000017857143</v>
          </cell>
          <cell r="D85" t="str">
            <v>n2</v>
          </cell>
          <cell r="E85" t="str">
            <v>NCQ2</v>
          </cell>
          <cell r="F85">
            <v>11</v>
          </cell>
          <cell r="G85" t="str">
            <v>1/16 EL</v>
          </cell>
        </row>
        <row r="86">
          <cell r="B86" t="str">
            <v>AZ Alkmaar</v>
          </cell>
          <cell r="C86">
            <v>21.500000015151514</v>
          </cell>
          <cell r="D86" t="str">
            <v>n3</v>
          </cell>
          <cell r="E86" t="str">
            <v>ELQ4</v>
          </cell>
          <cell r="F86">
            <v>7.5</v>
          </cell>
          <cell r="G86" t="str">
            <v>1/8 ECL</v>
          </cell>
        </row>
        <row r="87">
          <cell r="B87" t="str">
            <v>Vitesse</v>
          </cell>
          <cell r="C87">
            <v>7.8000000068493147</v>
          </cell>
          <cell r="D87" t="str">
            <v>n4</v>
          </cell>
          <cell r="E87" t="str">
            <v>ECLQ3</v>
          </cell>
          <cell r="F87">
            <v>0.5</v>
          </cell>
          <cell r="G87" t="str">
            <v>ECLQ3</v>
          </cell>
        </row>
        <row r="88">
          <cell r="B88" t="str">
            <v>Feyenoord</v>
          </cell>
          <cell r="C88">
            <v>21.000000014705883</v>
          </cell>
          <cell r="D88" t="str">
            <v>n5?</v>
          </cell>
          <cell r="E88" t="str">
            <v>ECLQ2</v>
          </cell>
          <cell r="F88">
            <v>13.5</v>
          </cell>
          <cell r="G88" t="str">
            <v>1/8 ECL</v>
          </cell>
        </row>
        <row r="92">
          <cell r="B92" t="str">
            <v>Besiktas</v>
          </cell>
          <cell r="C92">
            <v>49.000000033333336</v>
          </cell>
          <cell r="D92" t="str">
            <v>n1</v>
          </cell>
          <cell r="E92" t="str">
            <v>GS CL</v>
          </cell>
          <cell r="F92">
            <v>11</v>
          </cell>
          <cell r="G92" t="str">
            <v>1/8 EL</v>
          </cell>
        </row>
        <row r="93">
          <cell r="B93" t="str">
            <v>Fenerbahce</v>
          </cell>
          <cell r="C93">
            <v>19.500000013513514</v>
          </cell>
          <cell r="D93" t="str">
            <v>n2</v>
          </cell>
          <cell r="E93" t="str">
            <v>NCQ2</v>
          </cell>
          <cell r="F93">
            <v>7</v>
          </cell>
          <cell r="G93" t="str">
            <v>1/16 ECL</v>
          </cell>
        </row>
        <row r="94">
          <cell r="B94" t="str">
            <v>Galatasaray</v>
          </cell>
          <cell r="C94">
            <v>17.000000010416667</v>
          </cell>
          <cell r="D94" t="str">
            <v>n3</v>
          </cell>
          <cell r="E94" t="str">
            <v>ELQ4</v>
          </cell>
          <cell r="F94">
            <v>5.5</v>
          </cell>
          <cell r="G94" t="str">
            <v>GS ECL</v>
          </cell>
        </row>
        <row r="95">
          <cell r="B95" t="str">
            <v>Trabzonspor</v>
          </cell>
          <cell r="C95">
            <v>6.020000005434782</v>
          </cell>
          <cell r="D95" t="str">
            <v>n4</v>
          </cell>
          <cell r="E95" t="str">
            <v>ECLQ3</v>
          </cell>
          <cell r="F95">
            <v>0.5</v>
          </cell>
          <cell r="G95" t="str">
            <v>ECLQ3</v>
          </cell>
        </row>
        <row r="96">
          <cell r="B96" t="str">
            <v>Alanyaspor</v>
          </cell>
          <cell r="C96">
            <v>6.0200000054644809</v>
          </cell>
          <cell r="D96" t="str">
            <v>n5?</v>
          </cell>
          <cell r="E96" t="str">
            <v>ECLQ2</v>
          </cell>
          <cell r="F96">
            <v>2</v>
          </cell>
          <cell r="G96" t="str">
            <v>ECLQ3</v>
          </cell>
        </row>
        <row r="100">
          <cell r="B100" t="str">
            <v>Salzburg</v>
          </cell>
          <cell r="C100">
            <v>59.000000045454549</v>
          </cell>
          <cell r="D100" t="str">
            <v>n1</v>
          </cell>
          <cell r="E100" t="str">
            <v>CHQ4</v>
          </cell>
          <cell r="F100">
            <v>18.5</v>
          </cell>
          <cell r="G100" t="str">
            <v>1/8 CL</v>
          </cell>
        </row>
        <row r="101">
          <cell r="B101" t="str">
            <v>Rapid Wien</v>
          </cell>
          <cell r="C101">
            <v>17.000000010526314</v>
          </cell>
          <cell r="D101" t="str">
            <v>n2</v>
          </cell>
          <cell r="E101" t="str">
            <v>NCQ2</v>
          </cell>
          <cell r="F101">
            <v>7.5</v>
          </cell>
          <cell r="G101" t="str">
            <v>GS ECL</v>
          </cell>
        </row>
        <row r="102">
          <cell r="B102" t="str">
            <v>LASK</v>
          </cell>
          <cell r="C102">
            <v>21.000000014925373</v>
          </cell>
          <cell r="D102" t="str">
            <v>n3</v>
          </cell>
          <cell r="E102" t="str">
            <v>ELQ4</v>
          </cell>
          <cell r="F102">
            <v>7.5</v>
          </cell>
          <cell r="G102" t="str">
            <v>1/8 ECL</v>
          </cell>
        </row>
        <row r="103">
          <cell r="B103" t="str">
            <v>Sturm</v>
          </cell>
          <cell r="C103">
            <v>7.1650000062893078</v>
          </cell>
          <cell r="D103" t="str">
            <v>n4</v>
          </cell>
          <cell r="E103" t="str">
            <v>ECLQ3</v>
          </cell>
          <cell r="F103">
            <v>0.5</v>
          </cell>
          <cell r="G103" t="str">
            <v>ECLQ3</v>
          </cell>
        </row>
        <row r="104">
          <cell r="B104" t="str">
            <v>Wattens</v>
          </cell>
          <cell r="C104">
            <v>7.1650000002000001</v>
          </cell>
          <cell r="D104" t="str">
            <v>n5?</v>
          </cell>
          <cell r="E104" t="str">
            <v>ECLQ2</v>
          </cell>
          <cell r="F104">
            <v>2</v>
          </cell>
          <cell r="G104" t="str">
            <v>ECLQ3</v>
          </cell>
        </row>
        <row r="108">
          <cell r="B108" t="str">
            <v>Midtjylland</v>
          </cell>
          <cell r="C108">
            <v>13.500000008849558</v>
          </cell>
          <cell r="D108" t="str">
            <v>n1</v>
          </cell>
          <cell r="E108" t="str">
            <v>CHQ4</v>
          </cell>
          <cell r="F108">
            <v>3.5</v>
          </cell>
          <cell r="G108" t="str">
            <v>GS EL</v>
          </cell>
        </row>
        <row r="109">
          <cell r="B109" t="str">
            <v>Brondby</v>
          </cell>
          <cell r="C109">
            <v>7.000000006134969</v>
          </cell>
          <cell r="D109" t="str">
            <v>n2</v>
          </cell>
          <cell r="E109" t="str">
            <v>NCQ2</v>
          </cell>
          <cell r="F109">
            <v>7.5</v>
          </cell>
          <cell r="G109" t="str">
            <v>GS ECL</v>
          </cell>
        </row>
        <row r="110">
          <cell r="B110" t="str">
            <v>AGF Aarhus</v>
          </cell>
          <cell r="C110">
            <v>5.5750000050251254</v>
          </cell>
          <cell r="D110" t="str">
            <v>n3</v>
          </cell>
          <cell r="E110" t="str">
            <v>ELQ4</v>
          </cell>
          <cell r="F110">
            <v>3.5</v>
          </cell>
          <cell r="G110" t="str">
            <v>GS ECL</v>
          </cell>
        </row>
        <row r="111">
          <cell r="B111" t="str">
            <v>Copenhagen</v>
          </cell>
          <cell r="C111">
            <v>43.50000002777778</v>
          </cell>
          <cell r="D111" t="str">
            <v>n4</v>
          </cell>
          <cell r="E111" t="str">
            <v>ECLQ3</v>
          </cell>
          <cell r="F111">
            <v>19</v>
          </cell>
          <cell r="G111" t="str">
            <v>1/4 ECL</v>
          </cell>
        </row>
        <row r="112">
          <cell r="B112" t="str">
            <v>Randers</v>
          </cell>
          <cell r="C112">
            <v>5.5750000002000002</v>
          </cell>
          <cell r="D112" t="str">
            <v>n5?</v>
          </cell>
          <cell r="E112" t="str">
            <v>ECLQ2</v>
          </cell>
          <cell r="F112">
            <v>2</v>
          </cell>
          <cell r="G112" t="str">
            <v>ECLQ3</v>
          </cell>
        </row>
        <row r="116">
          <cell r="B116" t="str">
            <v>Rangers</v>
          </cell>
          <cell r="C116">
            <v>31.250000019230768</v>
          </cell>
          <cell r="D116" t="str">
            <v>n1</v>
          </cell>
          <cell r="E116" t="str">
            <v>CHQ3</v>
          </cell>
          <cell r="F116">
            <v>11</v>
          </cell>
          <cell r="G116" t="str">
            <v>1/16 EL</v>
          </cell>
        </row>
        <row r="117">
          <cell r="B117" t="str">
            <v>Celtic</v>
          </cell>
          <cell r="C117">
            <v>34.000000021739133</v>
          </cell>
          <cell r="D117" t="str">
            <v>n2</v>
          </cell>
          <cell r="E117" t="str">
            <v>NCQ2</v>
          </cell>
          <cell r="F117">
            <v>12.5</v>
          </cell>
          <cell r="G117" t="str">
            <v>1/16 EL</v>
          </cell>
        </row>
        <row r="118">
          <cell r="B118" t="str">
            <v>Hibernian</v>
          </cell>
          <cell r="C118">
            <v>6.6750000059523806</v>
          </cell>
          <cell r="D118" t="str">
            <v>n3</v>
          </cell>
          <cell r="E118" t="str">
            <v>ELQ4</v>
          </cell>
          <cell r="F118">
            <v>3.5</v>
          </cell>
          <cell r="G118" t="str">
            <v>GS ECL</v>
          </cell>
        </row>
        <row r="119">
          <cell r="B119" t="str">
            <v>Aberdeen</v>
          </cell>
          <cell r="C119">
            <v>7.5000000066225168</v>
          </cell>
          <cell r="D119" t="str">
            <v>n4</v>
          </cell>
          <cell r="E119" t="str">
            <v>ECLQ2</v>
          </cell>
          <cell r="F119">
            <v>2</v>
          </cell>
          <cell r="G119" t="str">
            <v>ECLQ3</v>
          </cell>
        </row>
        <row r="120">
          <cell r="B120" t="str">
            <v>Livingston</v>
          </cell>
          <cell r="C120">
            <v>6.6750000001999998</v>
          </cell>
          <cell r="D120" t="str">
            <v>n5?</v>
          </cell>
          <cell r="E120" t="str">
            <v>ECLQ2</v>
          </cell>
          <cell r="F120">
            <v>2</v>
          </cell>
          <cell r="G120" t="str">
            <v>ECLQ3</v>
          </cell>
        </row>
        <row r="124">
          <cell r="B124" t="str">
            <v>Slavia Praha</v>
          </cell>
          <cell r="C124">
            <v>43.500000028571428</v>
          </cell>
          <cell r="D124" t="str">
            <v>n1</v>
          </cell>
          <cell r="E124" t="str">
            <v>CHQ3</v>
          </cell>
          <cell r="F124">
            <v>14</v>
          </cell>
          <cell r="G124" t="str">
            <v>1/8 EL</v>
          </cell>
        </row>
        <row r="125">
          <cell r="B125" t="str">
            <v>Sparta Praha</v>
          </cell>
          <cell r="C125">
            <v>17.500000010869567</v>
          </cell>
          <cell r="D125" t="str">
            <v>n2</v>
          </cell>
          <cell r="E125" t="str">
            <v>NCQ2</v>
          </cell>
          <cell r="F125">
            <v>6.5</v>
          </cell>
          <cell r="G125" t="str">
            <v>GS EL</v>
          </cell>
        </row>
        <row r="126">
          <cell r="B126" t="str">
            <v>Slovacko</v>
          </cell>
          <cell r="C126">
            <v>5.3200000003333336</v>
          </cell>
          <cell r="D126" t="str">
            <v>n3</v>
          </cell>
          <cell r="E126" t="str">
            <v>ELQ3</v>
          </cell>
          <cell r="F126">
            <v>1</v>
          </cell>
          <cell r="G126" t="str">
            <v>ECLQ4</v>
          </cell>
        </row>
        <row r="127">
          <cell r="B127" t="str">
            <v>Jablonec</v>
          </cell>
          <cell r="C127">
            <v>7.0000000061728391</v>
          </cell>
          <cell r="D127" t="str">
            <v>n4</v>
          </cell>
          <cell r="E127" t="str">
            <v>ECLQ2</v>
          </cell>
          <cell r="F127">
            <v>2</v>
          </cell>
          <cell r="G127" t="str">
            <v>ECLQ3</v>
          </cell>
        </row>
        <row r="128">
          <cell r="B128" t="str">
            <v>Slovan Liberec</v>
          </cell>
          <cell r="C128">
            <v>8.0000000072992705</v>
          </cell>
          <cell r="D128" t="str">
            <v>n5?</v>
          </cell>
          <cell r="E128" t="str">
            <v>ECLQ2</v>
          </cell>
          <cell r="F128">
            <v>3.5</v>
          </cell>
          <cell r="G128" t="str">
            <v>ECLQ4</v>
          </cell>
        </row>
        <row r="132">
          <cell r="B132" t="str">
            <v>Omonia</v>
          </cell>
          <cell r="C132">
            <v>5.5500000049261082</v>
          </cell>
          <cell r="D132" t="str">
            <v>n1</v>
          </cell>
          <cell r="E132" t="str">
            <v>CHQ2</v>
          </cell>
          <cell r="F132">
            <v>1.5</v>
          </cell>
          <cell r="G132" t="str">
            <v>LCQ4</v>
          </cell>
        </row>
        <row r="133">
          <cell r="B133" t="str">
            <v>AEL Limassol</v>
          </cell>
          <cell r="C133">
            <v>5.5500000048780489</v>
          </cell>
          <cell r="D133" t="str">
            <v>n2</v>
          </cell>
          <cell r="E133" t="str">
            <v>ECLQ2</v>
          </cell>
          <cell r="F133">
            <v>2</v>
          </cell>
          <cell r="G133" t="str">
            <v>ECLQ3</v>
          </cell>
        </row>
        <row r="134">
          <cell r="B134" t="str">
            <v>Apollon</v>
          </cell>
          <cell r="C134">
            <v>13.50000000862069</v>
          </cell>
          <cell r="D134" t="str">
            <v>n3</v>
          </cell>
          <cell r="E134" t="str">
            <v>ECLQ2</v>
          </cell>
          <cell r="F134">
            <v>3.5</v>
          </cell>
          <cell r="G134" t="str">
            <v>ECLQ4</v>
          </cell>
        </row>
        <row r="135">
          <cell r="B135" t="str">
            <v>Anorthosis</v>
          </cell>
          <cell r="C135">
            <v>5.5500000049019604</v>
          </cell>
          <cell r="D135" t="str">
            <v>n4?</v>
          </cell>
          <cell r="E135" t="str">
            <v>ECLQ2</v>
          </cell>
          <cell r="F135">
            <v>2</v>
          </cell>
          <cell r="G135" t="str">
            <v>ECLQ3</v>
          </cell>
        </row>
        <row r="139">
          <cell r="B139" t="str">
            <v>Young Boys</v>
          </cell>
          <cell r="C139">
            <v>35.000000023809527</v>
          </cell>
          <cell r="D139" t="str">
            <v>n1</v>
          </cell>
          <cell r="E139" t="str">
            <v>CHQ2</v>
          </cell>
          <cell r="F139">
            <v>12.5</v>
          </cell>
          <cell r="G139" t="str">
            <v>1/16 EL</v>
          </cell>
        </row>
        <row r="140">
          <cell r="B140" t="str">
            <v>Servette</v>
          </cell>
          <cell r="C140">
            <v>5.2450000042918452</v>
          </cell>
          <cell r="D140" t="str">
            <v>n2</v>
          </cell>
          <cell r="E140" t="str">
            <v>ECLQ2</v>
          </cell>
          <cell r="F140">
            <v>0.5</v>
          </cell>
          <cell r="G140" t="str">
            <v>ECLQ2</v>
          </cell>
        </row>
        <row r="141">
          <cell r="B141" t="str">
            <v>Lugano</v>
          </cell>
          <cell r="C141">
            <v>9.0000000074626865</v>
          </cell>
          <cell r="D141" t="str">
            <v>n3</v>
          </cell>
          <cell r="E141" t="str">
            <v>ECLQ2</v>
          </cell>
          <cell r="F141">
            <v>3.5</v>
          </cell>
          <cell r="G141" t="str">
            <v>ECLQ4</v>
          </cell>
        </row>
        <row r="142">
          <cell r="B142" t="str">
            <v>Basel</v>
          </cell>
          <cell r="C142">
            <v>49.00000003448276</v>
          </cell>
          <cell r="D142" t="str">
            <v>n4?</v>
          </cell>
          <cell r="E142" t="str">
            <v>ECLQ2</v>
          </cell>
          <cell r="F142">
            <v>24.5</v>
          </cell>
          <cell r="G142" t="str">
            <v>1/2 ECL</v>
          </cell>
        </row>
        <row r="146">
          <cell r="B146" t="str">
            <v>Olympiacos</v>
          </cell>
          <cell r="C146">
            <v>43.000000027027028</v>
          </cell>
          <cell r="D146" t="str">
            <v>n1</v>
          </cell>
          <cell r="E146" t="str">
            <v>CHQ2</v>
          </cell>
          <cell r="F146">
            <v>11.5</v>
          </cell>
          <cell r="G146" t="str">
            <v>GS CL</v>
          </cell>
        </row>
        <row r="147">
          <cell r="B147" t="str">
            <v>Aris</v>
          </cell>
          <cell r="C147">
            <v>5.2000000042194099</v>
          </cell>
          <cell r="D147" t="str">
            <v>n2</v>
          </cell>
          <cell r="E147" t="str">
            <v>ECLQ2</v>
          </cell>
          <cell r="F147">
            <v>0.5</v>
          </cell>
          <cell r="G147" t="str">
            <v>ECLQ2</v>
          </cell>
        </row>
        <row r="148">
          <cell r="B148" t="str">
            <v>AEK Athens</v>
          </cell>
          <cell r="C148">
            <v>19.500000013698632</v>
          </cell>
          <cell r="D148" t="str">
            <v>n3</v>
          </cell>
          <cell r="E148" t="str">
            <v>ECLQ2</v>
          </cell>
          <cell r="F148">
            <v>12.5</v>
          </cell>
          <cell r="G148" t="str">
            <v>1/16 ECL</v>
          </cell>
        </row>
        <row r="149">
          <cell r="B149" t="str">
            <v>PAOK</v>
          </cell>
          <cell r="C149">
            <v>20.00000001388889</v>
          </cell>
          <cell r="D149" t="str">
            <v>n4?</v>
          </cell>
          <cell r="E149" t="str">
            <v>ECLQ2</v>
          </cell>
          <cell r="F149">
            <v>12.5</v>
          </cell>
          <cell r="G149" t="str">
            <v>1/16 ECL</v>
          </cell>
        </row>
        <row r="153">
          <cell r="B153" t="str">
            <v>Crvena Zvezda</v>
          </cell>
          <cell r="C153">
            <v>32.500000020000002</v>
          </cell>
          <cell r="D153" t="str">
            <v>n1</v>
          </cell>
          <cell r="E153" t="str">
            <v>CHQ2</v>
          </cell>
          <cell r="F153">
            <v>12.5</v>
          </cell>
          <cell r="G153" t="str">
            <v>1/16 EL</v>
          </cell>
        </row>
        <row r="154">
          <cell r="B154" t="str">
            <v>Partizan</v>
          </cell>
          <cell r="C154">
            <v>18.000000011111112</v>
          </cell>
          <cell r="D154" t="str">
            <v>n2</v>
          </cell>
          <cell r="E154" t="str">
            <v>ECLQ2</v>
          </cell>
          <cell r="F154">
            <v>12.5</v>
          </cell>
          <cell r="G154" t="str">
            <v>1/16 ECL</v>
          </cell>
        </row>
        <row r="155">
          <cell r="B155" t="str">
            <v>Vojvodina</v>
          </cell>
          <cell r="C155">
            <v>5.3500000046296297</v>
          </cell>
          <cell r="D155" t="str">
            <v>n3</v>
          </cell>
          <cell r="E155" t="str">
            <v>ECLQ2</v>
          </cell>
          <cell r="F155">
            <v>2</v>
          </cell>
          <cell r="G155" t="str">
            <v>ECLQ3</v>
          </cell>
        </row>
        <row r="156">
          <cell r="B156" t="str">
            <v>Cukaricki</v>
          </cell>
          <cell r="C156">
            <v>5.3500000045871552</v>
          </cell>
          <cell r="D156" t="str">
            <v>n4?</v>
          </cell>
          <cell r="E156" t="str">
            <v>ECLQ2</v>
          </cell>
          <cell r="F156">
            <v>2</v>
          </cell>
          <cell r="G156" t="str">
            <v>ECLQ3</v>
          </cell>
        </row>
        <row r="160">
          <cell r="B160" t="str">
            <v>Dinamo Zagreb</v>
          </cell>
          <cell r="C160">
            <v>44.500000030303028</v>
          </cell>
          <cell r="D160" t="str">
            <v>n1</v>
          </cell>
          <cell r="E160" t="str">
            <v>CHQ1</v>
          </cell>
          <cell r="F160">
            <v>17</v>
          </cell>
          <cell r="G160" t="str">
            <v>1/8 EL</v>
          </cell>
        </row>
        <row r="161">
          <cell r="B161" t="str">
            <v>Osijek</v>
          </cell>
          <cell r="C161">
            <v>6.0000000052631579</v>
          </cell>
          <cell r="D161" t="str">
            <v>n2</v>
          </cell>
          <cell r="E161" t="str">
            <v>ECLQ2</v>
          </cell>
          <cell r="F161">
            <v>2</v>
          </cell>
          <cell r="G161" t="str">
            <v>ECLQ3</v>
          </cell>
        </row>
        <row r="162">
          <cell r="B162" t="str">
            <v>HNK Gorica</v>
          </cell>
          <cell r="C162">
            <v>5.2550000003333333</v>
          </cell>
          <cell r="D162" t="str">
            <v>n3</v>
          </cell>
          <cell r="E162" t="str">
            <v>ECLQ2</v>
          </cell>
          <cell r="F162">
            <v>2</v>
          </cell>
          <cell r="G162" t="str">
            <v>ECLQ3</v>
          </cell>
        </row>
        <row r="163">
          <cell r="B163" t="str">
            <v>Rijeka</v>
          </cell>
          <cell r="C163">
            <v>13.500000008695652</v>
          </cell>
          <cell r="D163" t="str">
            <v>n4?</v>
          </cell>
          <cell r="E163" t="str">
            <v>ECLQ2</v>
          </cell>
          <cell r="F163">
            <v>3.5</v>
          </cell>
          <cell r="G163" t="str">
            <v>ECLQ4</v>
          </cell>
        </row>
        <row r="167">
          <cell r="B167" t="str">
            <v>Malmo</v>
          </cell>
          <cell r="C167">
            <v>18.500000011363635</v>
          </cell>
          <cell r="D167" t="str">
            <v>n1</v>
          </cell>
          <cell r="E167" t="str">
            <v>CHQ1</v>
          </cell>
          <cell r="F167">
            <v>8</v>
          </cell>
          <cell r="G167" t="str">
            <v>GS EL</v>
          </cell>
        </row>
        <row r="168">
          <cell r="B168" t="str">
            <v>Elfsborg</v>
          </cell>
          <cell r="C168">
            <v>4.1000000004999997</v>
          </cell>
          <cell r="D168" t="str">
            <v>n2</v>
          </cell>
          <cell r="E168" t="str">
            <v>ECLQ2</v>
          </cell>
          <cell r="F168">
            <v>0.5</v>
          </cell>
          <cell r="G168" t="str">
            <v>ECLQ2</v>
          </cell>
        </row>
        <row r="169">
          <cell r="B169" t="str">
            <v>Hacken</v>
          </cell>
          <cell r="C169">
            <v>4.1000000036101083</v>
          </cell>
          <cell r="D169" t="str">
            <v>n3</v>
          </cell>
          <cell r="E169" t="str">
            <v>ECLQ2</v>
          </cell>
          <cell r="F169">
            <v>0.5</v>
          </cell>
          <cell r="G169" t="str">
            <v>ECLQ2</v>
          </cell>
        </row>
        <row r="170">
          <cell r="B170" t="str">
            <v>Djurgarden</v>
          </cell>
          <cell r="C170">
            <v>4.1000000036630029</v>
          </cell>
          <cell r="D170" t="str">
            <v>n4?</v>
          </cell>
          <cell r="E170" t="str">
            <v>ECLQ2</v>
          </cell>
          <cell r="F170">
            <v>0.5</v>
          </cell>
          <cell r="G170" t="str">
            <v>ECLQ2</v>
          </cell>
        </row>
        <row r="174">
          <cell r="B174" t="str">
            <v>Bodo/Glimt</v>
          </cell>
          <cell r="C174">
            <v>4.2000000037878786</v>
          </cell>
          <cell r="D174" t="str">
            <v>n1</v>
          </cell>
          <cell r="E174" t="str">
            <v>CHQ1</v>
          </cell>
          <cell r="F174">
            <v>1</v>
          </cell>
          <cell r="G174" t="str">
            <v>LCQ2</v>
          </cell>
        </row>
        <row r="175">
          <cell r="B175" t="str">
            <v>Molde</v>
          </cell>
          <cell r="C175">
            <v>17.000000010638299</v>
          </cell>
          <cell r="D175" t="str">
            <v>n2</v>
          </cell>
          <cell r="E175" t="str">
            <v>ECLQ2</v>
          </cell>
          <cell r="F175">
            <v>12.5</v>
          </cell>
          <cell r="G175" t="str">
            <v>1/16 ECL</v>
          </cell>
        </row>
        <row r="176">
          <cell r="B176" t="str">
            <v>Valerenga</v>
          </cell>
          <cell r="C176">
            <v>4.2000000003333335</v>
          </cell>
          <cell r="D176" t="str">
            <v>n3</v>
          </cell>
          <cell r="E176" t="str">
            <v>ECLQ2</v>
          </cell>
          <cell r="F176">
            <v>0.5</v>
          </cell>
          <cell r="G176" t="str">
            <v>ECLQ2</v>
          </cell>
        </row>
        <row r="177">
          <cell r="B177" t="str">
            <v>Rosenborg</v>
          </cell>
          <cell r="C177">
            <v>14.000000009090909</v>
          </cell>
          <cell r="D177" t="str">
            <v>n4?</v>
          </cell>
          <cell r="E177" t="str">
            <v>ECLQ2</v>
          </cell>
          <cell r="F177">
            <v>3.5</v>
          </cell>
          <cell r="G177" t="str">
            <v>ECLQ4</v>
          </cell>
        </row>
        <row r="181">
          <cell r="B181" t="str">
            <v>Maccabi Haifa</v>
          </cell>
          <cell r="C181">
            <v>4.8750000040000003</v>
          </cell>
          <cell r="D181" t="str">
            <v>n1</v>
          </cell>
          <cell r="E181" t="str">
            <v>CHQ1</v>
          </cell>
          <cell r="F181">
            <v>2.5</v>
          </cell>
          <cell r="G181" t="str">
            <v>LCQ3</v>
          </cell>
        </row>
        <row r="182">
          <cell r="B182" t="str">
            <v>Maccabi Tel-Aviv</v>
          </cell>
          <cell r="C182">
            <v>20.500000014084506</v>
          </cell>
          <cell r="D182" t="str">
            <v>n2</v>
          </cell>
          <cell r="E182" t="str">
            <v>ECLQ2</v>
          </cell>
          <cell r="F182">
            <v>13.5</v>
          </cell>
          <cell r="G182" t="str">
            <v>1/8 ECL</v>
          </cell>
        </row>
        <row r="183">
          <cell r="B183" t="str">
            <v>Ashdod</v>
          </cell>
          <cell r="C183">
            <v>4.8750000003333334</v>
          </cell>
          <cell r="D183" t="str">
            <v>n3</v>
          </cell>
          <cell r="E183" t="str">
            <v>ECLQ2</v>
          </cell>
          <cell r="F183">
            <v>0.5</v>
          </cell>
          <cell r="G183" t="str">
            <v>ECLQ2</v>
          </cell>
        </row>
        <row r="184">
          <cell r="B184" t="str">
            <v>Ironi Kiryat Shmona</v>
          </cell>
          <cell r="C184">
            <v>4.87500000025</v>
          </cell>
          <cell r="D184" t="str">
            <v>n4?</v>
          </cell>
          <cell r="E184" t="str">
            <v>ECLQ2</v>
          </cell>
          <cell r="F184">
            <v>0.5</v>
          </cell>
          <cell r="G184" t="str">
            <v>ECLQ2</v>
          </cell>
        </row>
        <row r="188">
          <cell r="B188" t="str">
            <v>Kairat</v>
          </cell>
          <cell r="C188">
            <v>6.000000005291005</v>
          </cell>
          <cell r="D188" t="str">
            <v>n1</v>
          </cell>
          <cell r="E188" t="str">
            <v>CHQ1</v>
          </cell>
          <cell r="F188">
            <v>6.5</v>
          </cell>
          <cell r="G188" t="str">
            <v>GS ECL</v>
          </cell>
        </row>
        <row r="189">
          <cell r="B189" t="str">
            <v>Tobol</v>
          </cell>
          <cell r="C189">
            <v>3.1250000032154341</v>
          </cell>
          <cell r="D189" t="str">
            <v>n2</v>
          </cell>
          <cell r="E189" t="str">
            <v>ECLQ2</v>
          </cell>
          <cell r="F189">
            <v>0.5</v>
          </cell>
          <cell r="G189" t="str">
            <v>ECLQ2</v>
          </cell>
        </row>
        <row r="190">
          <cell r="B190" t="str">
            <v>Astana</v>
          </cell>
          <cell r="C190">
            <v>22.500000015625002</v>
          </cell>
          <cell r="D190" t="str">
            <v>n3</v>
          </cell>
          <cell r="E190" t="str">
            <v>ECLQ2</v>
          </cell>
          <cell r="F190">
            <v>13.5</v>
          </cell>
          <cell r="G190" t="str">
            <v>1/8 ECL</v>
          </cell>
        </row>
        <row r="191">
          <cell r="B191" t="str">
            <v>Shakhter Karagandy</v>
          </cell>
          <cell r="C191">
            <v>3.12500000025</v>
          </cell>
          <cell r="D191" t="str">
            <v>n4</v>
          </cell>
          <cell r="E191" t="str">
            <v>ECLQ2</v>
          </cell>
          <cell r="F191">
            <v>0.5</v>
          </cell>
          <cell r="G191" t="str">
            <v>ECLQ2</v>
          </cell>
        </row>
        <row r="195">
          <cell r="B195" t="str">
            <v>Shakhtyor Soligorsk</v>
          </cell>
          <cell r="C195">
            <v>5.2500000043290047</v>
          </cell>
          <cell r="D195" t="str">
            <v>n1</v>
          </cell>
          <cell r="E195" t="str">
            <v>CHQ1</v>
          </cell>
          <cell r="F195">
            <v>2.5</v>
          </cell>
          <cell r="G195" t="str">
            <v>LCQ3</v>
          </cell>
        </row>
        <row r="196">
          <cell r="B196" t="str">
            <v>BATE</v>
          </cell>
          <cell r="C196">
            <v>17.500000010752689</v>
          </cell>
          <cell r="D196" t="str">
            <v>n2</v>
          </cell>
          <cell r="E196" t="str">
            <v>ECLQ2</v>
          </cell>
          <cell r="F196">
            <v>12.5</v>
          </cell>
          <cell r="G196" t="str">
            <v>1/16 ECL</v>
          </cell>
        </row>
        <row r="197">
          <cell r="B197" t="str">
            <v>Torpedo Zhodino</v>
          </cell>
          <cell r="C197">
            <v>3.0500000031249996</v>
          </cell>
          <cell r="D197" t="str">
            <v>n3</v>
          </cell>
          <cell r="E197" t="str">
            <v>ECLQ2</v>
          </cell>
          <cell r="F197">
            <v>0.5</v>
          </cell>
          <cell r="G197" t="str">
            <v>ECLQ2</v>
          </cell>
        </row>
        <row r="198">
          <cell r="B198" t="str">
            <v>Dinamo Brest</v>
          </cell>
          <cell r="C198">
            <v>5.0000000040650407</v>
          </cell>
          <cell r="D198" t="str">
            <v>n4?</v>
          </cell>
          <cell r="E198" t="str">
            <v>ECLQ2</v>
          </cell>
          <cell r="F198">
            <v>0.5</v>
          </cell>
          <cell r="G198" t="str">
            <v>ECLQ2</v>
          </cell>
        </row>
        <row r="202">
          <cell r="B202" t="str">
            <v>Qarabag</v>
          </cell>
          <cell r="C202">
            <v>21.000000014492752</v>
          </cell>
          <cell r="D202" t="str">
            <v>n1</v>
          </cell>
          <cell r="E202" t="str">
            <v>CHQ1</v>
          </cell>
          <cell r="F202">
            <v>11</v>
          </cell>
          <cell r="G202" t="str">
            <v>1/8 ECL</v>
          </cell>
        </row>
        <row r="203">
          <cell r="B203" t="str">
            <v>Neftci</v>
          </cell>
          <cell r="C203">
            <v>5.0000000040322581</v>
          </cell>
          <cell r="D203" t="str">
            <v>n2</v>
          </cell>
          <cell r="E203" t="str">
            <v>ECLQ2</v>
          </cell>
          <cell r="F203">
            <v>0.5</v>
          </cell>
          <cell r="G203" t="str">
            <v>ECLQ2</v>
          </cell>
        </row>
        <row r="204">
          <cell r="B204" t="str">
            <v>Zira</v>
          </cell>
          <cell r="C204">
            <v>3.3750000032894736</v>
          </cell>
          <cell r="D204" t="str">
            <v>n3</v>
          </cell>
          <cell r="E204" t="str">
            <v>ECLQ2</v>
          </cell>
          <cell r="F204">
            <v>0.5</v>
          </cell>
          <cell r="G204" t="str">
            <v>ECLQ2</v>
          </cell>
        </row>
        <row r="205">
          <cell r="B205" t="str">
            <v>Sumqayıt</v>
          </cell>
          <cell r="C205">
            <v>3.3750000033112584</v>
          </cell>
          <cell r="D205" t="str">
            <v>n4?</v>
          </cell>
          <cell r="E205" t="str">
            <v>ECLQ2</v>
          </cell>
          <cell r="F205">
            <v>0.5</v>
          </cell>
          <cell r="G205" t="str">
            <v>ECLQ2</v>
          </cell>
        </row>
        <row r="209">
          <cell r="B209" t="str">
            <v>Ludogorets</v>
          </cell>
          <cell r="C209">
            <v>28.00000001724138</v>
          </cell>
          <cell r="D209" t="str">
            <v>n1</v>
          </cell>
          <cell r="E209" t="str">
            <v>CHQ1</v>
          </cell>
          <cell r="F209">
            <v>11</v>
          </cell>
          <cell r="G209" t="str">
            <v>1/8 ECL</v>
          </cell>
        </row>
        <row r="210">
          <cell r="B210" t="str">
            <v>Lokomotiv Plovdiv</v>
          </cell>
          <cell r="C210">
            <v>4.0750000035971228</v>
          </cell>
          <cell r="D210" t="str">
            <v>n2</v>
          </cell>
          <cell r="E210" t="str">
            <v>ECLQ2</v>
          </cell>
          <cell r="F210">
            <v>0.5</v>
          </cell>
          <cell r="G210" t="str">
            <v>ECLQ2</v>
          </cell>
        </row>
        <row r="211">
          <cell r="B211" t="str">
            <v>CSKA Sofia</v>
          </cell>
          <cell r="C211">
            <v>8.0000000072463759</v>
          </cell>
          <cell r="D211" t="str">
            <v>n3</v>
          </cell>
          <cell r="E211" t="str">
            <v>ECLQ2</v>
          </cell>
          <cell r="F211">
            <v>3.5</v>
          </cell>
          <cell r="G211" t="str">
            <v>ECLQ4</v>
          </cell>
        </row>
        <row r="212">
          <cell r="B212" t="str">
            <v>Arda</v>
          </cell>
          <cell r="C212">
            <v>4.0750000002500002</v>
          </cell>
          <cell r="D212" t="str">
            <v>n4?</v>
          </cell>
          <cell r="E212" t="str">
            <v>ECLQ2</v>
          </cell>
          <cell r="F212">
            <v>0.5</v>
          </cell>
          <cell r="G212" t="str">
            <v>ECLQ2</v>
          </cell>
        </row>
        <row r="216">
          <cell r="B216" t="str">
            <v>Steaua</v>
          </cell>
          <cell r="C216">
            <v>21.000000014285714</v>
          </cell>
          <cell r="D216" t="str">
            <v>n1</v>
          </cell>
          <cell r="E216" t="str">
            <v>CHQ1</v>
          </cell>
          <cell r="F216">
            <v>11</v>
          </cell>
          <cell r="G216" t="str">
            <v>1/8 ECL</v>
          </cell>
        </row>
        <row r="217">
          <cell r="B217" t="str">
            <v>CFR Cluj</v>
          </cell>
          <cell r="C217">
            <v>16.500000010309279</v>
          </cell>
          <cell r="D217" t="str">
            <v>n2</v>
          </cell>
          <cell r="E217" t="str">
            <v>ECLQ2</v>
          </cell>
          <cell r="F217">
            <v>3.5</v>
          </cell>
          <cell r="G217" t="str">
            <v>ECLQ4</v>
          </cell>
        </row>
        <row r="218">
          <cell r="B218" t="str">
            <v>U Craiova</v>
          </cell>
          <cell r="C218">
            <v>6.0000000052083333</v>
          </cell>
          <cell r="D218" t="str">
            <v>n3</v>
          </cell>
          <cell r="E218" t="str">
            <v>ECLQ2</v>
          </cell>
          <cell r="F218">
            <v>2</v>
          </cell>
          <cell r="G218" t="str">
            <v>ECLQ3</v>
          </cell>
        </row>
        <row r="219">
          <cell r="B219" t="str">
            <v>Sepsi</v>
          </cell>
          <cell r="C219">
            <v>3.6400000002500001</v>
          </cell>
          <cell r="D219" t="str">
            <v>n4?</v>
          </cell>
          <cell r="E219" t="str">
            <v>ECLQ2</v>
          </cell>
          <cell r="F219">
            <v>0.5</v>
          </cell>
          <cell r="G219" t="str">
            <v>ECLQ2</v>
          </cell>
        </row>
        <row r="223">
          <cell r="B223" t="str">
            <v>Legia</v>
          </cell>
          <cell r="C223">
            <v>16.500000010204083</v>
          </cell>
          <cell r="D223" t="str">
            <v>n1</v>
          </cell>
          <cell r="E223" t="str">
            <v>CHQ1</v>
          </cell>
          <cell r="F223">
            <v>8</v>
          </cell>
          <cell r="G223" t="str">
            <v>GS EL</v>
          </cell>
        </row>
        <row r="224">
          <cell r="B224" t="str">
            <v>Pogon</v>
          </cell>
          <cell r="C224">
            <v>3.0250000005</v>
          </cell>
          <cell r="D224" t="str">
            <v>n2</v>
          </cell>
          <cell r="E224" t="str">
            <v>ECLQ2</v>
          </cell>
          <cell r="F224">
            <v>0.5</v>
          </cell>
          <cell r="G224" t="str">
            <v>ECLQ2</v>
          </cell>
        </row>
        <row r="225">
          <cell r="B225" t="str">
            <v>Rakow</v>
          </cell>
          <cell r="C225">
            <v>3.0250000003333333</v>
          </cell>
          <cell r="D225" t="str">
            <v>n3</v>
          </cell>
          <cell r="E225" t="str">
            <v>ECLQ2</v>
          </cell>
          <cell r="F225">
            <v>0.5</v>
          </cell>
          <cell r="G225" t="str">
            <v>ECLQ2</v>
          </cell>
        </row>
        <row r="226">
          <cell r="B226" t="str">
            <v>Piast</v>
          </cell>
          <cell r="C226">
            <v>4.0000000035211265</v>
          </cell>
          <cell r="D226" t="str">
            <v>n4?</v>
          </cell>
          <cell r="E226" t="str">
            <v>ECLQ1</v>
          </cell>
          <cell r="F226">
            <v>2</v>
          </cell>
          <cell r="G226" t="str">
            <v>ECLQ2</v>
          </cell>
        </row>
        <row r="230">
          <cell r="B230" t="str">
            <v>Slovan Bratislava</v>
          </cell>
          <cell r="C230">
            <v>7.5000000065789472</v>
          </cell>
          <cell r="D230" t="str">
            <v>n1</v>
          </cell>
          <cell r="E230" t="str">
            <v>CHQ1</v>
          </cell>
          <cell r="F230">
            <v>9</v>
          </cell>
          <cell r="G230" t="str">
            <v>GS ECL</v>
          </cell>
        </row>
        <row r="231">
          <cell r="B231" t="str">
            <v>Dunajska Streda</v>
          </cell>
          <cell r="C231">
            <v>5.0000000040485828</v>
          </cell>
          <cell r="D231" t="str">
            <v>n2</v>
          </cell>
          <cell r="E231" t="str">
            <v>ECLQ2</v>
          </cell>
          <cell r="F231">
            <v>0.5</v>
          </cell>
          <cell r="G231" t="str">
            <v>ECLQ2</v>
          </cell>
        </row>
        <row r="232">
          <cell r="B232" t="str">
            <v>Zilina</v>
          </cell>
          <cell r="C232">
            <v>2.7250000028985508</v>
          </cell>
          <cell r="D232" t="str">
            <v>n3</v>
          </cell>
          <cell r="E232" t="str">
            <v>ECLQ1</v>
          </cell>
          <cell r="F232">
            <v>2</v>
          </cell>
          <cell r="G232" t="str">
            <v>ECLQ2</v>
          </cell>
        </row>
        <row r="233">
          <cell r="B233" t="str">
            <v>Spartak Trnava</v>
          </cell>
          <cell r="C233">
            <v>7.5000000064935062</v>
          </cell>
          <cell r="D233" t="str">
            <v>n4?</v>
          </cell>
          <cell r="E233" t="str">
            <v>ECLQ1</v>
          </cell>
          <cell r="F233">
            <v>3.5</v>
          </cell>
          <cell r="G233" t="str">
            <v>ECLQ3</v>
          </cell>
        </row>
        <row r="237">
          <cell r="B237" t="str">
            <v>Vaduz</v>
          </cell>
          <cell r="C237">
            <v>5.5000000047846891</v>
          </cell>
          <cell r="D237" t="str">
            <v>cw?</v>
          </cell>
          <cell r="E237" t="str">
            <v>ECLQ2</v>
          </cell>
          <cell r="F237">
            <v>2</v>
          </cell>
          <cell r="G237" t="str">
            <v>ECLQ3</v>
          </cell>
        </row>
        <row r="240">
          <cell r="B240" t="str">
            <v>Olimpija</v>
          </cell>
          <cell r="C240">
            <v>6.7500000060606062</v>
          </cell>
          <cell r="D240" t="str">
            <v>n1</v>
          </cell>
          <cell r="E240" t="str">
            <v>CHQ1</v>
          </cell>
          <cell r="F240">
            <v>9</v>
          </cell>
          <cell r="G240" t="str">
            <v>GS ECL</v>
          </cell>
        </row>
        <row r="241">
          <cell r="B241" t="str">
            <v>Maribor</v>
          </cell>
          <cell r="C241">
            <v>14.000000008928572</v>
          </cell>
          <cell r="D241" t="str">
            <v>n2</v>
          </cell>
          <cell r="E241" t="str">
            <v>ECLQ1</v>
          </cell>
          <cell r="F241">
            <v>5</v>
          </cell>
          <cell r="G241" t="str">
            <v>ECLQ4</v>
          </cell>
        </row>
        <row r="242">
          <cell r="B242" t="str">
            <v>Mura</v>
          </cell>
          <cell r="C242">
            <v>3.000000003058104</v>
          </cell>
          <cell r="D242" t="str">
            <v>n3</v>
          </cell>
          <cell r="E242" t="str">
            <v>ECLQ1</v>
          </cell>
          <cell r="F242">
            <v>2</v>
          </cell>
          <cell r="G242" t="str">
            <v>ECLQ2</v>
          </cell>
        </row>
        <row r="243">
          <cell r="B243" t="str">
            <v>Domzale</v>
          </cell>
          <cell r="C243">
            <v>5.5000000046728976</v>
          </cell>
          <cell r="D243" t="str">
            <v>n4?</v>
          </cell>
          <cell r="E243" t="str">
            <v>ECLQ1</v>
          </cell>
          <cell r="F243">
            <v>3.5</v>
          </cell>
          <cell r="G243" t="str">
            <v>ECLQ3</v>
          </cell>
        </row>
        <row r="247">
          <cell r="B247" t="str">
            <v>Ferencvaros</v>
          </cell>
          <cell r="C247">
            <v>13.500000008771929</v>
          </cell>
          <cell r="D247" t="str">
            <v>n1</v>
          </cell>
          <cell r="E247" t="str">
            <v>CHQ1</v>
          </cell>
          <cell r="F247">
            <v>9</v>
          </cell>
          <cell r="G247" t="str">
            <v>GS ECL</v>
          </cell>
        </row>
        <row r="248">
          <cell r="B248" t="str">
            <v>Puskas Academia</v>
          </cell>
          <cell r="C248">
            <v>3.1000000031847135</v>
          </cell>
          <cell r="D248" t="str">
            <v>n2</v>
          </cell>
          <cell r="E248" t="str">
            <v>ECLQ1</v>
          </cell>
          <cell r="F248">
            <v>2</v>
          </cell>
          <cell r="G248" t="str">
            <v>ECLQ2</v>
          </cell>
        </row>
        <row r="249">
          <cell r="B249" t="str">
            <v>Fehervar</v>
          </cell>
          <cell r="C249">
            <v>11.500000008333334</v>
          </cell>
          <cell r="D249" t="str">
            <v>n3</v>
          </cell>
          <cell r="E249" t="str">
            <v>ECLQ1</v>
          </cell>
          <cell r="F249">
            <v>5</v>
          </cell>
          <cell r="G249" t="str">
            <v>ECLQ4</v>
          </cell>
        </row>
        <row r="250">
          <cell r="B250" t="str">
            <v>Paks</v>
          </cell>
          <cell r="C250">
            <v>3.1000000002528818</v>
          </cell>
          <cell r="D250" t="str">
            <v>n4?</v>
          </cell>
          <cell r="E250" t="str">
            <v>ECLQ1</v>
          </cell>
          <cell r="F250">
            <v>2</v>
          </cell>
          <cell r="G250" t="str">
            <v>ECLQ2</v>
          </cell>
        </row>
        <row r="254">
          <cell r="B254" t="str">
            <v>Fola Esch</v>
          </cell>
          <cell r="C254">
            <v>5.2500000043478261</v>
          </cell>
          <cell r="D254" t="str">
            <v>n1</v>
          </cell>
          <cell r="E254" t="str">
            <v>CHQ1</v>
          </cell>
          <cell r="F254">
            <v>4</v>
          </cell>
          <cell r="G254" t="str">
            <v>LCQ4</v>
          </cell>
        </row>
        <row r="255">
          <cell r="B255" t="str">
            <v>Dudelange</v>
          </cell>
          <cell r="C255">
            <v>8.0000000070921988</v>
          </cell>
          <cell r="D255" t="str">
            <v>n2</v>
          </cell>
          <cell r="E255" t="str">
            <v>ECLQ1</v>
          </cell>
          <cell r="F255">
            <v>5</v>
          </cell>
          <cell r="G255" t="str">
            <v>ECLQ4</v>
          </cell>
        </row>
        <row r="256">
          <cell r="B256" t="str">
            <v>Swift Hesperange</v>
          </cell>
          <cell r="C256">
            <v>1.6500000003333333</v>
          </cell>
          <cell r="D256" t="str">
            <v>n3</v>
          </cell>
          <cell r="E256" t="str">
            <v>ECLQ1</v>
          </cell>
          <cell r="F256">
            <v>0.5</v>
          </cell>
          <cell r="G256" t="str">
            <v>ECLQ1</v>
          </cell>
        </row>
        <row r="257">
          <cell r="B257" t="str">
            <v>Differdange</v>
          </cell>
          <cell r="C257">
            <v>1.6500000026737967</v>
          </cell>
          <cell r="D257" t="str">
            <v>n4?</v>
          </cell>
          <cell r="E257" t="str">
            <v>ECLQ1</v>
          </cell>
          <cell r="F257">
            <v>0.5</v>
          </cell>
          <cell r="G257" t="str">
            <v>ECLQ1</v>
          </cell>
        </row>
        <row r="261">
          <cell r="B261" t="str">
            <v>Zalgiris</v>
          </cell>
          <cell r="C261">
            <v>6.5000000056179772</v>
          </cell>
          <cell r="D261" t="str">
            <v>n1</v>
          </cell>
          <cell r="E261" t="str">
            <v>CHQ1</v>
          </cell>
          <cell r="F261">
            <v>7</v>
          </cell>
          <cell r="G261" t="str">
            <v>GS ECL</v>
          </cell>
        </row>
        <row r="262">
          <cell r="B262" t="str">
            <v>Panevezys</v>
          </cell>
          <cell r="C262">
            <v>1.7500000002</v>
          </cell>
          <cell r="D262" t="str">
            <v>cw</v>
          </cell>
          <cell r="E262" t="str">
            <v>ECLQ1</v>
          </cell>
          <cell r="F262">
            <v>0.5</v>
          </cell>
          <cell r="G262" t="str">
            <v>ECLQ1</v>
          </cell>
        </row>
        <row r="263">
          <cell r="B263" t="str">
            <v>Suduva</v>
          </cell>
          <cell r="C263">
            <v>8.7500000073529414</v>
          </cell>
          <cell r="D263" t="str">
            <v>n2</v>
          </cell>
          <cell r="E263" t="str">
            <v>ECLQ1</v>
          </cell>
          <cell r="F263">
            <v>5</v>
          </cell>
          <cell r="G263" t="str">
            <v>ECLQ4</v>
          </cell>
        </row>
        <row r="264">
          <cell r="B264" t="str">
            <v>Kauno Zalgiris</v>
          </cell>
          <cell r="C264">
            <v>2.0000000027548208</v>
          </cell>
          <cell r="D264" t="str">
            <v>n3</v>
          </cell>
          <cell r="E264" t="str">
            <v>ECLQ1</v>
          </cell>
          <cell r="F264">
            <v>0.5</v>
          </cell>
          <cell r="G264" t="str">
            <v>ECLQ1</v>
          </cell>
        </row>
        <row r="268">
          <cell r="B268" t="str">
            <v>Ararat</v>
          </cell>
          <cell r="C268">
            <v>1.4750000110000001</v>
          </cell>
          <cell r="D268" t="str">
            <v>n1</v>
          </cell>
          <cell r="E268" t="str">
            <v>CHQ1</v>
          </cell>
          <cell r="F268">
            <v>1</v>
          </cell>
          <cell r="G268" t="str">
            <v>LCQ2</v>
          </cell>
        </row>
        <row r="269">
          <cell r="B269" t="str">
            <v>Alashkert</v>
          </cell>
          <cell r="C269">
            <v>6.5000000055865925</v>
          </cell>
          <cell r="D269" t="str">
            <v>n2</v>
          </cell>
          <cell r="E269" t="str">
            <v>ECLQ1</v>
          </cell>
          <cell r="F269">
            <v>3.5</v>
          </cell>
          <cell r="G269" t="str">
            <v>ECLQ3</v>
          </cell>
        </row>
        <row r="270">
          <cell r="B270" t="str">
            <v>Ararat-Armenia</v>
          </cell>
          <cell r="C270">
            <v>5.0000000040983608</v>
          </cell>
          <cell r="D270" t="str">
            <v>n3</v>
          </cell>
          <cell r="E270" t="str">
            <v>ECLQ1</v>
          </cell>
          <cell r="F270">
            <v>2</v>
          </cell>
          <cell r="G270" t="str">
            <v>ECLQ2</v>
          </cell>
        </row>
        <row r="271">
          <cell r="B271" t="str">
            <v>Noah</v>
          </cell>
          <cell r="C271">
            <v>1.4750000025510206</v>
          </cell>
          <cell r="D271" t="str">
            <v>n4?</v>
          </cell>
          <cell r="E271" t="str">
            <v>ECLQ1</v>
          </cell>
          <cell r="F271">
            <v>0.5</v>
          </cell>
          <cell r="G271" t="str">
            <v>ECLQ1</v>
          </cell>
        </row>
        <row r="275">
          <cell r="B275" t="str">
            <v>Riga</v>
          </cell>
          <cell r="C275">
            <v>5.5000000048543694</v>
          </cell>
          <cell r="D275" t="str">
            <v>n1</v>
          </cell>
          <cell r="E275" t="str">
            <v>CHQ1</v>
          </cell>
          <cell r="F275">
            <v>4</v>
          </cell>
          <cell r="G275" t="str">
            <v>LCQ4</v>
          </cell>
        </row>
        <row r="276">
          <cell r="B276" t="str">
            <v>Liepaja</v>
          </cell>
          <cell r="C276">
            <v>4.0000000034843204</v>
          </cell>
          <cell r="D276" t="str">
            <v>cw</v>
          </cell>
          <cell r="E276" t="str">
            <v>ECLQ1</v>
          </cell>
          <cell r="F276">
            <v>2</v>
          </cell>
          <cell r="G276" t="str">
            <v>ECLQ2</v>
          </cell>
        </row>
        <row r="277">
          <cell r="B277" t="str">
            <v>RFS</v>
          </cell>
          <cell r="C277">
            <v>2.0000000027472526</v>
          </cell>
          <cell r="D277" t="str">
            <v>n2</v>
          </cell>
          <cell r="E277" t="str">
            <v>ECLQ1</v>
          </cell>
          <cell r="F277">
            <v>0.5</v>
          </cell>
          <cell r="G277" t="str">
            <v>ECLQ1</v>
          </cell>
        </row>
        <row r="278">
          <cell r="B278" t="str">
            <v>Valmiera</v>
          </cell>
          <cell r="C278">
            <v>1.4750000025575449</v>
          </cell>
          <cell r="D278" t="str">
            <v>n3</v>
          </cell>
          <cell r="E278" t="str">
            <v>ECLQ1</v>
          </cell>
          <cell r="F278">
            <v>0.5</v>
          </cell>
          <cell r="G278" t="str">
            <v>ECLQ1</v>
          </cell>
        </row>
        <row r="282">
          <cell r="B282" t="str">
            <v>Teuta</v>
          </cell>
          <cell r="C282">
            <v>2.7500000029411766</v>
          </cell>
          <cell r="D282" t="str">
            <v>n1</v>
          </cell>
          <cell r="E282" t="str">
            <v>CHQ1</v>
          </cell>
          <cell r="F282">
            <v>1</v>
          </cell>
          <cell r="G282" t="str">
            <v>LCQ2</v>
          </cell>
        </row>
        <row r="283">
          <cell r="B283" t="str">
            <v>Vllaznia</v>
          </cell>
          <cell r="C283">
            <v>1.4500000104999999</v>
          </cell>
          <cell r="D283" t="str">
            <v>n2</v>
          </cell>
          <cell r="E283" t="str">
            <v>ECLQ1</v>
          </cell>
          <cell r="F283">
            <v>0.5</v>
          </cell>
          <cell r="G283" t="str">
            <v>ECLQ1</v>
          </cell>
        </row>
        <row r="284">
          <cell r="B284" t="str">
            <v>Partizani</v>
          </cell>
          <cell r="C284">
            <v>4.2500000038022812</v>
          </cell>
          <cell r="D284" t="str">
            <v>n3</v>
          </cell>
          <cell r="E284" t="str">
            <v>ECLQ1</v>
          </cell>
          <cell r="F284">
            <v>2</v>
          </cell>
          <cell r="G284" t="str">
            <v>ECLQ2</v>
          </cell>
        </row>
        <row r="285">
          <cell r="B285" t="str">
            <v>Laci</v>
          </cell>
          <cell r="C285">
            <v>4.0000000035087719</v>
          </cell>
          <cell r="D285" t="str">
            <v>n4?</v>
          </cell>
          <cell r="E285" t="str">
            <v>ECLQ1</v>
          </cell>
          <cell r="F285">
            <v>2</v>
          </cell>
          <cell r="G285" t="str">
            <v>ECLQ2</v>
          </cell>
        </row>
        <row r="289">
          <cell r="B289" t="str">
            <v>Shkendija</v>
          </cell>
          <cell r="C289">
            <v>9.0000000075187963</v>
          </cell>
          <cell r="D289" t="str">
            <v>n1</v>
          </cell>
          <cell r="E289" t="str">
            <v>CHQ1</v>
          </cell>
          <cell r="F289">
            <v>9</v>
          </cell>
          <cell r="G289" t="str">
            <v>GS ECL</v>
          </cell>
        </row>
        <row r="290">
          <cell r="B290" t="str">
            <v>Shkupi</v>
          </cell>
          <cell r="C290">
            <v>3.0000000030211482</v>
          </cell>
          <cell r="D290" t="str">
            <v>n2</v>
          </cell>
          <cell r="E290" t="str">
            <v>ECLQ1</v>
          </cell>
          <cell r="F290">
            <v>2</v>
          </cell>
          <cell r="G290" t="str">
            <v>ECLQ2</v>
          </cell>
        </row>
        <row r="291">
          <cell r="B291" t="str">
            <v>Makedonija GP</v>
          </cell>
          <cell r="C291">
            <v>1.5250000026041666</v>
          </cell>
          <cell r="D291" t="str">
            <v>n3</v>
          </cell>
          <cell r="E291" t="str">
            <v>ECLQ1</v>
          </cell>
          <cell r="F291">
            <v>0.5</v>
          </cell>
          <cell r="G291" t="str">
            <v>ECLQ1</v>
          </cell>
        </row>
        <row r="292">
          <cell r="B292" t="str">
            <v>Struga</v>
          </cell>
          <cell r="C292">
            <v>1.5250000002499999</v>
          </cell>
          <cell r="D292" t="str">
            <v>n4?</v>
          </cell>
          <cell r="E292" t="str">
            <v>ECLQ1</v>
          </cell>
          <cell r="F292">
            <v>0.5</v>
          </cell>
          <cell r="G292" t="str">
            <v>ECLQ1</v>
          </cell>
        </row>
        <row r="296">
          <cell r="B296" t="str">
            <v>Sarajevo</v>
          </cell>
          <cell r="C296">
            <v>6.2500000055555551</v>
          </cell>
          <cell r="D296" t="str">
            <v>n1</v>
          </cell>
          <cell r="E296" t="str">
            <v>CHQ1</v>
          </cell>
          <cell r="F296">
            <v>7</v>
          </cell>
          <cell r="G296" t="str">
            <v>GS ECL</v>
          </cell>
        </row>
        <row r="297">
          <cell r="B297" t="str">
            <v>Borac Banja Luka</v>
          </cell>
          <cell r="C297">
            <v>1.6000000026525201</v>
          </cell>
          <cell r="D297" t="str">
            <v>n2</v>
          </cell>
          <cell r="E297" t="str">
            <v>ECLQ1</v>
          </cell>
          <cell r="F297">
            <v>0.5</v>
          </cell>
          <cell r="G297" t="str">
            <v>ECLQ1</v>
          </cell>
        </row>
        <row r="298">
          <cell r="B298" t="str">
            <v>Velez</v>
          </cell>
          <cell r="C298">
            <v>1.6000000003333334</v>
          </cell>
          <cell r="D298" t="str">
            <v>n3</v>
          </cell>
          <cell r="E298" t="str">
            <v>ECLQ1</v>
          </cell>
          <cell r="F298">
            <v>0.5</v>
          </cell>
          <cell r="G298" t="str">
            <v>ECLQ1</v>
          </cell>
        </row>
        <row r="299">
          <cell r="B299" t="str">
            <v>Zrinjski</v>
          </cell>
          <cell r="C299">
            <v>8.0000000071942452</v>
          </cell>
          <cell r="D299" t="str">
            <v>n4?</v>
          </cell>
          <cell r="E299" t="str">
            <v>ECLQ1</v>
          </cell>
          <cell r="F299">
            <v>5</v>
          </cell>
          <cell r="G299" t="str">
            <v>ECLQ4</v>
          </cell>
        </row>
        <row r="303">
          <cell r="B303" t="str">
            <v>Sheriff</v>
          </cell>
          <cell r="C303">
            <v>14.50000000925926</v>
          </cell>
          <cell r="D303" t="str">
            <v>n1</v>
          </cell>
          <cell r="E303" t="str">
            <v>CHQ1</v>
          </cell>
          <cell r="F303">
            <v>8</v>
          </cell>
          <cell r="G303" t="str">
            <v>GS EL</v>
          </cell>
        </row>
        <row r="304">
          <cell r="B304" t="str">
            <v>Petrocub</v>
          </cell>
          <cell r="C304">
            <v>3.0000000030303031</v>
          </cell>
          <cell r="D304" t="str">
            <v>n2</v>
          </cell>
          <cell r="E304" t="str">
            <v>ECLQ1</v>
          </cell>
          <cell r="F304">
            <v>2</v>
          </cell>
          <cell r="G304" t="str">
            <v>ECLQ2</v>
          </cell>
        </row>
        <row r="305">
          <cell r="B305" t="str">
            <v>Milsami</v>
          </cell>
          <cell r="C305">
            <v>2.2500000027932963</v>
          </cell>
          <cell r="D305" t="str">
            <v>n3</v>
          </cell>
          <cell r="E305" t="str">
            <v>ECLQ1</v>
          </cell>
          <cell r="F305">
            <v>0.5</v>
          </cell>
          <cell r="G305" t="str">
            <v>ECLQ1</v>
          </cell>
        </row>
        <row r="306">
          <cell r="B306" t="str">
            <v>Sfintul</v>
          </cell>
          <cell r="C306">
            <v>1.5000000025839793</v>
          </cell>
          <cell r="D306" t="str">
            <v>n4?</v>
          </cell>
          <cell r="E306" t="str">
            <v>ECLQ1</v>
          </cell>
          <cell r="F306">
            <v>0.5</v>
          </cell>
          <cell r="G306" t="str">
            <v>ECLQ1</v>
          </cell>
        </row>
        <row r="310">
          <cell r="B310" t="str">
            <v>Shamrock Rovers</v>
          </cell>
          <cell r="C310">
            <v>4.7500000039370081</v>
          </cell>
          <cell r="D310" t="str">
            <v>n1</v>
          </cell>
          <cell r="E310" t="str">
            <v>CHQ1</v>
          </cell>
          <cell r="F310">
            <v>2.5</v>
          </cell>
          <cell r="G310" t="str">
            <v>LCQ3</v>
          </cell>
        </row>
        <row r="311">
          <cell r="B311" t="str">
            <v>Dundalk</v>
          </cell>
          <cell r="C311">
            <v>10.500000007936508</v>
          </cell>
          <cell r="D311" t="str">
            <v>cw</v>
          </cell>
          <cell r="E311" t="str">
            <v>ECLQ1</v>
          </cell>
          <cell r="F311">
            <v>5</v>
          </cell>
          <cell r="G311" t="str">
            <v>ECLQ4</v>
          </cell>
        </row>
        <row r="312">
          <cell r="B312" t="str">
            <v>Bohemians</v>
          </cell>
          <cell r="C312">
            <v>1.5750000026315789</v>
          </cell>
          <cell r="D312" t="str">
            <v>n2</v>
          </cell>
          <cell r="E312" t="str">
            <v>ECLQ1</v>
          </cell>
          <cell r="F312">
            <v>0.5</v>
          </cell>
          <cell r="G312" t="str">
            <v>ECLQ1</v>
          </cell>
        </row>
        <row r="313">
          <cell r="B313" t="str">
            <v>Sligo Rovers</v>
          </cell>
          <cell r="C313">
            <v>1.57500000025</v>
          </cell>
          <cell r="D313" t="str">
            <v>n4</v>
          </cell>
          <cell r="E313" t="str">
            <v>ECLQ1</v>
          </cell>
          <cell r="F313">
            <v>0.5</v>
          </cell>
          <cell r="G313" t="str">
            <v>ECLQ1</v>
          </cell>
        </row>
        <row r="317">
          <cell r="B317" t="str">
            <v>HJK</v>
          </cell>
          <cell r="C317">
            <v>5.5000000047169815</v>
          </cell>
          <cell r="D317" t="str">
            <v>n1</v>
          </cell>
          <cell r="E317" t="str">
            <v>CHQ1</v>
          </cell>
          <cell r="F317">
            <v>4</v>
          </cell>
          <cell r="G317" t="str">
            <v>LCQ4</v>
          </cell>
        </row>
        <row r="318">
          <cell r="B318" t="str">
            <v>Inter Turku</v>
          </cell>
          <cell r="C318">
            <v>2.0000000027624307</v>
          </cell>
          <cell r="D318" t="str">
            <v>n2</v>
          </cell>
          <cell r="E318" t="str">
            <v>ECLQ1</v>
          </cell>
          <cell r="F318">
            <v>0.5</v>
          </cell>
          <cell r="G318" t="str">
            <v>ECLQ1</v>
          </cell>
        </row>
        <row r="319">
          <cell r="B319" t="str">
            <v>KuPS</v>
          </cell>
          <cell r="C319">
            <v>5.0000000040816328</v>
          </cell>
          <cell r="D319" t="str">
            <v>n3</v>
          </cell>
          <cell r="E319" t="str">
            <v>ECLQ1</v>
          </cell>
          <cell r="F319">
            <v>2</v>
          </cell>
          <cell r="G319" t="str">
            <v>ECLQ2</v>
          </cell>
        </row>
        <row r="320">
          <cell r="B320" t="str">
            <v>Honka</v>
          </cell>
          <cell r="C320">
            <v>1.3750000024937656</v>
          </cell>
          <cell r="D320" t="str">
            <v>n4</v>
          </cell>
          <cell r="E320" t="str">
            <v>ECLQ1</v>
          </cell>
          <cell r="F320">
            <v>0.5</v>
          </cell>
          <cell r="G320" t="str">
            <v>ECLQ1</v>
          </cell>
        </row>
        <row r="324">
          <cell r="B324" t="str">
            <v>Dinamo Tbilisi</v>
          </cell>
          <cell r="C324">
            <v>6.5000000056497171</v>
          </cell>
          <cell r="D324" t="str">
            <v>n1</v>
          </cell>
          <cell r="E324" t="str">
            <v>CHQ1</v>
          </cell>
          <cell r="F324">
            <v>7</v>
          </cell>
          <cell r="G324" t="str">
            <v>GS ECL</v>
          </cell>
        </row>
        <row r="325">
          <cell r="B325" t="str">
            <v>Gagra</v>
          </cell>
          <cell r="C325">
            <v>1.3750000099999999</v>
          </cell>
          <cell r="D325" t="str">
            <v>cw</v>
          </cell>
          <cell r="E325" t="str">
            <v>ECLQ1</v>
          </cell>
          <cell r="F325">
            <v>0.5</v>
          </cell>
          <cell r="G325" t="str">
            <v>ECLQ1</v>
          </cell>
        </row>
        <row r="326">
          <cell r="B326" t="str">
            <v>Dinamo Batumi</v>
          </cell>
          <cell r="C326">
            <v>1.3750000025062656</v>
          </cell>
          <cell r="D326" t="str">
            <v>n2</v>
          </cell>
          <cell r="E326" t="str">
            <v>ECLQ1</v>
          </cell>
          <cell r="F326">
            <v>0.5</v>
          </cell>
          <cell r="G326" t="str">
            <v>ECLQ1</v>
          </cell>
        </row>
        <row r="327">
          <cell r="B327" t="str">
            <v>Dila Gori</v>
          </cell>
          <cell r="C327">
            <v>1.3750000024509803</v>
          </cell>
          <cell r="D327" t="str">
            <v>n3</v>
          </cell>
          <cell r="E327" t="str">
            <v>ECLQ1</v>
          </cell>
          <cell r="F327">
            <v>0.5</v>
          </cell>
          <cell r="G327" t="str">
            <v>ECLQ1</v>
          </cell>
        </row>
        <row r="331">
          <cell r="B331" t="str">
            <v>Hamrun</v>
          </cell>
          <cell r="C331">
            <v>1.275000001</v>
          </cell>
          <cell r="D331" t="str">
            <v>n1</v>
          </cell>
          <cell r="E331" t="str">
            <v>CHQ1</v>
          </cell>
          <cell r="F331">
            <v>1</v>
          </cell>
          <cell r="G331" t="str">
            <v>LCQ2</v>
          </cell>
        </row>
        <row r="332">
          <cell r="B332" t="str">
            <v>Hibernians</v>
          </cell>
          <cell r="C332">
            <v>3.7500000034482759</v>
          </cell>
          <cell r="D332" t="str">
            <v>n2</v>
          </cell>
          <cell r="E332" t="str">
            <v>ECLQ1</v>
          </cell>
          <cell r="F332">
            <v>2</v>
          </cell>
          <cell r="G332" t="str">
            <v>ECLQ2</v>
          </cell>
        </row>
        <row r="333">
          <cell r="B333" t="str">
            <v>Gzira United</v>
          </cell>
          <cell r="C333">
            <v>2.5000000028653293</v>
          </cell>
          <cell r="D333" t="str">
            <v>n3</v>
          </cell>
          <cell r="E333" t="str">
            <v>ECLQ1</v>
          </cell>
          <cell r="F333">
            <v>2</v>
          </cell>
          <cell r="G333" t="str">
            <v>ECLQ2</v>
          </cell>
        </row>
        <row r="334">
          <cell r="B334" t="str">
            <v>Birkirkara</v>
          </cell>
          <cell r="C334">
            <v>1.5000000025641025</v>
          </cell>
          <cell r="D334" t="str">
            <v>n4?</v>
          </cell>
          <cell r="E334" t="str">
            <v>ECLQ1</v>
          </cell>
          <cell r="F334">
            <v>0.5</v>
          </cell>
          <cell r="G334" t="str">
            <v>ECLQ1</v>
          </cell>
        </row>
        <row r="338">
          <cell r="B338" t="str">
            <v>Valur</v>
          </cell>
          <cell r="C338">
            <v>4.2500000038314178</v>
          </cell>
          <cell r="D338" t="str">
            <v>n1</v>
          </cell>
          <cell r="E338" t="str">
            <v>CHQ1</v>
          </cell>
          <cell r="F338">
            <v>2.5</v>
          </cell>
          <cell r="G338" t="str">
            <v>LCQ3</v>
          </cell>
        </row>
        <row r="339">
          <cell r="B339" t="str">
            <v>Hafnarfjordur</v>
          </cell>
          <cell r="C339">
            <v>5.0000000040160639</v>
          </cell>
          <cell r="D339" t="str">
            <v>n2</v>
          </cell>
          <cell r="E339" t="str">
            <v>ECLQ1</v>
          </cell>
          <cell r="F339">
            <v>2</v>
          </cell>
          <cell r="G339" t="str">
            <v>ECLQ2</v>
          </cell>
        </row>
        <row r="340">
          <cell r="B340" t="str">
            <v>Stjarnan</v>
          </cell>
          <cell r="C340">
            <v>3.2500000032573291</v>
          </cell>
          <cell r="D340" t="str">
            <v>n3</v>
          </cell>
          <cell r="E340" t="str">
            <v>ECLQ1</v>
          </cell>
          <cell r="F340">
            <v>2</v>
          </cell>
          <cell r="G340" t="str">
            <v>ECLQ2</v>
          </cell>
        </row>
        <row r="341">
          <cell r="B341" t="str">
            <v>Breidablik</v>
          </cell>
          <cell r="C341">
            <v>2.2500000028328611</v>
          </cell>
          <cell r="D341" t="str">
            <v>n4?</v>
          </cell>
          <cell r="E341" t="str">
            <v>ECLQ1</v>
          </cell>
          <cell r="F341">
            <v>0.5</v>
          </cell>
          <cell r="G341" t="str">
            <v>ECLQ1</v>
          </cell>
        </row>
        <row r="345">
          <cell r="B345" t="str">
            <v>Connah's Quay</v>
          </cell>
          <cell r="C345">
            <v>4.7500000039215688</v>
          </cell>
          <cell r="D345" t="str">
            <v>n1</v>
          </cell>
          <cell r="E345" t="str">
            <v>CHQ1</v>
          </cell>
          <cell r="F345">
            <v>2.5</v>
          </cell>
          <cell r="G345" t="str">
            <v>LCQ3</v>
          </cell>
        </row>
        <row r="346">
          <cell r="B346" t="str">
            <v>The New Saints</v>
          </cell>
          <cell r="C346">
            <v>7.5000000065359478</v>
          </cell>
          <cell r="D346" t="str">
            <v>n2</v>
          </cell>
          <cell r="E346" t="str">
            <v>ECLQ1</v>
          </cell>
          <cell r="F346">
            <v>3.5</v>
          </cell>
          <cell r="G346" t="str">
            <v>ECLQ3</v>
          </cell>
        </row>
        <row r="347">
          <cell r="B347" t="str">
            <v>Bala Town</v>
          </cell>
          <cell r="C347">
            <v>2.5000000028818445</v>
          </cell>
          <cell r="D347" t="str">
            <v>n3</v>
          </cell>
          <cell r="E347" t="str">
            <v>ECLQ1</v>
          </cell>
          <cell r="F347">
            <v>2</v>
          </cell>
          <cell r="G347" t="str">
            <v>ECLQ2</v>
          </cell>
        </row>
        <row r="348">
          <cell r="B348" t="str">
            <v>Barry Town</v>
          </cell>
          <cell r="C348">
            <v>1.0000000023923445</v>
          </cell>
          <cell r="D348" t="str">
            <v>n4?</v>
          </cell>
          <cell r="E348" t="str">
            <v>ECLQ1</v>
          </cell>
          <cell r="F348">
            <v>0.5</v>
          </cell>
          <cell r="G348" t="str">
            <v>ECLQ1</v>
          </cell>
        </row>
        <row r="352">
          <cell r="B352" t="str">
            <v>Linfield</v>
          </cell>
          <cell r="C352">
            <v>5.2500000043859645</v>
          </cell>
          <cell r="D352" t="str">
            <v>n1</v>
          </cell>
          <cell r="E352" t="str">
            <v>CHQ1</v>
          </cell>
          <cell r="F352">
            <v>4</v>
          </cell>
          <cell r="G352" t="str">
            <v>LCQ4</v>
          </cell>
        </row>
        <row r="353">
          <cell r="B353" t="str">
            <v>Coleraine</v>
          </cell>
          <cell r="C353">
            <v>2.7500000029325515</v>
          </cell>
          <cell r="D353" t="str">
            <v>n2</v>
          </cell>
          <cell r="E353" t="str">
            <v>ECLQ1</v>
          </cell>
          <cell r="F353">
            <v>2</v>
          </cell>
          <cell r="G353" t="str">
            <v>ECLQ2</v>
          </cell>
        </row>
        <row r="354">
          <cell r="B354" t="str">
            <v>Glentoran</v>
          </cell>
          <cell r="C354">
            <v>1.3910000025252525</v>
          </cell>
          <cell r="D354" t="str">
            <v>n3</v>
          </cell>
          <cell r="E354" t="str">
            <v>ECLQ1</v>
          </cell>
          <cell r="F354">
            <v>0.5</v>
          </cell>
          <cell r="G354" t="str">
            <v>ECLQ1</v>
          </cell>
        </row>
        <row r="355">
          <cell r="B355" t="str">
            <v>Larne</v>
          </cell>
          <cell r="C355">
            <v>1.39100000025</v>
          </cell>
          <cell r="D355" t="str">
            <v>n4?</v>
          </cell>
          <cell r="E355" t="str">
            <v>ECLQ1</v>
          </cell>
          <cell r="F355">
            <v>0.5</v>
          </cell>
          <cell r="G355" t="str">
            <v>ECLQ1</v>
          </cell>
        </row>
        <row r="359">
          <cell r="B359" t="str">
            <v>Europa</v>
          </cell>
          <cell r="C359">
            <v>4.0000000034965035</v>
          </cell>
          <cell r="D359" t="str">
            <v>n1</v>
          </cell>
          <cell r="E359" t="str">
            <v>CHQ1</v>
          </cell>
          <cell r="F359">
            <v>1</v>
          </cell>
          <cell r="G359" t="str">
            <v>LCQ2</v>
          </cell>
        </row>
        <row r="360">
          <cell r="B360" t="str">
            <v>Lincoln</v>
          </cell>
          <cell r="C360">
            <v>5.7500000050761422</v>
          </cell>
          <cell r="D360" t="str">
            <v>n2</v>
          </cell>
          <cell r="E360" t="str">
            <v>ECLQ1</v>
          </cell>
          <cell r="F360">
            <v>3.5</v>
          </cell>
          <cell r="G360" t="str">
            <v>ECLQ3</v>
          </cell>
        </row>
        <row r="361">
          <cell r="B361" t="str">
            <v>St Joseph's</v>
          </cell>
          <cell r="C361">
            <v>2.2500000028089886</v>
          </cell>
          <cell r="D361" t="str">
            <v>n3</v>
          </cell>
          <cell r="E361" t="str">
            <v>ECLQ1</v>
          </cell>
          <cell r="F361">
            <v>0.5</v>
          </cell>
          <cell r="G361" t="str">
            <v>ECLQ1</v>
          </cell>
        </row>
        <row r="362">
          <cell r="B362" t="str">
            <v>Lynx</v>
          </cell>
          <cell r="C362">
            <v>1.13300000025</v>
          </cell>
          <cell r="D362" t="str">
            <v>n4?</v>
          </cell>
          <cell r="E362" t="str">
            <v>ECLQ1</v>
          </cell>
          <cell r="F362">
            <v>0.5</v>
          </cell>
          <cell r="G362" t="str">
            <v>ECLQ1</v>
          </cell>
        </row>
        <row r="366">
          <cell r="B366" t="str">
            <v>Buducnost</v>
          </cell>
          <cell r="C366">
            <v>6.0000000053191487</v>
          </cell>
          <cell r="D366" t="str">
            <v>n1</v>
          </cell>
          <cell r="E366" t="str">
            <v>CHQ1</v>
          </cell>
          <cell r="F366">
            <v>7</v>
          </cell>
          <cell r="G366" t="str">
            <v>GS ECL</v>
          </cell>
        </row>
        <row r="367">
          <cell r="B367" t="str">
            <v>Sutjeska</v>
          </cell>
          <cell r="C367">
            <v>4.7500000039062504</v>
          </cell>
          <cell r="D367" t="str">
            <v>n2</v>
          </cell>
          <cell r="E367" t="str">
            <v>ECLQ1</v>
          </cell>
          <cell r="F367">
            <v>2</v>
          </cell>
          <cell r="G367" t="str">
            <v>ECLQ2</v>
          </cell>
        </row>
        <row r="368">
          <cell r="B368" t="str">
            <v>Decic</v>
          </cell>
          <cell r="C368">
            <v>1.0000000103333333</v>
          </cell>
          <cell r="D368" t="str">
            <v>n3</v>
          </cell>
          <cell r="E368" t="str">
            <v>ECLQ1</v>
          </cell>
          <cell r="F368">
            <v>0.5</v>
          </cell>
          <cell r="G368" t="str">
            <v>ECLQ1</v>
          </cell>
        </row>
        <row r="369">
          <cell r="B369" t="str">
            <v>Rudar Pljevlja</v>
          </cell>
          <cell r="C369">
            <v>1.25</v>
          </cell>
          <cell r="D369" t="str">
            <v>n4?</v>
          </cell>
          <cell r="E369" t="str">
            <v>ECLQ1</v>
          </cell>
          <cell r="F369">
            <v>0.5</v>
          </cell>
          <cell r="G369" t="str">
            <v>ECLQ1</v>
          </cell>
        </row>
        <row r="373">
          <cell r="B373" t="str">
            <v>Flora</v>
          </cell>
          <cell r="C373">
            <v>6.2500000055248615</v>
          </cell>
          <cell r="D373" t="str">
            <v>n1</v>
          </cell>
          <cell r="E373" t="str">
            <v>CHQ1</v>
          </cell>
          <cell r="F373">
            <v>7</v>
          </cell>
          <cell r="G373" t="str">
            <v>GS ECL</v>
          </cell>
        </row>
        <row r="374">
          <cell r="B374" t="str">
            <v>Paide</v>
          </cell>
          <cell r="C374">
            <v>1.0000000023980815</v>
          </cell>
          <cell r="D374" t="str">
            <v>n2</v>
          </cell>
          <cell r="E374" t="str">
            <v>ECLQ1</v>
          </cell>
          <cell r="F374">
            <v>0.5</v>
          </cell>
          <cell r="G374" t="str">
            <v>ECLQ1</v>
          </cell>
        </row>
        <row r="375">
          <cell r="B375" t="str">
            <v>Levadia</v>
          </cell>
          <cell r="C375">
            <v>3.7500000034364263</v>
          </cell>
          <cell r="D375" t="str">
            <v>n3?</v>
          </cell>
          <cell r="E375" t="str">
            <v>ECLQ1</v>
          </cell>
          <cell r="F375">
            <v>2</v>
          </cell>
          <cell r="G375" t="str">
            <v>ECLQ2</v>
          </cell>
        </row>
        <row r="379">
          <cell r="B379" t="str">
            <v>Drita</v>
          </cell>
          <cell r="C379">
            <v>3.5000000033670036</v>
          </cell>
          <cell r="D379" t="str">
            <v>n1</v>
          </cell>
          <cell r="E379" t="str">
            <v>CHPr</v>
          </cell>
          <cell r="F379">
            <v>3</v>
          </cell>
          <cell r="G379" t="str">
            <v>LCQ2</v>
          </cell>
        </row>
        <row r="380">
          <cell r="B380" t="str">
            <v>Ballkani</v>
          </cell>
          <cell r="C380">
            <v>1.1660000005</v>
          </cell>
          <cell r="D380" t="str">
            <v>n2</v>
          </cell>
          <cell r="E380" t="str">
            <v>ECLQ1</v>
          </cell>
          <cell r="F380">
            <v>0.5</v>
          </cell>
          <cell r="G380" t="str">
            <v>ECLQ1</v>
          </cell>
        </row>
        <row r="381">
          <cell r="B381" t="str">
            <v>Prishtina</v>
          </cell>
          <cell r="C381">
            <v>2.2500000028011207</v>
          </cell>
          <cell r="D381" t="str">
            <v>n3?</v>
          </cell>
          <cell r="E381" t="str">
            <v>ECLQ1</v>
          </cell>
          <cell r="F381">
            <v>0.5</v>
          </cell>
          <cell r="G381" t="str">
            <v>ECLQ1</v>
          </cell>
        </row>
        <row r="385">
          <cell r="B385" t="str">
            <v>HB Torshavn</v>
          </cell>
          <cell r="C385">
            <v>2.2500000028169014</v>
          </cell>
          <cell r="D385" t="str">
            <v>n1</v>
          </cell>
          <cell r="E385" t="str">
            <v>CHPr</v>
          </cell>
          <cell r="F385">
            <v>0.5</v>
          </cell>
          <cell r="G385" t="str">
            <v>LCQ2</v>
          </cell>
        </row>
        <row r="386">
          <cell r="B386" t="str">
            <v>NSI Runavik</v>
          </cell>
          <cell r="C386">
            <v>3.0000000030030032</v>
          </cell>
          <cell r="D386" t="str">
            <v>n2</v>
          </cell>
          <cell r="E386" t="str">
            <v>ECLQ1</v>
          </cell>
          <cell r="F386">
            <v>2</v>
          </cell>
          <cell r="G386" t="str">
            <v>ECLQ2</v>
          </cell>
        </row>
        <row r="387">
          <cell r="B387" t="str">
            <v>Klaksvík</v>
          </cell>
          <cell r="C387">
            <v>5.2500000044247788</v>
          </cell>
          <cell r="D387" t="str">
            <v>n3</v>
          </cell>
          <cell r="E387" t="str">
            <v>ECLQ1</v>
          </cell>
          <cell r="F387">
            <v>2</v>
          </cell>
          <cell r="G387" t="str">
            <v>ECLQ2</v>
          </cell>
        </row>
        <row r="391">
          <cell r="B391" t="str">
            <v>Inter Escaldes</v>
          </cell>
          <cell r="C391">
            <v>1.5000000025906737</v>
          </cell>
          <cell r="D391" t="str">
            <v>n1</v>
          </cell>
          <cell r="E391" t="str">
            <v>CHPr</v>
          </cell>
          <cell r="F391">
            <v>0.5</v>
          </cell>
          <cell r="G391" t="str">
            <v>LCQ2</v>
          </cell>
        </row>
        <row r="392">
          <cell r="B392" t="str">
            <v>FC Santa Coloma</v>
          </cell>
          <cell r="C392">
            <v>4.5000000038910501</v>
          </cell>
          <cell r="D392" t="str">
            <v>n2</v>
          </cell>
          <cell r="E392" t="str">
            <v>ECLQ1</v>
          </cell>
          <cell r="F392">
            <v>2</v>
          </cell>
          <cell r="G392" t="str">
            <v>ECLQ2</v>
          </cell>
        </row>
        <row r="393">
          <cell r="B393" t="str">
            <v>Sant Julia</v>
          </cell>
          <cell r="C393">
            <v>1.25000000243309</v>
          </cell>
          <cell r="D393" t="str">
            <v>n3?</v>
          </cell>
          <cell r="E393" t="str">
            <v>ECLQ1</v>
          </cell>
          <cell r="F393">
            <v>0.5</v>
          </cell>
          <cell r="G393" t="str">
            <v>ECLQ1</v>
          </cell>
        </row>
        <row r="397">
          <cell r="B397" t="str">
            <v>La Fiorita</v>
          </cell>
          <cell r="C397">
            <v>3.2500000032679739</v>
          </cell>
          <cell r="D397" t="str">
            <v>n1</v>
          </cell>
          <cell r="E397" t="str">
            <v>CHPr</v>
          </cell>
          <cell r="F397">
            <v>1.5</v>
          </cell>
          <cell r="G397" t="str">
            <v>LCQ2</v>
          </cell>
        </row>
        <row r="398">
          <cell r="B398" t="str">
            <v>Libertas</v>
          </cell>
          <cell r="C398">
            <v>0.23300000050000003</v>
          </cell>
          <cell r="D398" t="str">
            <v>n2</v>
          </cell>
          <cell r="E398" t="str">
            <v>ECLQ1</v>
          </cell>
          <cell r="F398">
            <v>0.5</v>
          </cell>
          <cell r="G398" t="str">
            <v>ECLQ1</v>
          </cell>
        </row>
        <row r="399">
          <cell r="B399" t="str">
            <v>Tre Penne</v>
          </cell>
          <cell r="C399">
            <v>2.7500000029239766</v>
          </cell>
          <cell r="D399" t="str">
            <v>n3?</v>
          </cell>
          <cell r="E399" t="str">
            <v>ECLQ1</v>
          </cell>
          <cell r="F399">
            <v>2</v>
          </cell>
          <cell r="G399" t="str">
            <v>ECLQ2</v>
          </cell>
        </row>
      </sheetData>
      <sheetData sheetId="13"/>
      <sheetData sheetId="14"/>
      <sheetData sheetId="15">
        <row r="2">
          <cell r="BE2" t="str">
            <v>England</v>
          </cell>
          <cell r="BF2">
            <v>20.071000000350001</v>
          </cell>
          <cell r="BG2">
            <v>140.5</v>
          </cell>
          <cell r="BH2">
            <v>7</v>
          </cell>
        </row>
        <row r="3">
          <cell r="BE3" t="str">
            <v>Spain</v>
          </cell>
          <cell r="BF3">
            <v>18.357000000699998</v>
          </cell>
          <cell r="BG3">
            <v>128.5</v>
          </cell>
          <cell r="BH3">
            <v>7</v>
          </cell>
        </row>
        <row r="4">
          <cell r="BE4" t="str">
            <v>Italy</v>
          </cell>
          <cell r="BF4">
            <v>17.500000000175</v>
          </cell>
          <cell r="BG4">
            <v>122.5</v>
          </cell>
          <cell r="BH4">
            <v>7</v>
          </cell>
        </row>
        <row r="5">
          <cell r="BE5" t="str">
            <v>France</v>
          </cell>
          <cell r="BF5">
            <v>15.08300000012</v>
          </cell>
          <cell r="BG5">
            <v>90.5</v>
          </cell>
          <cell r="BH5">
            <v>6</v>
          </cell>
        </row>
        <row r="6">
          <cell r="BE6" t="str">
            <v>Germany</v>
          </cell>
          <cell r="BF6">
            <v>15.071000000233333</v>
          </cell>
          <cell r="BG6">
            <v>105.5</v>
          </cell>
          <cell r="BH6">
            <v>7</v>
          </cell>
        </row>
        <row r="7">
          <cell r="BE7" t="str">
            <v>Switzerland</v>
          </cell>
          <cell r="BF7">
            <v>10.25000000002353</v>
          </cell>
          <cell r="BG7">
            <v>41</v>
          </cell>
          <cell r="BH7">
            <v>4</v>
          </cell>
        </row>
        <row r="8">
          <cell r="BE8" t="str">
            <v>Portugal</v>
          </cell>
          <cell r="BF8">
            <v>10.166000000083333</v>
          </cell>
          <cell r="BG8">
            <v>61</v>
          </cell>
          <cell r="BH8">
            <v>6</v>
          </cell>
        </row>
        <row r="9">
          <cell r="BE9" t="str">
            <v>Netherlands</v>
          </cell>
          <cell r="BF9">
            <v>9.9000000000499995</v>
          </cell>
          <cell r="BG9">
            <v>49.5</v>
          </cell>
          <cell r="BH9">
            <v>5</v>
          </cell>
        </row>
        <row r="10">
          <cell r="BE10" t="str">
            <v>Greece</v>
          </cell>
          <cell r="BF10">
            <v>9.2500000000277769</v>
          </cell>
          <cell r="BG10">
            <v>37</v>
          </cell>
          <cell r="BH10">
            <v>4</v>
          </cell>
        </row>
        <row r="11">
          <cell r="BE11" t="str">
            <v>Russia</v>
          </cell>
          <cell r="BF11">
            <v>8.9000000000857149</v>
          </cell>
          <cell r="BG11">
            <v>44.5</v>
          </cell>
          <cell r="BH11">
            <v>5</v>
          </cell>
        </row>
        <row r="12">
          <cell r="BE12" t="str">
            <v>Belgium</v>
          </cell>
          <cell r="BF12">
            <v>8.4000000000624997</v>
          </cell>
          <cell r="BG12">
            <v>42</v>
          </cell>
          <cell r="BH12">
            <v>5</v>
          </cell>
        </row>
        <row r="13">
          <cell r="BE13" t="str">
            <v>Ukraine</v>
          </cell>
          <cell r="BF13">
            <v>7.8000000000555554</v>
          </cell>
          <cell r="BG13">
            <v>39</v>
          </cell>
          <cell r="BH13">
            <v>5</v>
          </cell>
        </row>
        <row r="14">
          <cell r="BE14" t="str">
            <v>Serbia</v>
          </cell>
          <cell r="BF14">
            <v>7.2500000000210525</v>
          </cell>
          <cell r="BG14">
            <v>29</v>
          </cell>
          <cell r="BH14">
            <v>4</v>
          </cell>
        </row>
        <row r="15">
          <cell r="BE15" t="str">
            <v>Austria</v>
          </cell>
          <cell r="BF15">
            <v>7.2000000000416664</v>
          </cell>
          <cell r="BG15">
            <v>36</v>
          </cell>
          <cell r="BH15">
            <v>5</v>
          </cell>
        </row>
        <row r="16">
          <cell r="BE16" t="str">
            <v>Denmark</v>
          </cell>
          <cell r="BF16">
            <v>7.1000000000307688</v>
          </cell>
          <cell r="BG16">
            <v>35.5</v>
          </cell>
          <cell r="BH16">
            <v>5</v>
          </cell>
        </row>
        <row r="17">
          <cell r="BE17" t="str">
            <v>Scotland</v>
          </cell>
          <cell r="BF17">
            <v>6.200000000028572</v>
          </cell>
          <cell r="BG17">
            <v>31</v>
          </cell>
          <cell r="BH17">
            <v>5</v>
          </cell>
        </row>
        <row r="18">
          <cell r="BE18" t="str">
            <v>Croatia</v>
          </cell>
          <cell r="BF18">
            <v>6.1250000000249996</v>
          </cell>
          <cell r="BG18">
            <v>24.5</v>
          </cell>
          <cell r="BH18">
            <v>4</v>
          </cell>
        </row>
        <row r="19">
          <cell r="BE19" t="str">
            <v>Czechia</v>
          </cell>
          <cell r="BF19">
            <v>5.4000000000333337</v>
          </cell>
          <cell r="BG19">
            <v>27</v>
          </cell>
          <cell r="BH19">
            <v>5</v>
          </cell>
        </row>
        <row r="20">
          <cell r="BE20" t="str">
            <v>Kazakhstan</v>
          </cell>
          <cell r="BF20">
            <v>5.2500000000166667</v>
          </cell>
          <cell r="BG20">
            <v>21</v>
          </cell>
          <cell r="BH20">
            <v>4</v>
          </cell>
        </row>
        <row r="21">
          <cell r="BE21" t="str">
            <v>Turkey</v>
          </cell>
          <cell r="BF21">
            <v>5.2000000000454545</v>
          </cell>
          <cell r="BG21">
            <v>26</v>
          </cell>
          <cell r="BH21">
            <v>5</v>
          </cell>
        </row>
        <row r="22">
          <cell r="BE22" t="str">
            <v>Slovenia</v>
          </cell>
          <cell r="BF22">
            <v>4.8750000000125002</v>
          </cell>
          <cell r="BG22">
            <v>19.5</v>
          </cell>
          <cell r="BH22">
            <v>4</v>
          </cell>
        </row>
        <row r="23">
          <cell r="BE23" t="str">
            <v>Hungary</v>
          </cell>
          <cell r="BF23">
            <v>4.500000000012121</v>
          </cell>
          <cell r="BG23">
            <v>18</v>
          </cell>
          <cell r="BH23">
            <v>4</v>
          </cell>
        </row>
        <row r="24">
          <cell r="BE24" t="str">
            <v>Norway</v>
          </cell>
          <cell r="BF24">
            <v>4.3750000000181819</v>
          </cell>
          <cell r="BG24">
            <v>17.5</v>
          </cell>
          <cell r="BH24">
            <v>4</v>
          </cell>
        </row>
        <row r="25">
          <cell r="BE25" t="str">
            <v>Israel</v>
          </cell>
          <cell r="BF25">
            <v>4.2500000000173914</v>
          </cell>
          <cell r="BG25">
            <v>17</v>
          </cell>
          <cell r="BH25">
            <v>4</v>
          </cell>
        </row>
        <row r="26">
          <cell r="BE26" t="str">
            <v>Romania</v>
          </cell>
          <cell r="BF26">
            <v>4.2500000000142855</v>
          </cell>
          <cell r="BG26">
            <v>17</v>
          </cell>
          <cell r="BH26">
            <v>4</v>
          </cell>
        </row>
        <row r="27">
          <cell r="BE27" t="str">
            <v>Belarus</v>
          </cell>
          <cell r="BF27">
            <v>4.0000000000159996</v>
          </cell>
          <cell r="BG27">
            <v>16</v>
          </cell>
          <cell r="BH27">
            <v>4</v>
          </cell>
        </row>
        <row r="28">
          <cell r="BE28" t="str">
            <v>Bulgaria</v>
          </cell>
          <cell r="BF28">
            <v>3.8750000000148148</v>
          </cell>
          <cell r="BG28">
            <v>15.5</v>
          </cell>
          <cell r="BH28">
            <v>4</v>
          </cell>
        </row>
        <row r="29">
          <cell r="BE29" t="str">
            <v>Slovakia</v>
          </cell>
          <cell r="BF29">
            <v>3.7500000000133333</v>
          </cell>
          <cell r="BG29">
            <v>15</v>
          </cell>
          <cell r="BH29">
            <v>4</v>
          </cell>
        </row>
        <row r="30">
          <cell r="BE30" t="str">
            <v>Lithuania</v>
          </cell>
          <cell r="BF30">
            <v>3.2500000000114286</v>
          </cell>
          <cell r="BG30">
            <v>13</v>
          </cell>
          <cell r="BH30">
            <v>4</v>
          </cell>
        </row>
        <row r="31">
          <cell r="BE31" t="str">
            <v>Bosnia and Herz.</v>
          </cell>
          <cell r="BF31">
            <v>3.25000000001</v>
          </cell>
          <cell r="BG31">
            <v>13</v>
          </cell>
          <cell r="BH31">
            <v>4</v>
          </cell>
        </row>
        <row r="32">
          <cell r="BE32" t="str">
            <v>Estonia</v>
          </cell>
          <cell r="BF32">
            <v>3.166000000007843</v>
          </cell>
          <cell r="BG32">
            <v>9.5</v>
          </cell>
          <cell r="BH32">
            <v>3</v>
          </cell>
        </row>
        <row r="33">
          <cell r="BE33" t="str">
            <v>Azerbaijan</v>
          </cell>
          <cell r="BF33">
            <v>3.1250000000153846</v>
          </cell>
          <cell r="BG33">
            <v>12.5</v>
          </cell>
          <cell r="BH33">
            <v>4</v>
          </cell>
        </row>
        <row r="34">
          <cell r="BE34" t="str">
            <v>Macedonia</v>
          </cell>
          <cell r="BF34">
            <v>3.0000000000102562</v>
          </cell>
          <cell r="BG34">
            <v>12</v>
          </cell>
          <cell r="BH34">
            <v>4</v>
          </cell>
        </row>
        <row r="35">
          <cell r="BE35" t="str">
            <v>Poland</v>
          </cell>
          <cell r="BF35">
            <v>2.750000000013793</v>
          </cell>
          <cell r="BG35">
            <v>11</v>
          </cell>
          <cell r="BH35">
            <v>4</v>
          </cell>
        </row>
        <row r="36">
          <cell r="BE36" t="str">
            <v>Moldova</v>
          </cell>
          <cell r="BF36">
            <v>2.7500000000097562</v>
          </cell>
          <cell r="BG36">
            <v>11</v>
          </cell>
          <cell r="BH36">
            <v>4</v>
          </cell>
        </row>
        <row r="37">
          <cell r="BE37" t="str">
            <v>Luxembourg</v>
          </cell>
          <cell r="BF37">
            <v>2.5000000000117648</v>
          </cell>
          <cell r="BG37">
            <v>10</v>
          </cell>
          <cell r="BH37">
            <v>4</v>
          </cell>
        </row>
        <row r="38">
          <cell r="BE38" t="str">
            <v>Montenegro</v>
          </cell>
          <cell r="BF38">
            <v>2.5000000000079998</v>
          </cell>
          <cell r="BG38">
            <v>10</v>
          </cell>
          <cell r="BH38">
            <v>4</v>
          </cell>
        </row>
        <row r="39">
          <cell r="BE39" t="str">
            <v>Sweden</v>
          </cell>
          <cell r="BF39">
            <v>2.3750000000190474</v>
          </cell>
          <cell r="BG39">
            <v>9.5</v>
          </cell>
          <cell r="BH39">
            <v>4</v>
          </cell>
        </row>
        <row r="40">
          <cell r="BE40" t="str">
            <v>Cyprus</v>
          </cell>
          <cell r="BF40">
            <v>2.250000000025</v>
          </cell>
          <cell r="BG40">
            <v>9</v>
          </cell>
          <cell r="BH40">
            <v>4</v>
          </cell>
        </row>
        <row r="41">
          <cell r="BE41" t="str">
            <v>Ireland</v>
          </cell>
          <cell r="BF41">
            <v>2.1250000000095239</v>
          </cell>
          <cell r="BG41">
            <v>8.5</v>
          </cell>
          <cell r="BH41">
            <v>4</v>
          </cell>
        </row>
        <row r="42">
          <cell r="BE42" t="str">
            <v>Georgia</v>
          </cell>
          <cell r="BF42">
            <v>2.125000000009091</v>
          </cell>
          <cell r="BG42">
            <v>8.5</v>
          </cell>
          <cell r="BH42">
            <v>4</v>
          </cell>
        </row>
        <row r="43">
          <cell r="BE43" t="str">
            <v>Wales</v>
          </cell>
          <cell r="BF43">
            <v>2.1250000000085105</v>
          </cell>
          <cell r="BG43">
            <v>8.5</v>
          </cell>
          <cell r="BH43">
            <v>4</v>
          </cell>
        </row>
        <row r="44">
          <cell r="BE44" t="str">
            <v>Liechtenstein</v>
          </cell>
          <cell r="BF44">
            <v>2.0000000000032259</v>
          </cell>
          <cell r="BG44">
            <v>2</v>
          </cell>
          <cell r="BH44">
            <v>1</v>
          </cell>
        </row>
        <row r="45">
          <cell r="BE45" t="str">
            <v>Armenia</v>
          </cell>
          <cell r="BF45">
            <v>1.7500000000111111</v>
          </cell>
          <cell r="BG45">
            <v>7</v>
          </cell>
          <cell r="BH45">
            <v>4</v>
          </cell>
        </row>
        <row r="46">
          <cell r="BE46" t="str">
            <v>Latvia</v>
          </cell>
          <cell r="BF46">
            <v>1.7500000000108109</v>
          </cell>
          <cell r="BG46">
            <v>7</v>
          </cell>
          <cell r="BH46">
            <v>4</v>
          </cell>
        </row>
        <row r="47">
          <cell r="BE47" t="str">
            <v>Finland</v>
          </cell>
          <cell r="BF47">
            <v>1.7500000000093023</v>
          </cell>
          <cell r="BG47">
            <v>7</v>
          </cell>
          <cell r="BH47">
            <v>4</v>
          </cell>
        </row>
        <row r="48">
          <cell r="BE48" t="str">
            <v>Iceland</v>
          </cell>
          <cell r="BF48">
            <v>1.7500000000086957</v>
          </cell>
          <cell r="BG48">
            <v>7</v>
          </cell>
          <cell r="BH48">
            <v>4</v>
          </cell>
        </row>
        <row r="49">
          <cell r="BE49" t="str">
            <v>N. Ireland</v>
          </cell>
          <cell r="BF49">
            <v>1.7500000000062499</v>
          </cell>
          <cell r="BG49">
            <v>7</v>
          </cell>
          <cell r="BH49">
            <v>4</v>
          </cell>
        </row>
        <row r="50">
          <cell r="BE50" t="str">
            <v>Faroes</v>
          </cell>
          <cell r="BF50">
            <v>1.5000000000075471</v>
          </cell>
          <cell r="BG50">
            <v>4.5</v>
          </cell>
          <cell r="BH50">
            <v>3</v>
          </cell>
        </row>
        <row r="51">
          <cell r="BE51" t="str">
            <v>Albania</v>
          </cell>
          <cell r="BF51">
            <v>1.3750000000105262</v>
          </cell>
          <cell r="BG51">
            <v>5.5</v>
          </cell>
          <cell r="BH51">
            <v>4</v>
          </cell>
        </row>
        <row r="52">
          <cell r="BE52" t="str">
            <v>Malta</v>
          </cell>
          <cell r="BF52">
            <v>1.3750000000088889</v>
          </cell>
          <cell r="BG52">
            <v>5.5</v>
          </cell>
          <cell r="BH52">
            <v>4</v>
          </cell>
        </row>
        <row r="53">
          <cell r="BE53" t="str">
            <v>Gibraltar</v>
          </cell>
          <cell r="BF53">
            <v>1.3750000000061224</v>
          </cell>
          <cell r="BG53">
            <v>5.5</v>
          </cell>
          <cell r="BH53">
            <v>4</v>
          </cell>
        </row>
        <row r="54">
          <cell r="BE54" t="str">
            <v>Kosovo</v>
          </cell>
          <cell r="BF54">
            <v>1.3330000000057691</v>
          </cell>
          <cell r="BG54">
            <v>4</v>
          </cell>
          <cell r="BH54">
            <v>3</v>
          </cell>
        </row>
        <row r="55">
          <cell r="BE55" t="str">
            <v>San Marino</v>
          </cell>
          <cell r="BF55">
            <v>1.3330000000054545</v>
          </cell>
          <cell r="BG55">
            <v>4</v>
          </cell>
          <cell r="BH55">
            <v>3</v>
          </cell>
        </row>
        <row r="56">
          <cell r="BE56" t="str">
            <v>Andorra</v>
          </cell>
          <cell r="BF56">
            <v>1.0000000000055556</v>
          </cell>
          <cell r="BG56">
            <v>3</v>
          </cell>
          <cell r="BH56">
            <v>3</v>
          </cell>
        </row>
      </sheetData>
      <sheetData sheetId="16">
        <row r="2">
          <cell r="A2">
            <v>1</v>
          </cell>
          <cell r="B2" t="str">
            <v>Bayern Munich</v>
          </cell>
          <cell r="C2" t="str">
            <v>Ger1</v>
          </cell>
          <cell r="D2">
            <v>22</v>
          </cell>
          <cell r="E2">
            <v>29</v>
          </cell>
          <cell r="F2">
            <v>20</v>
          </cell>
          <cell r="G2">
            <v>36</v>
          </cell>
          <cell r="H2">
            <v>25</v>
          </cell>
          <cell r="I2">
            <v>132</v>
          </cell>
          <cell r="J2" t="str">
            <v>GS CL</v>
          </cell>
        </row>
        <row r="3">
          <cell r="A3">
            <v>2</v>
          </cell>
          <cell r="B3" t="str">
            <v>Real Madrid</v>
          </cell>
          <cell r="C3" t="str">
            <v>Esp2</v>
          </cell>
          <cell r="D3">
            <v>33</v>
          </cell>
          <cell r="E3">
            <v>32</v>
          </cell>
          <cell r="F3">
            <v>19</v>
          </cell>
          <cell r="G3">
            <v>17</v>
          </cell>
          <cell r="H3">
            <v>23</v>
          </cell>
          <cell r="I3">
            <v>124</v>
          </cell>
          <cell r="J3" t="str">
            <v>GS CL</v>
          </cell>
        </row>
        <row r="4">
          <cell r="A4">
            <v>3</v>
          </cell>
          <cell r="B4" t="str">
            <v>Barcelona</v>
          </cell>
          <cell r="C4" t="str">
            <v>Esp3</v>
          </cell>
          <cell r="D4">
            <v>23</v>
          </cell>
          <cell r="E4">
            <v>25</v>
          </cell>
          <cell r="F4">
            <v>30</v>
          </cell>
          <cell r="G4">
            <v>24</v>
          </cell>
          <cell r="H4">
            <v>20</v>
          </cell>
          <cell r="I4">
            <v>122</v>
          </cell>
          <cell r="J4" t="str">
            <v>GS CL</v>
          </cell>
        </row>
        <row r="5">
          <cell r="A5">
            <v>4</v>
          </cell>
          <cell r="B5" t="str">
            <v>Juventus</v>
          </cell>
          <cell r="C5" t="str">
            <v>Ita3</v>
          </cell>
          <cell r="D5">
            <v>33</v>
          </cell>
          <cell r="E5">
            <v>23</v>
          </cell>
          <cell r="F5">
            <v>21</v>
          </cell>
          <cell r="G5">
            <v>22</v>
          </cell>
          <cell r="H5">
            <v>21</v>
          </cell>
          <cell r="I5">
            <v>120</v>
          </cell>
          <cell r="J5" t="str">
            <v>GS CL</v>
          </cell>
        </row>
        <row r="6">
          <cell r="A6">
            <v>5</v>
          </cell>
          <cell r="B6" t="str">
            <v>Manchester City</v>
          </cell>
          <cell r="C6" t="str">
            <v>Eng1</v>
          </cell>
          <cell r="D6">
            <v>18</v>
          </cell>
          <cell r="E6">
            <v>22</v>
          </cell>
          <cell r="F6">
            <v>25</v>
          </cell>
          <cell r="G6">
            <v>25</v>
          </cell>
          <cell r="H6">
            <v>27</v>
          </cell>
          <cell r="I6">
            <v>117</v>
          </cell>
          <cell r="J6" t="str">
            <v>GS CL</v>
          </cell>
        </row>
        <row r="7">
          <cell r="A7">
            <v>6</v>
          </cell>
          <cell r="B7" t="str">
            <v>Atletico Madrid</v>
          </cell>
          <cell r="C7" t="str">
            <v>Esp1</v>
          </cell>
          <cell r="D7">
            <v>29</v>
          </cell>
          <cell r="E7">
            <v>28</v>
          </cell>
          <cell r="F7">
            <v>20</v>
          </cell>
          <cell r="G7">
            <v>22</v>
          </cell>
          <cell r="H7">
            <v>16</v>
          </cell>
          <cell r="I7">
            <v>115</v>
          </cell>
          <cell r="J7" t="str">
            <v>GS CL</v>
          </cell>
        </row>
        <row r="8">
          <cell r="A8">
            <v>7</v>
          </cell>
          <cell r="B8" t="str">
            <v>Paris SG</v>
          </cell>
          <cell r="C8" t="str">
            <v>Fra2</v>
          </cell>
          <cell r="D8">
            <v>20</v>
          </cell>
          <cell r="E8">
            <v>19</v>
          </cell>
          <cell r="F8">
            <v>19</v>
          </cell>
          <cell r="G8">
            <v>31</v>
          </cell>
          <cell r="H8">
            <v>23</v>
          </cell>
          <cell r="I8">
            <v>112</v>
          </cell>
          <cell r="J8" t="str">
            <v>GS CL</v>
          </cell>
        </row>
        <row r="9">
          <cell r="A9">
            <v>8</v>
          </cell>
          <cell r="B9" t="str">
            <v>Manchester United</v>
          </cell>
          <cell r="C9" t="str">
            <v>Eng2</v>
          </cell>
          <cell r="D9">
            <v>26</v>
          </cell>
          <cell r="E9">
            <v>20</v>
          </cell>
          <cell r="F9">
            <v>19</v>
          </cell>
          <cell r="G9">
            <v>22</v>
          </cell>
          <cell r="H9">
            <v>19</v>
          </cell>
          <cell r="I9">
            <v>106</v>
          </cell>
          <cell r="J9" t="str">
            <v>GS CL</v>
          </cell>
        </row>
        <row r="10">
          <cell r="A10">
            <v>9</v>
          </cell>
          <cell r="B10" t="str">
            <v>Liverpool</v>
          </cell>
          <cell r="C10" t="str">
            <v>Eng6</v>
          </cell>
          <cell r="D10">
            <v>0</v>
          </cell>
          <cell r="E10">
            <v>30</v>
          </cell>
          <cell r="F10">
            <v>29</v>
          </cell>
          <cell r="G10">
            <v>18</v>
          </cell>
          <cell r="H10">
            <v>23</v>
          </cell>
          <cell r="I10">
            <v>100</v>
          </cell>
          <cell r="J10" t="str">
            <v>GS EL</v>
          </cell>
        </row>
        <row r="11">
          <cell r="A11">
            <v>10</v>
          </cell>
          <cell r="B11" t="str">
            <v>Sevilla</v>
          </cell>
          <cell r="C11" t="str">
            <v>Esp4</v>
          </cell>
          <cell r="D11">
            <v>19</v>
          </cell>
          <cell r="E11">
            <v>21</v>
          </cell>
          <cell r="F11">
            <v>13</v>
          </cell>
          <cell r="G11">
            <v>26</v>
          </cell>
          <cell r="H11">
            <v>19</v>
          </cell>
          <cell r="I11">
            <v>98</v>
          </cell>
          <cell r="J11" t="str">
            <v>GS CL</v>
          </cell>
        </row>
        <row r="12">
          <cell r="A12">
            <v>11</v>
          </cell>
          <cell r="B12" t="str">
            <v>Arsenal</v>
          </cell>
          <cell r="C12" t="str">
            <v>Eng9</v>
          </cell>
          <cell r="D12">
            <v>19</v>
          </cell>
          <cell r="E12">
            <v>21</v>
          </cell>
          <cell r="F12">
            <v>26</v>
          </cell>
          <cell r="G12">
            <v>10</v>
          </cell>
          <cell r="H12">
            <v>19</v>
          </cell>
          <cell r="I12">
            <v>95</v>
          </cell>
          <cell r="J12" t="str">
            <v xml:space="preserve"> </v>
          </cell>
        </row>
        <row r="13">
          <cell r="A13">
            <v>12</v>
          </cell>
          <cell r="B13" t="str">
            <v>Chelsea</v>
          </cell>
          <cell r="C13" t="str">
            <v>Eng5</v>
          </cell>
          <cell r="D13">
            <v>0</v>
          </cell>
          <cell r="E13">
            <v>18</v>
          </cell>
          <cell r="F13">
            <v>30</v>
          </cell>
          <cell r="G13">
            <v>17</v>
          </cell>
          <cell r="H13">
            <v>26</v>
          </cell>
          <cell r="I13">
            <v>91</v>
          </cell>
          <cell r="J13" t="str">
            <v>GS EL</v>
          </cell>
        </row>
        <row r="14">
          <cell r="A14">
            <v>13</v>
          </cell>
          <cell r="B14" t="str">
            <v>Borussia Dortmund</v>
          </cell>
          <cell r="C14" t="str">
            <v>Ger5</v>
          </cell>
          <cell r="D14">
            <v>22</v>
          </cell>
          <cell r="E14">
            <v>10</v>
          </cell>
          <cell r="F14">
            <v>18</v>
          </cell>
          <cell r="G14">
            <v>18</v>
          </cell>
          <cell r="H14">
            <v>22</v>
          </cell>
          <cell r="I14">
            <v>90</v>
          </cell>
          <cell r="J14" t="str">
            <v>GS EL</v>
          </cell>
        </row>
        <row r="15">
          <cell r="A15">
            <v>14</v>
          </cell>
          <cell r="B15" t="str">
            <v>Tottenham</v>
          </cell>
          <cell r="C15" t="str">
            <v>Eng7</v>
          </cell>
          <cell r="D15">
            <v>10</v>
          </cell>
          <cell r="E15">
            <v>21</v>
          </cell>
          <cell r="F15">
            <v>26</v>
          </cell>
          <cell r="G15">
            <v>16</v>
          </cell>
          <cell r="H15">
            <v>15</v>
          </cell>
          <cell r="I15">
            <v>88</v>
          </cell>
          <cell r="J15" t="str">
            <v>ECLQ4</v>
          </cell>
        </row>
        <row r="16">
          <cell r="A16">
            <v>15</v>
          </cell>
          <cell r="B16" t="str">
            <v>Roma</v>
          </cell>
          <cell r="C16" t="str">
            <v>Ita7</v>
          </cell>
          <cell r="D16">
            <v>13</v>
          </cell>
          <cell r="E16">
            <v>25</v>
          </cell>
          <cell r="F16">
            <v>17</v>
          </cell>
          <cell r="G16">
            <v>11</v>
          </cell>
          <cell r="H16">
            <v>20</v>
          </cell>
          <cell r="I16">
            <v>86</v>
          </cell>
          <cell r="J16" t="str">
            <v>ECLQ4</v>
          </cell>
        </row>
        <row r="17">
          <cell r="A17">
            <v>16</v>
          </cell>
          <cell r="B17" t="str">
            <v>Porto</v>
          </cell>
          <cell r="C17" t="str">
            <v>Por2</v>
          </cell>
          <cell r="D17">
            <v>17</v>
          </cell>
          <cell r="E17">
            <v>17</v>
          </cell>
          <cell r="F17">
            <v>23</v>
          </cell>
          <cell r="G17">
            <v>7</v>
          </cell>
          <cell r="H17">
            <v>21</v>
          </cell>
          <cell r="I17">
            <v>85</v>
          </cell>
          <cell r="J17" t="str">
            <v>GS CL</v>
          </cell>
        </row>
        <row r="18">
          <cell r="A18">
            <v>17</v>
          </cell>
          <cell r="B18" t="str">
            <v>Ajax</v>
          </cell>
          <cell r="C18" t="str">
            <v>Ned1</v>
          </cell>
          <cell r="D18">
            <v>22</v>
          </cell>
          <cell r="E18">
            <v>1.5</v>
          </cell>
          <cell r="F18">
            <v>27</v>
          </cell>
          <cell r="G18">
            <v>13</v>
          </cell>
          <cell r="H18">
            <v>18</v>
          </cell>
          <cell r="I18">
            <v>81.5</v>
          </cell>
          <cell r="J18" t="str">
            <v>GS CL</v>
          </cell>
        </row>
        <row r="19">
          <cell r="A19">
            <v>18</v>
          </cell>
          <cell r="B19" t="str">
            <v>Shakhtar Donetsk</v>
          </cell>
          <cell r="C19" t="str">
            <v>Ukr2</v>
          </cell>
          <cell r="D19">
            <v>14</v>
          </cell>
          <cell r="E19">
            <v>19</v>
          </cell>
          <cell r="F19">
            <v>10</v>
          </cell>
          <cell r="G19">
            <v>22</v>
          </cell>
          <cell r="H19">
            <v>14</v>
          </cell>
          <cell r="I19">
            <v>79</v>
          </cell>
          <cell r="J19" t="str">
            <v>NCQ3</v>
          </cell>
        </row>
        <row r="20">
          <cell r="A20">
            <v>19</v>
          </cell>
          <cell r="B20" t="str">
            <v>Lyon</v>
          </cell>
          <cell r="C20" t="str">
            <v>Fra4</v>
          </cell>
          <cell r="D20">
            <v>22</v>
          </cell>
          <cell r="E20">
            <v>14</v>
          </cell>
          <cell r="F20">
            <v>17</v>
          </cell>
          <cell r="G20">
            <v>23</v>
          </cell>
          <cell r="H20">
            <v>0</v>
          </cell>
          <cell r="I20">
            <v>76</v>
          </cell>
          <cell r="J20" t="str">
            <v>GS EL</v>
          </cell>
        </row>
        <row r="21">
          <cell r="A21">
            <v>20</v>
          </cell>
          <cell r="B21" t="str">
            <v>Napoli</v>
          </cell>
          <cell r="C21" t="str">
            <v>Ita5</v>
          </cell>
          <cell r="D21">
            <v>17</v>
          </cell>
          <cell r="E21">
            <v>10</v>
          </cell>
          <cell r="F21">
            <v>18</v>
          </cell>
          <cell r="G21">
            <v>19</v>
          </cell>
          <cell r="H21">
            <v>10</v>
          </cell>
          <cell r="I21">
            <v>74</v>
          </cell>
          <cell r="J21" t="str">
            <v>GS EL</v>
          </cell>
        </row>
        <row r="22">
          <cell r="A22">
            <v>21</v>
          </cell>
          <cell r="B22" t="str">
            <v>RB Leipzig</v>
          </cell>
          <cell r="C22" t="str">
            <v>Ger2</v>
          </cell>
          <cell r="D22">
            <v>0</v>
          </cell>
          <cell r="E22">
            <v>17</v>
          </cell>
          <cell r="F22">
            <v>5</v>
          </cell>
          <cell r="G22">
            <v>27</v>
          </cell>
          <cell r="H22">
            <v>17</v>
          </cell>
          <cell r="I22">
            <v>66</v>
          </cell>
          <cell r="J22" t="str">
            <v>GS CL</v>
          </cell>
        </row>
        <row r="23">
          <cell r="A23">
            <v>22</v>
          </cell>
          <cell r="B23" t="str">
            <v>Salzburg</v>
          </cell>
          <cell r="C23" t="str">
            <v>Aut1</v>
          </cell>
          <cell r="D23">
            <v>5</v>
          </cell>
          <cell r="E23">
            <v>21</v>
          </cell>
          <cell r="F23">
            <v>16</v>
          </cell>
          <cell r="G23">
            <v>10</v>
          </cell>
          <cell r="H23">
            <v>7</v>
          </cell>
          <cell r="I23">
            <v>59</v>
          </cell>
          <cell r="J23" t="str">
            <v>CHQ4</v>
          </cell>
        </row>
        <row r="24">
          <cell r="A24">
            <v>23</v>
          </cell>
          <cell r="B24" t="str">
            <v>Benfica</v>
          </cell>
          <cell r="C24" t="str">
            <v>Por3</v>
          </cell>
          <cell r="D24">
            <v>17</v>
          </cell>
          <cell r="E24">
            <v>4</v>
          </cell>
          <cell r="F24">
            <v>17</v>
          </cell>
          <cell r="G24">
            <v>10</v>
          </cell>
          <cell r="H24">
            <v>10</v>
          </cell>
          <cell r="I24">
            <v>58</v>
          </cell>
          <cell r="J24" t="str">
            <v>NCQ3</v>
          </cell>
        </row>
        <row r="25">
          <cell r="A25">
            <v>24</v>
          </cell>
          <cell r="B25" t="str">
            <v>Bayer 04</v>
          </cell>
          <cell r="C25" t="str">
            <v>Ger6</v>
          </cell>
          <cell r="D25">
            <v>18</v>
          </cell>
          <cell r="E25">
            <v>0</v>
          </cell>
          <cell r="F25">
            <v>11</v>
          </cell>
          <cell r="G25">
            <v>18</v>
          </cell>
          <cell r="H25">
            <v>10</v>
          </cell>
          <cell r="I25">
            <v>57</v>
          </cell>
          <cell r="J25" t="str">
            <v>GS EL</v>
          </cell>
        </row>
        <row r="26">
          <cell r="A26">
            <v>25</v>
          </cell>
          <cell r="B26" t="str">
            <v>Villarreal</v>
          </cell>
          <cell r="C26" t="str">
            <v>Esp7</v>
          </cell>
          <cell r="D26">
            <v>9</v>
          </cell>
          <cell r="E26">
            <v>8</v>
          </cell>
          <cell r="F26">
            <v>16</v>
          </cell>
          <cell r="G26">
            <v>0</v>
          </cell>
          <cell r="H26">
            <v>22</v>
          </cell>
          <cell r="I26">
            <v>55</v>
          </cell>
          <cell r="J26" t="str">
            <v>ECLQ4</v>
          </cell>
        </row>
        <row r="27">
          <cell r="A27">
            <v>26</v>
          </cell>
          <cell r="B27" t="str">
            <v>Internazionale</v>
          </cell>
          <cell r="C27" t="str">
            <v>Ita1</v>
          </cell>
          <cell r="D27">
            <v>4</v>
          </cell>
          <cell r="E27">
            <v>0</v>
          </cell>
          <cell r="F27">
            <v>15</v>
          </cell>
          <cell r="G27">
            <v>25</v>
          </cell>
          <cell r="H27">
            <v>9</v>
          </cell>
          <cell r="I27">
            <v>53</v>
          </cell>
          <cell r="J27" t="str">
            <v>GS CL</v>
          </cell>
        </row>
        <row r="28">
          <cell r="A28">
            <v>27</v>
          </cell>
          <cell r="B28" t="str">
            <v>Atalanta</v>
          </cell>
          <cell r="C28" t="str">
            <v>Ita4</v>
          </cell>
          <cell r="D28">
            <v>0</v>
          </cell>
          <cell r="E28">
            <v>11</v>
          </cell>
          <cell r="F28">
            <v>2.5</v>
          </cell>
          <cell r="G28">
            <v>20</v>
          </cell>
          <cell r="H28">
            <v>17</v>
          </cell>
          <cell r="I28">
            <v>50.5</v>
          </cell>
          <cell r="J28" t="str">
            <v>GS CL</v>
          </cell>
        </row>
        <row r="29">
          <cell r="A29">
            <v>28</v>
          </cell>
          <cell r="B29" t="str">
            <v>Zenit</v>
          </cell>
          <cell r="C29" t="str">
            <v>Rus1</v>
          </cell>
          <cell r="D29">
            <v>12</v>
          </cell>
          <cell r="E29">
            <v>14</v>
          </cell>
          <cell r="F29">
            <v>10</v>
          </cell>
          <cell r="G29">
            <v>9</v>
          </cell>
          <cell r="H29">
            <v>5</v>
          </cell>
          <cell r="I29">
            <v>50</v>
          </cell>
          <cell r="J29" t="str">
            <v>GS CL</v>
          </cell>
        </row>
        <row r="30">
          <cell r="A30">
            <v>29</v>
          </cell>
          <cell r="B30" t="str">
            <v>Basel</v>
          </cell>
          <cell r="C30" t="str">
            <v>Sui4</v>
          </cell>
          <cell r="D30">
            <v>6</v>
          </cell>
          <cell r="E30">
            <v>19</v>
          </cell>
          <cell r="F30">
            <v>2.5</v>
          </cell>
          <cell r="G30">
            <v>19</v>
          </cell>
          <cell r="H30">
            <v>2.5</v>
          </cell>
          <cell r="I30">
            <v>49</v>
          </cell>
          <cell r="J30" t="str">
            <v>ECLQ2</v>
          </cell>
        </row>
        <row r="31">
          <cell r="A31">
            <v>30</v>
          </cell>
          <cell r="B31" t="str">
            <v>Besiktas</v>
          </cell>
          <cell r="C31" t="str">
            <v>Tur1</v>
          </cell>
          <cell r="D31">
            <v>20</v>
          </cell>
          <cell r="E31">
            <v>19</v>
          </cell>
          <cell r="F31">
            <v>5</v>
          </cell>
          <cell r="G31">
            <v>3</v>
          </cell>
          <cell r="H31">
            <v>2</v>
          </cell>
          <cell r="I31">
            <v>49</v>
          </cell>
          <cell r="J31" t="str">
            <v>GS CL</v>
          </cell>
        </row>
        <row r="32">
          <cell r="A32">
            <v>31</v>
          </cell>
          <cell r="B32" t="str">
            <v>Dynamo Kyiv</v>
          </cell>
          <cell r="C32" t="str">
            <v>Ukr1</v>
          </cell>
          <cell r="D32">
            <v>8</v>
          </cell>
          <cell r="E32">
            <v>12</v>
          </cell>
          <cell r="F32">
            <v>11</v>
          </cell>
          <cell r="G32">
            <v>6</v>
          </cell>
          <cell r="H32">
            <v>10</v>
          </cell>
          <cell r="I32">
            <v>47</v>
          </cell>
          <cell r="J32" t="str">
            <v>GS CL</v>
          </cell>
        </row>
        <row r="33">
          <cell r="A33">
            <v>32</v>
          </cell>
          <cell r="B33" t="str">
            <v>Sporting</v>
          </cell>
          <cell r="C33" t="str">
            <v>Por1</v>
          </cell>
          <cell r="D33">
            <v>6</v>
          </cell>
          <cell r="E33">
            <v>17</v>
          </cell>
          <cell r="F33">
            <v>10</v>
          </cell>
          <cell r="G33">
            <v>10</v>
          </cell>
          <cell r="H33">
            <v>2.5</v>
          </cell>
          <cell r="I33">
            <v>45.5</v>
          </cell>
          <cell r="J33" t="str">
            <v>GS CL</v>
          </cell>
        </row>
        <row r="34">
          <cell r="A34">
            <v>33</v>
          </cell>
          <cell r="B34" t="str">
            <v>Dinamo Zagreb</v>
          </cell>
          <cell r="C34" t="str">
            <v>Cro1</v>
          </cell>
          <cell r="D34">
            <v>4</v>
          </cell>
          <cell r="E34">
            <v>1.5</v>
          </cell>
          <cell r="F34">
            <v>14</v>
          </cell>
          <cell r="G34">
            <v>8</v>
          </cell>
          <cell r="H34">
            <v>17</v>
          </cell>
          <cell r="I34">
            <v>44.5</v>
          </cell>
          <cell r="J34" t="str">
            <v>CHQ1</v>
          </cell>
        </row>
        <row r="35">
          <cell r="A35">
            <v>34</v>
          </cell>
          <cell r="B35" t="str">
            <v>Lazio</v>
          </cell>
          <cell r="C35" t="str">
            <v>Ita6</v>
          </cell>
          <cell r="D35">
            <v>0</v>
          </cell>
          <cell r="E35">
            <v>17</v>
          </cell>
          <cell r="F35">
            <v>6</v>
          </cell>
          <cell r="G35">
            <v>4</v>
          </cell>
          <cell r="H35">
            <v>17</v>
          </cell>
          <cell r="I35">
            <v>44</v>
          </cell>
          <cell r="J35" t="str">
            <v>GS EL</v>
          </cell>
        </row>
        <row r="36">
          <cell r="A36">
            <v>35</v>
          </cell>
          <cell r="B36" t="str">
            <v>Slavia Praha</v>
          </cell>
          <cell r="C36" t="str">
            <v>Cze1</v>
          </cell>
          <cell r="D36">
            <v>1.5</v>
          </cell>
          <cell r="E36">
            <v>6</v>
          </cell>
          <cell r="F36">
            <v>14</v>
          </cell>
          <cell r="G36">
            <v>6</v>
          </cell>
          <cell r="H36">
            <v>16</v>
          </cell>
          <cell r="I36">
            <v>43.5</v>
          </cell>
          <cell r="J36" t="str">
            <v>CHQ3</v>
          </cell>
        </row>
        <row r="37">
          <cell r="A37">
            <v>36</v>
          </cell>
          <cell r="B37" t="str">
            <v>Copenhagen</v>
          </cell>
          <cell r="C37" t="str">
            <v>Den4</v>
          </cell>
          <cell r="D37">
            <v>16</v>
          </cell>
          <cell r="E37">
            <v>7</v>
          </cell>
          <cell r="F37">
            <v>4</v>
          </cell>
          <cell r="G37">
            <v>14</v>
          </cell>
          <cell r="H37">
            <v>2.5</v>
          </cell>
          <cell r="I37">
            <v>43.5</v>
          </cell>
          <cell r="J37" t="str">
            <v>ECLQ3</v>
          </cell>
        </row>
        <row r="38">
          <cell r="A38">
            <v>37</v>
          </cell>
          <cell r="B38" t="str">
            <v>Olympiacos</v>
          </cell>
          <cell r="C38" t="str">
            <v>Gre1</v>
          </cell>
          <cell r="D38">
            <v>10</v>
          </cell>
          <cell r="E38">
            <v>5</v>
          </cell>
          <cell r="F38">
            <v>8</v>
          </cell>
          <cell r="G38">
            <v>10</v>
          </cell>
          <cell r="H38">
            <v>10</v>
          </cell>
          <cell r="I38">
            <v>43</v>
          </cell>
          <cell r="J38" t="str">
            <v>CHQ2</v>
          </cell>
        </row>
        <row r="39">
          <cell r="A39">
            <v>38</v>
          </cell>
          <cell r="B39" t="str">
            <v>CSKA</v>
          </cell>
          <cell r="C39" t="str">
            <v>Rus4</v>
          </cell>
          <cell r="D39">
            <v>7</v>
          </cell>
          <cell r="E39">
            <v>17</v>
          </cell>
          <cell r="F39">
            <v>9</v>
          </cell>
          <cell r="G39">
            <v>4</v>
          </cell>
          <cell r="H39">
            <v>3</v>
          </cell>
          <cell r="I39">
            <v>40</v>
          </cell>
          <cell r="J39" t="str">
            <v>ECLQ3</v>
          </cell>
        </row>
        <row r="40">
          <cell r="A40">
            <v>39</v>
          </cell>
          <cell r="B40" t="str">
            <v>Valencia</v>
          </cell>
          <cell r="C40" t="str">
            <v>Esp13</v>
          </cell>
          <cell r="D40">
            <v>0</v>
          </cell>
          <cell r="E40">
            <v>0</v>
          </cell>
          <cell r="F40">
            <v>23</v>
          </cell>
          <cell r="G40">
            <v>17</v>
          </cell>
          <cell r="H40">
            <v>0</v>
          </cell>
          <cell r="I40">
            <v>40</v>
          </cell>
          <cell r="J40" t="str">
            <v xml:space="preserve"> </v>
          </cell>
        </row>
        <row r="41">
          <cell r="A41">
            <v>40</v>
          </cell>
          <cell r="B41" t="str">
            <v>Monaco</v>
          </cell>
          <cell r="C41" t="str">
            <v>Fra3</v>
          </cell>
          <cell r="D41">
            <v>25</v>
          </cell>
          <cell r="E41">
            <v>6</v>
          </cell>
          <cell r="F41">
            <v>5</v>
          </cell>
          <cell r="G41">
            <v>0</v>
          </cell>
          <cell r="H41">
            <v>0</v>
          </cell>
          <cell r="I41">
            <v>36</v>
          </cell>
          <cell r="J41" t="str">
            <v>NCQ3</v>
          </cell>
        </row>
        <row r="42">
          <cell r="A42">
            <v>41</v>
          </cell>
          <cell r="B42" t="str">
            <v>Club Brugge</v>
          </cell>
          <cell r="C42" t="str">
            <v>Bel1</v>
          </cell>
          <cell r="D42">
            <v>4</v>
          </cell>
          <cell r="E42">
            <v>1.5</v>
          </cell>
          <cell r="F42">
            <v>11</v>
          </cell>
          <cell r="G42">
            <v>8</v>
          </cell>
          <cell r="H42">
            <v>11</v>
          </cell>
          <cell r="I42">
            <v>35.5</v>
          </cell>
          <cell r="J42" t="str">
            <v>GS CL</v>
          </cell>
        </row>
        <row r="43">
          <cell r="A43">
            <v>42</v>
          </cell>
          <cell r="B43" t="str">
            <v>Young Boys</v>
          </cell>
          <cell r="C43" t="str">
            <v>Sui1</v>
          </cell>
          <cell r="D43">
            <v>6</v>
          </cell>
          <cell r="E43">
            <v>5</v>
          </cell>
          <cell r="F43">
            <v>7</v>
          </cell>
          <cell r="G43">
            <v>6</v>
          </cell>
          <cell r="H43">
            <v>11</v>
          </cell>
          <cell r="I43">
            <v>35</v>
          </cell>
          <cell r="J43" t="str">
            <v>CHQ2</v>
          </cell>
        </row>
        <row r="44">
          <cell r="A44">
            <v>43</v>
          </cell>
          <cell r="B44" t="str">
            <v>Braga</v>
          </cell>
          <cell r="C44" t="str">
            <v>Por4</v>
          </cell>
          <cell r="D44">
            <v>5</v>
          </cell>
          <cell r="E44">
            <v>9</v>
          </cell>
          <cell r="F44">
            <v>2</v>
          </cell>
          <cell r="G44">
            <v>10</v>
          </cell>
          <cell r="H44">
            <v>9</v>
          </cell>
          <cell r="I44">
            <v>35</v>
          </cell>
          <cell r="J44" t="str">
            <v>GS EL</v>
          </cell>
        </row>
        <row r="45">
          <cell r="A45">
            <v>44</v>
          </cell>
          <cell r="B45" t="str">
            <v>Schalke 04</v>
          </cell>
          <cell r="C45" t="str">
            <v>Ger18</v>
          </cell>
          <cell r="D45">
            <v>18</v>
          </cell>
          <cell r="E45">
            <v>0</v>
          </cell>
          <cell r="F45">
            <v>17</v>
          </cell>
          <cell r="G45">
            <v>0</v>
          </cell>
          <cell r="H45">
            <v>0</v>
          </cell>
          <cell r="I45">
            <v>35</v>
          </cell>
          <cell r="J45" t="str">
            <v xml:space="preserve"> </v>
          </cell>
        </row>
        <row r="46">
          <cell r="A46">
            <v>45</v>
          </cell>
          <cell r="B46" t="str">
            <v>Krasnodar</v>
          </cell>
          <cell r="C46" t="str">
            <v>Rus10</v>
          </cell>
          <cell r="D46">
            <v>8</v>
          </cell>
          <cell r="E46">
            <v>1.5</v>
          </cell>
          <cell r="F46">
            <v>11</v>
          </cell>
          <cell r="G46">
            <v>6</v>
          </cell>
          <cell r="H46">
            <v>8</v>
          </cell>
          <cell r="I46">
            <v>34.5</v>
          </cell>
          <cell r="J46" t="str">
            <v xml:space="preserve"> </v>
          </cell>
        </row>
        <row r="47">
          <cell r="A47">
            <v>46</v>
          </cell>
          <cell r="B47" t="str">
            <v>Celtic</v>
          </cell>
          <cell r="C47" t="str">
            <v>Sco2</v>
          </cell>
          <cell r="D47">
            <v>7</v>
          </cell>
          <cell r="E47">
            <v>8</v>
          </cell>
          <cell r="F47">
            <v>6</v>
          </cell>
          <cell r="G47">
            <v>10</v>
          </cell>
          <cell r="H47">
            <v>3</v>
          </cell>
          <cell r="I47">
            <v>34</v>
          </cell>
          <cell r="J47" t="str">
            <v>NCQ2</v>
          </cell>
        </row>
        <row r="48">
          <cell r="A48">
            <v>47</v>
          </cell>
          <cell r="B48" t="str">
            <v>Viktoria Plzen</v>
          </cell>
          <cell r="C48" t="str">
            <v>Cze6</v>
          </cell>
          <cell r="D48">
            <v>5</v>
          </cell>
          <cell r="E48">
            <v>13</v>
          </cell>
          <cell r="F48">
            <v>11</v>
          </cell>
          <cell r="G48">
            <v>2</v>
          </cell>
          <cell r="H48">
            <v>2.5</v>
          </cell>
          <cell r="I48">
            <v>33.5</v>
          </cell>
          <cell r="J48" t="str">
            <v xml:space="preserve"> </v>
          </cell>
        </row>
        <row r="49">
          <cell r="A49">
            <v>48</v>
          </cell>
          <cell r="B49" t="str">
            <v>Borussia M'gladbach</v>
          </cell>
          <cell r="C49" t="str">
            <v>Ger8</v>
          </cell>
          <cell r="D49">
            <v>12</v>
          </cell>
          <cell r="E49">
            <v>0</v>
          </cell>
          <cell r="F49">
            <v>0</v>
          </cell>
          <cell r="G49">
            <v>6</v>
          </cell>
          <cell r="H49">
            <v>15</v>
          </cell>
          <cell r="I49">
            <v>33</v>
          </cell>
          <cell r="J49" t="str">
            <v xml:space="preserve"> </v>
          </cell>
        </row>
        <row r="50">
          <cell r="A50">
            <v>49</v>
          </cell>
          <cell r="B50" t="str">
            <v>Eintracht</v>
          </cell>
          <cell r="C50" t="str">
            <v>Ger4</v>
          </cell>
          <cell r="D50">
            <v>0</v>
          </cell>
          <cell r="E50">
            <v>0</v>
          </cell>
          <cell r="F50">
            <v>24</v>
          </cell>
          <cell r="G50">
            <v>9</v>
          </cell>
          <cell r="H50">
            <v>0</v>
          </cell>
          <cell r="I50">
            <v>33</v>
          </cell>
          <cell r="J50" t="str">
            <v>GS CL</v>
          </cell>
        </row>
        <row r="51">
          <cell r="A51">
            <v>50</v>
          </cell>
          <cell r="B51" t="str">
            <v>Crvena zvezda</v>
          </cell>
          <cell r="C51" t="str">
            <v>Srb1</v>
          </cell>
          <cell r="D51">
            <v>1.5</v>
          </cell>
          <cell r="E51">
            <v>8</v>
          </cell>
          <cell r="F51">
            <v>7</v>
          </cell>
          <cell r="G51">
            <v>6</v>
          </cell>
          <cell r="H51">
            <v>10</v>
          </cell>
          <cell r="I51">
            <v>32.5</v>
          </cell>
          <cell r="J51" t="str">
            <v>CHQ2</v>
          </cell>
        </row>
        <row r="52">
          <cell r="A52">
            <v>51</v>
          </cell>
          <cell r="B52" t="str">
            <v>Leicester</v>
          </cell>
          <cell r="C52" t="str">
            <v>Eng3</v>
          </cell>
          <cell r="D52">
            <v>22</v>
          </cell>
          <cell r="E52">
            <v>0</v>
          </cell>
          <cell r="F52">
            <v>0</v>
          </cell>
          <cell r="G52">
            <v>0</v>
          </cell>
          <cell r="H52">
            <v>10</v>
          </cell>
          <cell r="I52">
            <v>32</v>
          </cell>
          <cell r="J52" t="str">
            <v>GS CL</v>
          </cell>
        </row>
        <row r="53">
          <cell r="A53">
            <v>52</v>
          </cell>
          <cell r="B53" t="str">
            <v>Rangers</v>
          </cell>
          <cell r="C53" t="str">
            <v>Sco1</v>
          </cell>
          <cell r="D53">
            <v>0</v>
          </cell>
          <cell r="E53">
            <v>0.25</v>
          </cell>
          <cell r="F53">
            <v>5</v>
          </cell>
          <cell r="G53">
            <v>11</v>
          </cell>
          <cell r="H53">
            <v>15</v>
          </cell>
          <cell r="I53">
            <v>31.25</v>
          </cell>
          <cell r="J53" t="str">
            <v>CHQ3</v>
          </cell>
        </row>
        <row r="54">
          <cell r="A54">
            <v>53</v>
          </cell>
          <cell r="B54" t="str">
            <v>Milan</v>
          </cell>
          <cell r="C54" t="str">
            <v>Ita2</v>
          </cell>
          <cell r="D54">
            <v>0</v>
          </cell>
          <cell r="E54">
            <v>12</v>
          </cell>
          <cell r="F54">
            <v>7</v>
          </cell>
          <cell r="G54">
            <v>0</v>
          </cell>
          <cell r="H54">
            <v>12</v>
          </cell>
          <cell r="I54">
            <v>31</v>
          </cell>
          <cell r="J54" t="str">
            <v>GS CL</v>
          </cell>
        </row>
        <row r="55">
          <cell r="A55">
            <v>54</v>
          </cell>
          <cell r="B55" t="str">
            <v>Lokomotiv</v>
          </cell>
          <cell r="C55" t="str">
            <v>Rus3</v>
          </cell>
          <cell r="D55">
            <v>0</v>
          </cell>
          <cell r="E55">
            <v>12</v>
          </cell>
          <cell r="F55">
            <v>6</v>
          </cell>
          <cell r="G55">
            <v>6</v>
          </cell>
          <cell r="H55">
            <v>7</v>
          </cell>
          <cell r="I55">
            <v>31</v>
          </cell>
          <cell r="J55" t="str">
            <v>GS EL</v>
          </cell>
        </row>
        <row r="56">
          <cell r="A56">
            <v>55</v>
          </cell>
          <cell r="B56" t="str">
            <v>Genk</v>
          </cell>
          <cell r="C56" t="str">
            <v>Bel3</v>
          </cell>
          <cell r="D56">
            <v>16</v>
          </cell>
          <cell r="E56">
            <v>0</v>
          </cell>
          <cell r="F56">
            <v>9</v>
          </cell>
          <cell r="G56">
            <v>5</v>
          </cell>
          <cell r="H56">
            <v>0</v>
          </cell>
          <cell r="I56">
            <v>30</v>
          </cell>
          <cell r="J56" t="str">
            <v>ELQ4</v>
          </cell>
        </row>
        <row r="57">
          <cell r="A57">
            <v>56</v>
          </cell>
          <cell r="B57" t="str">
            <v>PSV Eindhoven</v>
          </cell>
          <cell r="C57" t="str">
            <v>Ned2</v>
          </cell>
          <cell r="D57">
            <v>6</v>
          </cell>
          <cell r="E57">
            <v>1</v>
          </cell>
          <cell r="F57">
            <v>6</v>
          </cell>
          <cell r="G57">
            <v>6</v>
          </cell>
          <cell r="H57">
            <v>10</v>
          </cell>
          <cell r="I57">
            <v>29</v>
          </cell>
          <cell r="J57" t="str">
            <v>NCQ2</v>
          </cell>
        </row>
        <row r="58">
          <cell r="A58">
            <v>57</v>
          </cell>
          <cell r="B58" t="str">
            <v>Marseille</v>
          </cell>
          <cell r="C58" t="str">
            <v>Fra6</v>
          </cell>
          <cell r="D58">
            <v>0</v>
          </cell>
          <cell r="E58">
            <v>19</v>
          </cell>
          <cell r="F58">
            <v>3</v>
          </cell>
          <cell r="G58">
            <v>0</v>
          </cell>
          <cell r="H58">
            <v>6</v>
          </cell>
          <cell r="I58">
            <v>28</v>
          </cell>
          <cell r="J58" t="str">
            <v>ECLQ4</v>
          </cell>
        </row>
        <row r="59">
          <cell r="A59">
            <v>58</v>
          </cell>
          <cell r="B59" t="str">
            <v>Ludogorets</v>
          </cell>
          <cell r="C59" t="str">
            <v>Bul1</v>
          </cell>
          <cell r="D59">
            <v>8</v>
          </cell>
          <cell r="E59">
            <v>7</v>
          </cell>
          <cell r="F59">
            <v>4</v>
          </cell>
          <cell r="G59">
            <v>6</v>
          </cell>
          <cell r="H59">
            <v>3</v>
          </cell>
          <cell r="I59">
            <v>28</v>
          </cell>
          <cell r="J59" t="str">
            <v>CHQ1</v>
          </cell>
        </row>
        <row r="60">
          <cell r="A60">
            <v>59</v>
          </cell>
          <cell r="B60" t="str">
            <v>APOEL</v>
          </cell>
          <cell r="C60" t="str">
            <v>Cyp8</v>
          </cell>
          <cell r="D60">
            <v>10</v>
          </cell>
          <cell r="E60">
            <v>6</v>
          </cell>
          <cell r="F60">
            <v>2.5</v>
          </cell>
          <cell r="G60">
            <v>7</v>
          </cell>
          <cell r="H60">
            <v>2.5</v>
          </cell>
          <cell r="I60">
            <v>28</v>
          </cell>
          <cell r="J60" t="str">
            <v xml:space="preserve"> </v>
          </cell>
        </row>
        <row r="61">
          <cell r="A61">
            <v>60</v>
          </cell>
          <cell r="B61" t="str">
            <v>İstanbul Basaksehir</v>
          </cell>
          <cell r="C61" t="str">
            <v>Tur17</v>
          </cell>
          <cell r="D61">
            <v>1.5</v>
          </cell>
          <cell r="E61">
            <v>6</v>
          </cell>
          <cell r="F61">
            <v>2</v>
          </cell>
          <cell r="G61">
            <v>11</v>
          </cell>
          <cell r="H61">
            <v>6</v>
          </cell>
          <cell r="I61">
            <v>26.5</v>
          </cell>
          <cell r="J61" t="str">
            <v xml:space="preserve"> </v>
          </cell>
        </row>
        <row r="62">
          <cell r="A62">
            <v>61</v>
          </cell>
          <cell r="B62" t="str">
            <v>Gent</v>
          </cell>
          <cell r="C62" t="str">
            <v>Bel9</v>
          </cell>
          <cell r="D62">
            <v>10</v>
          </cell>
          <cell r="E62">
            <v>1</v>
          </cell>
          <cell r="F62">
            <v>2.5</v>
          </cell>
          <cell r="G62">
            <v>10</v>
          </cell>
          <cell r="H62">
            <v>3</v>
          </cell>
          <cell r="I62">
            <v>26.5</v>
          </cell>
          <cell r="J62" t="str">
            <v xml:space="preserve"> </v>
          </cell>
        </row>
        <row r="63">
          <cell r="A63">
            <v>62</v>
          </cell>
          <cell r="B63" t="str">
            <v>Anderlecht</v>
          </cell>
          <cell r="C63" t="str">
            <v>Bel4</v>
          </cell>
          <cell r="D63">
            <v>16</v>
          </cell>
          <cell r="E63">
            <v>6</v>
          </cell>
          <cell r="F63">
            <v>3</v>
          </cell>
          <cell r="G63">
            <v>0</v>
          </cell>
          <cell r="H63">
            <v>0</v>
          </cell>
          <cell r="I63">
            <v>25</v>
          </cell>
          <cell r="J63" t="str">
            <v>ECLQ3</v>
          </cell>
        </row>
        <row r="64">
          <cell r="A64">
            <v>63</v>
          </cell>
          <cell r="B64" t="str">
            <v>Hoffenheim</v>
          </cell>
          <cell r="C64" t="str">
            <v>Ger12</v>
          </cell>
          <cell r="D64">
            <v>0</v>
          </cell>
          <cell r="E64">
            <v>4</v>
          </cell>
          <cell r="F64">
            <v>7</v>
          </cell>
          <cell r="G64">
            <v>0</v>
          </cell>
          <cell r="H64">
            <v>12</v>
          </cell>
          <cell r="I64">
            <v>23</v>
          </cell>
          <cell r="J64" t="str">
            <v xml:space="preserve"> </v>
          </cell>
        </row>
        <row r="65">
          <cell r="A65">
            <v>64</v>
          </cell>
          <cell r="B65" t="str">
            <v>Astana</v>
          </cell>
          <cell r="C65" t="str">
            <v>Kaz3</v>
          </cell>
          <cell r="D65">
            <v>4</v>
          </cell>
          <cell r="E65">
            <v>8</v>
          </cell>
          <cell r="F65">
            <v>6</v>
          </cell>
          <cell r="G65">
            <v>3</v>
          </cell>
          <cell r="H65">
            <v>1.5</v>
          </cell>
          <cell r="I65">
            <v>22.5</v>
          </cell>
          <cell r="J65" t="str">
            <v>ECLQ2</v>
          </cell>
        </row>
        <row r="66">
          <cell r="A66">
            <v>65</v>
          </cell>
          <cell r="B66" t="str">
            <v>Standard</v>
          </cell>
          <cell r="C66" t="str">
            <v>Bel7</v>
          </cell>
          <cell r="D66">
            <v>6</v>
          </cell>
          <cell r="E66">
            <v>0</v>
          </cell>
          <cell r="F66">
            <v>7</v>
          </cell>
          <cell r="G66">
            <v>6</v>
          </cell>
          <cell r="H66">
            <v>3</v>
          </cell>
          <cell r="I66">
            <v>22</v>
          </cell>
          <cell r="J66" t="str">
            <v xml:space="preserve"> </v>
          </cell>
        </row>
        <row r="67">
          <cell r="A67">
            <v>66</v>
          </cell>
          <cell r="B67" t="str">
            <v>AZ Alkmaar</v>
          </cell>
          <cell r="C67" t="str">
            <v>Ned3</v>
          </cell>
          <cell r="D67">
            <v>6</v>
          </cell>
          <cell r="E67">
            <v>0</v>
          </cell>
          <cell r="F67">
            <v>1.5</v>
          </cell>
          <cell r="G67">
            <v>8</v>
          </cell>
          <cell r="H67">
            <v>6</v>
          </cell>
          <cell r="I67">
            <v>21.5</v>
          </cell>
          <cell r="J67" t="str">
            <v>ELQ4</v>
          </cell>
        </row>
        <row r="68">
          <cell r="A68">
            <v>67</v>
          </cell>
          <cell r="B68" t="str">
            <v>LASK</v>
          </cell>
          <cell r="C68" t="str">
            <v>Aut3</v>
          </cell>
          <cell r="D68">
            <v>0</v>
          </cell>
          <cell r="E68">
            <v>0</v>
          </cell>
          <cell r="F68">
            <v>2</v>
          </cell>
          <cell r="G68">
            <v>12</v>
          </cell>
          <cell r="H68">
            <v>7</v>
          </cell>
          <cell r="I68">
            <v>21</v>
          </cell>
          <cell r="J68" t="str">
            <v>ELQ4</v>
          </cell>
        </row>
        <row r="69">
          <cell r="A69">
            <v>68</v>
          </cell>
          <cell r="B69" t="str">
            <v>Feyenoord</v>
          </cell>
          <cell r="C69" t="str">
            <v>Ned5</v>
          </cell>
          <cell r="D69">
            <v>5</v>
          </cell>
          <cell r="E69">
            <v>6</v>
          </cell>
          <cell r="F69">
            <v>2</v>
          </cell>
          <cell r="G69">
            <v>4</v>
          </cell>
          <cell r="H69">
            <v>4</v>
          </cell>
          <cell r="I69">
            <v>21</v>
          </cell>
          <cell r="J69" t="str">
            <v>ECLQ2</v>
          </cell>
        </row>
        <row r="70">
          <cell r="A70">
            <v>69</v>
          </cell>
          <cell r="B70" t="str">
            <v>Qarabag</v>
          </cell>
          <cell r="C70" t="str">
            <v>Aze1</v>
          </cell>
          <cell r="D70">
            <v>5</v>
          </cell>
          <cell r="E70">
            <v>6</v>
          </cell>
          <cell r="F70">
            <v>3</v>
          </cell>
          <cell r="G70">
            <v>4</v>
          </cell>
          <cell r="H70">
            <v>3</v>
          </cell>
          <cell r="I70">
            <v>21</v>
          </cell>
          <cell r="J70" t="str">
            <v>CHQ1</v>
          </cell>
        </row>
        <row r="71">
          <cell r="A71">
            <v>70</v>
          </cell>
          <cell r="B71" t="str">
            <v>Steaua</v>
          </cell>
          <cell r="C71" t="str">
            <v>Rom1</v>
          </cell>
          <cell r="D71">
            <v>5</v>
          </cell>
          <cell r="E71">
            <v>9</v>
          </cell>
          <cell r="F71">
            <v>2.5</v>
          </cell>
          <cell r="G71">
            <v>2.5</v>
          </cell>
          <cell r="H71">
            <v>2</v>
          </cell>
          <cell r="I71">
            <v>21</v>
          </cell>
          <cell r="J71" t="str">
            <v>CHQ1</v>
          </cell>
        </row>
        <row r="72">
          <cell r="A72">
            <v>71</v>
          </cell>
          <cell r="B72" t="str">
            <v>Maccabi Tel-Aviv</v>
          </cell>
          <cell r="C72" t="str">
            <v>Isr2</v>
          </cell>
          <cell r="D72">
            <v>5</v>
          </cell>
          <cell r="E72">
            <v>3</v>
          </cell>
          <cell r="F72">
            <v>2.5</v>
          </cell>
          <cell r="G72">
            <v>2</v>
          </cell>
          <cell r="H72">
            <v>8</v>
          </cell>
          <cell r="I72">
            <v>20.5</v>
          </cell>
          <cell r="J72" t="str">
            <v>ECLQ2</v>
          </cell>
        </row>
        <row r="73">
          <cell r="A73">
            <v>72</v>
          </cell>
          <cell r="B73" t="str">
            <v>PAOK</v>
          </cell>
          <cell r="C73" t="str">
            <v>Gre4</v>
          </cell>
          <cell r="D73">
            <v>8</v>
          </cell>
          <cell r="E73">
            <v>1.5</v>
          </cell>
          <cell r="F73">
            <v>3</v>
          </cell>
          <cell r="G73">
            <v>2.5</v>
          </cell>
          <cell r="H73">
            <v>5</v>
          </cell>
          <cell r="I73">
            <v>20</v>
          </cell>
          <cell r="J73" t="str">
            <v>ECLQ2</v>
          </cell>
        </row>
        <row r="74">
          <cell r="A74">
            <v>73</v>
          </cell>
          <cell r="B74" t="str">
            <v>AEK Athens</v>
          </cell>
          <cell r="C74" t="str">
            <v>Gre3</v>
          </cell>
          <cell r="D74">
            <v>1</v>
          </cell>
          <cell r="E74">
            <v>9</v>
          </cell>
          <cell r="F74">
            <v>4</v>
          </cell>
          <cell r="G74">
            <v>2.5</v>
          </cell>
          <cell r="H74">
            <v>3</v>
          </cell>
          <cell r="I74">
            <v>19.5</v>
          </cell>
          <cell r="J74" t="str">
            <v>ECLQ2</v>
          </cell>
        </row>
        <row r="75">
          <cell r="A75">
            <v>74</v>
          </cell>
          <cell r="B75" t="str">
            <v>Fenerbahce</v>
          </cell>
          <cell r="C75" t="str">
            <v>Tur2</v>
          </cell>
          <cell r="D75">
            <v>10</v>
          </cell>
          <cell r="E75">
            <v>1.5</v>
          </cell>
          <cell r="F75">
            <v>8</v>
          </cell>
          <cell r="G75">
            <v>0</v>
          </cell>
          <cell r="H75">
            <v>0</v>
          </cell>
          <cell r="I75">
            <v>19.5</v>
          </cell>
          <cell r="J75" t="str">
            <v>NCQ2</v>
          </cell>
        </row>
        <row r="76">
          <cell r="A76">
            <v>75</v>
          </cell>
          <cell r="B76" t="str">
            <v>Wolverhampton</v>
          </cell>
          <cell r="C76" t="str">
            <v>Eng12</v>
          </cell>
          <cell r="D76">
            <v>0</v>
          </cell>
          <cell r="E76">
            <v>0</v>
          </cell>
          <cell r="F76">
            <v>0</v>
          </cell>
          <cell r="G76">
            <v>16</v>
          </cell>
          <cell r="H76">
            <v>0</v>
          </cell>
          <cell r="I76">
            <v>19.341999999999999</v>
          </cell>
          <cell r="J76" t="str">
            <v xml:space="preserve"> </v>
          </cell>
        </row>
        <row r="77">
          <cell r="A77">
            <v>76</v>
          </cell>
          <cell r="B77" t="str">
            <v>Burnley</v>
          </cell>
          <cell r="C77" t="str">
            <v>Eng16</v>
          </cell>
          <cell r="D77">
            <v>0</v>
          </cell>
          <cell r="E77">
            <v>0</v>
          </cell>
          <cell r="F77">
            <v>2.5</v>
          </cell>
          <cell r="G77">
            <v>0</v>
          </cell>
          <cell r="H77">
            <v>0</v>
          </cell>
          <cell r="I77">
            <v>19.341999999999999</v>
          </cell>
          <cell r="J77" t="str">
            <v xml:space="preserve"> </v>
          </cell>
        </row>
        <row r="78">
          <cell r="A78">
            <v>77</v>
          </cell>
          <cell r="B78" t="str">
            <v>Everton</v>
          </cell>
          <cell r="C78" t="str">
            <v>Eng8</v>
          </cell>
          <cell r="D78">
            <v>0</v>
          </cell>
          <cell r="E78">
            <v>3</v>
          </cell>
          <cell r="F78">
            <v>0</v>
          </cell>
          <cell r="G78">
            <v>0</v>
          </cell>
          <cell r="H78">
            <v>0</v>
          </cell>
          <cell r="I78">
            <v>19.341999999999999</v>
          </cell>
          <cell r="J78" t="str">
            <v xml:space="preserve"> </v>
          </cell>
        </row>
        <row r="79">
          <cell r="A79">
            <v>78</v>
          </cell>
          <cell r="B79" t="str">
            <v>West Ham</v>
          </cell>
          <cell r="C79" t="str">
            <v>Eng4</v>
          </cell>
          <cell r="D79">
            <v>1.5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19.341999999999999</v>
          </cell>
          <cell r="J79" t="str">
            <v>GS CL</v>
          </cell>
        </row>
        <row r="80">
          <cell r="A80">
            <v>79</v>
          </cell>
          <cell r="B80" t="str">
            <v>Southampton</v>
          </cell>
          <cell r="C80" t="str">
            <v>Eng14</v>
          </cell>
          <cell r="D80">
            <v>6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19.341999999999999</v>
          </cell>
          <cell r="J80" t="str">
            <v xml:space="preserve"> </v>
          </cell>
        </row>
        <row r="81">
          <cell r="A81" t="str">
            <v xml:space="preserve"> </v>
          </cell>
          <cell r="B81" t="str">
            <v>England</v>
          </cell>
          <cell r="C81" t="str">
            <v xml:space="preserve"> </v>
          </cell>
          <cell r="D81">
            <v>2.9855999999999998</v>
          </cell>
          <cell r="E81">
            <v>4.0141999999999998</v>
          </cell>
          <cell r="F81">
            <v>4.5284000000000004</v>
          </cell>
          <cell r="G81">
            <v>3.7141999999999999</v>
          </cell>
          <cell r="H81">
            <v>4.0999999999999996</v>
          </cell>
          <cell r="I81">
            <v>19.341999999999999</v>
          </cell>
          <cell r="J81" t="str">
            <v xml:space="preserve"> </v>
          </cell>
        </row>
        <row r="82">
          <cell r="A82">
            <v>80</v>
          </cell>
          <cell r="B82" t="str">
            <v>Granada</v>
          </cell>
          <cell r="C82" t="str">
            <v>Esp8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13</v>
          </cell>
          <cell r="I82">
            <v>19.256</v>
          </cell>
          <cell r="J82" t="str">
            <v xml:space="preserve"> </v>
          </cell>
        </row>
        <row r="83">
          <cell r="A83">
            <v>81</v>
          </cell>
          <cell r="B83" t="str">
            <v>Real Sociedad</v>
          </cell>
          <cell r="C83" t="str">
            <v>Esp5</v>
          </cell>
          <cell r="D83">
            <v>0</v>
          </cell>
          <cell r="E83">
            <v>9</v>
          </cell>
          <cell r="F83">
            <v>0</v>
          </cell>
          <cell r="G83">
            <v>0</v>
          </cell>
          <cell r="H83">
            <v>8</v>
          </cell>
          <cell r="I83">
            <v>19.256</v>
          </cell>
          <cell r="J83" t="str">
            <v>GS EL</v>
          </cell>
        </row>
        <row r="84">
          <cell r="A84">
            <v>82</v>
          </cell>
          <cell r="B84" t="str">
            <v>Getafe</v>
          </cell>
          <cell r="C84" t="str">
            <v>Esp15</v>
          </cell>
          <cell r="D84">
            <v>0</v>
          </cell>
          <cell r="E84">
            <v>0</v>
          </cell>
          <cell r="F84">
            <v>0</v>
          </cell>
          <cell r="G84">
            <v>11</v>
          </cell>
          <cell r="H84">
            <v>0</v>
          </cell>
          <cell r="I84">
            <v>19.256</v>
          </cell>
          <cell r="J84" t="str">
            <v xml:space="preserve"> </v>
          </cell>
        </row>
        <row r="85">
          <cell r="A85">
            <v>83</v>
          </cell>
          <cell r="B85" t="str">
            <v>Espanyol</v>
          </cell>
          <cell r="C85" t="str">
            <v>EspII</v>
          </cell>
          <cell r="D85">
            <v>0</v>
          </cell>
          <cell r="E85">
            <v>0</v>
          </cell>
          <cell r="F85">
            <v>0</v>
          </cell>
          <cell r="G85">
            <v>10</v>
          </cell>
          <cell r="H85">
            <v>0</v>
          </cell>
          <cell r="I85">
            <v>19.256</v>
          </cell>
          <cell r="J85" t="str">
            <v xml:space="preserve"> </v>
          </cell>
        </row>
        <row r="86">
          <cell r="A86">
            <v>84</v>
          </cell>
          <cell r="B86" t="str">
            <v>Betis</v>
          </cell>
          <cell r="C86" t="str">
            <v>Esp6</v>
          </cell>
          <cell r="D86">
            <v>0</v>
          </cell>
          <cell r="E86">
            <v>0</v>
          </cell>
          <cell r="F86">
            <v>10</v>
          </cell>
          <cell r="G86">
            <v>0</v>
          </cell>
          <cell r="H86">
            <v>0</v>
          </cell>
          <cell r="I86">
            <v>19.256</v>
          </cell>
          <cell r="J86" t="str">
            <v>GS EL</v>
          </cell>
        </row>
        <row r="87">
          <cell r="A87">
            <v>85</v>
          </cell>
          <cell r="B87" t="str">
            <v>Athletic Bilbao</v>
          </cell>
          <cell r="C87" t="str">
            <v>Esp11</v>
          </cell>
          <cell r="D87">
            <v>9</v>
          </cell>
          <cell r="E87">
            <v>10</v>
          </cell>
          <cell r="F87">
            <v>0</v>
          </cell>
          <cell r="G87">
            <v>0</v>
          </cell>
          <cell r="H87">
            <v>0</v>
          </cell>
          <cell r="I87">
            <v>19.256</v>
          </cell>
          <cell r="J87" t="str">
            <v xml:space="preserve"> </v>
          </cell>
        </row>
        <row r="88">
          <cell r="A88">
            <v>86</v>
          </cell>
          <cell r="B88" t="str">
            <v>Celta</v>
          </cell>
          <cell r="C88" t="str">
            <v>Esp10</v>
          </cell>
          <cell r="D88">
            <v>19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19.256</v>
          </cell>
          <cell r="J88" t="str">
            <v xml:space="preserve"> </v>
          </cell>
        </row>
        <row r="89">
          <cell r="A89" t="str">
            <v xml:space="preserve"> </v>
          </cell>
          <cell r="B89" t="str">
            <v>Spain</v>
          </cell>
          <cell r="C89" t="str">
            <v xml:space="preserve"> </v>
          </cell>
          <cell r="D89">
            <v>4.0284000000000004</v>
          </cell>
          <cell r="E89">
            <v>3.9428000000000001</v>
          </cell>
          <cell r="F89">
            <v>3.9142000000000001</v>
          </cell>
          <cell r="G89">
            <v>3.7856000000000001</v>
          </cell>
          <cell r="H89">
            <v>3.5855999999999999</v>
          </cell>
          <cell r="I89">
            <v>19.256</v>
          </cell>
          <cell r="J89" t="str">
            <v xml:space="preserve"> </v>
          </cell>
        </row>
        <row r="90">
          <cell r="A90">
            <v>87</v>
          </cell>
          <cell r="B90" t="str">
            <v>Rennes</v>
          </cell>
          <cell r="C90" t="str">
            <v>Fra7</v>
          </cell>
          <cell r="D90">
            <v>0</v>
          </cell>
          <cell r="E90">
            <v>0</v>
          </cell>
          <cell r="F90">
            <v>11</v>
          </cell>
          <cell r="G90">
            <v>3</v>
          </cell>
          <cell r="H90">
            <v>5</v>
          </cell>
          <cell r="I90">
            <v>19</v>
          </cell>
          <cell r="J90" t="str">
            <v xml:space="preserve"> </v>
          </cell>
        </row>
        <row r="91">
          <cell r="A91">
            <v>88</v>
          </cell>
          <cell r="B91" t="str">
            <v>Malmo</v>
          </cell>
          <cell r="C91" t="str">
            <v>Swe1</v>
          </cell>
          <cell r="D91">
            <v>0</v>
          </cell>
          <cell r="E91">
            <v>1</v>
          </cell>
          <cell r="F91">
            <v>7</v>
          </cell>
          <cell r="G91">
            <v>8</v>
          </cell>
          <cell r="H91">
            <v>2.5</v>
          </cell>
          <cell r="I91">
            <v>18.5</v>
          </cell>
          <cell r="J91" t="str">
            <v>CHQ1</v>
          </cell>
        </row>
        <row r="92">
          <cell r="A92">
            <v>89</v>
          </cell>
          <cell r="B92" t="str">
            <v>Spartak</v>
          </cell>
          <cell r="C92" t="str">
            <v>Rus2</v>
          </cell>
          <cell r="D92">
            <v>1</v>
          </cell>
          <cell r="E92">
            <v>11</v>
          </cell>
          <cell r="F92">
            <v>4</v>
          </cell>
          <cell r="G92">
            <v>2.5</v>
          </cell>
          <cell r="H92">
            <v>0</v>
          </cell>
          <cell r="I92">
            <v>18.5</v>
          </cell>
          <cell r="J92" t="str">
            <v>NCQ3</v>
          </cell>
        </row>
        <row r="93">
          <cell r="A93">
            <v>90</v>
          </cell>
          <cell r="B93" t="str">
            <v>Partizan</v>
          </cell>
          <cell r="C93" t="str">
            <v>Srb2</v>
          </cell>
          <cell r="D93">
            <v>0.5</v>
          </cell>
          <cell r="E93">
            <v>7</v>
          </cell>
          <cell r="F93">
            <v>2.5</v>
          </cell>
          <cell r="G93">
            <v>6</v>
          </cell>
          <cell r="H93">
            <v>2</v>
          </cell>
          <cell r="I93">
            <v>18</v>
          </cell>
          <cell r="J93" t="str">
            <v>ECLQ2</v>
          </cell>
        </row>
        <row r="94">
          <cell r="A94">
            <v>91</v>
          </cell>
          <cell r="B94" t="str">
            <v>Hapoel Beer-Sheva</v>
          </cell>
          <cell r="C94" t="str">
            <v>Isr5</v>
          </cell>
          <cell r="D94">
            <v>6</v>
          </cell>
          <cell r="E94">
            <v>3</v>
          </cell>
          <cell r="F94">
            <v>2</v>
          </cell>
          <cell r="G94">
            <v>2.5</v>
          </cell>
          <cell r="H94">
            <v>4</v>
          </cell>
          <cell r="I94">
            <v>17.5</v>
          </cell>
          <cell r="J94" t="str">
            <v xml:space="preserve"> </v>
          </cell>
        </row>
        <row r="95">
          <cell r="A95">
            <v>92</v>
          </cell>
          <cell r="B95" t="str">
            <v>Sparta Praha</v>
          </cell>
          <cell r="C95" t="str">
            <v>Cze2</v>
          </cell>
          <cell r="D95">
            <v>9</v>
          </cell>
          <cell r="E95">
            <v>1</v>
          </cell>
          <cell r="F95">
            <v>1.5</v>
          </cell>
          <cell r="G95">
            <v>2</v>
          </cell>
          <cell r="H95">
            <v>4</v>
          </cell>
          <cell r="I95">
            <v>17.5</v>
          </cell>
          <cell r="J95" t="str">
            <v>NCQ2</v>
          </cell>
        </row>
        <row r="96">
          <cell r="A96">
            <v>93</v>
          </cell>
          <cell r="B96" t="str">
            <v>BATE</v>
          </cell>
          <cell r="C96" t="str">
            <v>Blr2</v>
          </cell>
          <cell r="D96">
            <v>1.5</v>
          </cell>
          <cell r="E96">
            <v>4</v>
          </cell>
          <cell r="F96">
            <v>8</v>
          </cell>
          <cell r="G96">
            <v>2.5</v>
          </cell>
          <cell r="H96">
            <v>1.5</v>
          </cell>
          <cell r="I96">
            <v>17.5</v>
          </cell>
          <cell r="J96" t="str">
            <v>ECLQ2</v>
          </cell>
        </row>
        <row r="97">
          <cell r="A97">
            <v>94</v>
          </cell>
          <cell r="B97" t="str">
            <v>Molde</v>
          </cell>
          <cell r="C97" t="str">
            <v>Nor2</v>
          </cell>
          <cell r="D97">
            <v>0</v>
          </cell>
          <cell r="E97">
            <v>0</v>
          </cell>
          <cell r="F97">
            <v>2.5</v>
          </cell>
          <cell r="G97">
            <v>2.5</v>
          </cell>
          <cell r="H97">
            <v>12</v>
          </cell>
          <cell r="I97">
            <v>17</v>
          </cell>
          <cell r="J97" t="str">
            <v>ECLQ2</v>
          </cell>
        </row>
        <row r="98">
          <cell r="A98">
            <v>95</v>
          </cell>
          <cell r="B98" t="str">
            <v>Rapid Wien</v>
          </cell>
          <cell r="C98" t="str">
            <v>Aut2</v>
          </cell>
          <cell r="D98">
            <v>5</v>
          </cell>
          <cell r="E98">
            <v>0</v>
          </cell>
          <cell r="F98">
            <v>7</v>
          </cell>
          <cell r="G98">
            <v>0</v>
          </cell>
          <cell r="H98">
            <v>5</v>
          </cell>
          <cell r="I98">
            <v>17</v>
          </cell>
          <cell r="J98" t="str">
            <v>NCQ2</v>
          </cell>
        </row>
        <row r="99">
          <cell r="A99">
            <v>96</v>
          </cell>
          <cell r="B99" t="str">
            <v>Galatasaray</v>
          </cell>
          <cell r="C99" t="str">
            <v>Tur3</v>
          </cell>
          <cell r="D99">
            <v>0</v>
          </cell>
          <cell r="E99">
            <v>0.5</v>
          </cell>
          <cell r="F99">
            <v>8</v>
          </cell>
          <cell r="G99">
            <v>6</v>
          </cell>
          <cell r="H99">
            <v>2.5</v>
          </cell>
          <cell r="I99">
            <v>17</v>
          </cell>
          <cell r="J99" t="str">
            <v>ELQ4</v>
          </cell>
        </row>
        <row r="100">
          <cell r="A100">
            <v>97</v>
          </cell>
          <cell r="B100" t="str">
            <v>CFR Cluj</v>
          </cell>
          <cell r="C100" t="str">
            <v>Rom2</v>
          </cell>
          <cell r="D100">
            <v>0</v>
          </cell>
          <cell r="E100">
            <v>0</v>
          </cell>
          <cell r="F100">
            <v>2.5</v>
          </cell>
          <cell r="G100">
            <v>10</v>
          </cell>
          <cell r="H100">
            <v>4</v>
          </cell>
          <cell r="I100">
            <v>16.5</v>
          </cell>
          <cell r="J100" t="str">
            <v>ECLQ2</v>
          </cell>
        </row>
        <row r="101">
          <cell r="A101">
            <v>98</v>
          </cell>
          <cell r="B101" t="str">
            <v>Legia</v>
          </cell>
          <cell r="C101" t="str">
            <v>Pol1</v>
          </cell>
          <cell r="D101">
            <v>8</v>
          </cell>
          <cell r="E101">
            <v>1.5</v>
          </cell>
          <cell r="F101">
            <v>2</v>
          </cell>
          <cell r="G101">
            <v>2.5</v>
          </cell>
          <cell r="H101">
            <v>2.5</v>
          </cell>
          <cell r="I101">
            <v>16.5</v>
          </cell>
          <cell r="J101" t="str">
            <v>CHQ1</v>
          </cell>
        </row>
        <row r="102">
          <cell r="A102">
            <v>99</v>
          </cell>
          <cell r="B102" t="str">
            <v>Zorya</v>
          </cell>
          <cell r="C102" t="str">
            <v>Ukr3</v>
          </cell>
          <cell r="D102">
            <v>2</v>
          </cell>
          <cell r="E102">
            <v>4</v>
          </cell>
          <cell r="F102">
            <v>2.5</v>
          </cell>
          <cell r="G102">
            <v>2.5</v>
          </cell>
          <cell r="H102">
            <v>4</v>
          </cell>
          <cell r="I102">
            <v>15</v>
          </cell>
          <cell r="J102" t="str">
            <v>ELQ4</v>
          </cell>
        </row>
        <row r="103">
          <cell r="A103">
            <v>100</v>
          </cell>
          <cell r="B103" t="str">
            <v>Torino</v>
          </cell>
          <cell r="C103" t="str">
            <v>Ita17</v>
          </cell>
          <cell r="D103">
            <v>0</v>
          </cell>
          <cell r="E103">
            <v>0</v>
          </cell>
          <cell r="F103">
            <v>0</v>
          </cell>
          <cell r="G103">
            <v>2.5</v>
          </cell>
          <cell r="H103">
            <v>0</v>
          </cell>
          <cell r="I103">
            <v>14.973000000000001</v>
          </cell>
          <cell r="J103" t="str">
            <v xml:space="preserve"> </v>
          </cell>
        </row>
        <row r="104">
          <cell r="A104">
            <v>101</v>
          </cell>
          <cell r="B104" t="str">
            <v>Sassuolo</v>
          </cell>
          <cell r="C104" t="str">
            <v>Ita8</v>
          </cell>
          <cell r="D104">
            <v>4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14.973000000000001</v>
          </cell>
          <cell r="J104" t="str">
            <v xml:space="preserve"> </v>
          </cell>
        </row>
        <row r="105">
          <cell r="A105">
            <v>102</v>
          </cell>
          <cell r="B105" t="str">
            <v>Fiorentina</v>
          </cell>
          <cell r="C105" t="str">
            <v>Ita15</v>
          </cell>
          <cell r="D105">
            <v>11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14.973000000000001</v>
          </cell>
          <cell r="J105" t="str">
            <v xml:space="preserve"> </v>
          </cell>
        </row>
        <row r="106">
          <cell r="A106" t="str">
            <v xml:space="preserve"> </v>
          </cell>
          <cell r="B106" t="str">
            <v>Italy</v>
          </cell>
          <cell r="C106" t="str">
            <v xml:space="preserve"> </v>
          </cell>
          <cell r="D106">
            <v>2.85</v>
          </cell>
          <cell r="E106">
            <v>3.4666000000000001</v>
          </cell>
          <cell r="F106">
            <v>2.5284</v>
          </cell>
          <cell r="G106">
            <v>2.9855999999999998</v>
          </cell>
          <cell r="H106">
            <v>3.1427999999999998</v>
          </cell>
          <cell r="I106">
            <v>14.973000000000001</v>
          </cell>
          <cell r="J106" t="str">
            <v xml:space="preserve"> </v>
          </cell>
        </row>
        <row r="107">
          <cell r="A107">
            <v>103</v>
          </cell>
          <cell r="B107" t="str">
            <v>Wolfsburg</v>
          </cell>
          <cell r="C107" t="str">
            <v>Ger3</v>
          </cell>
          <cell r="D107">
            <v>0</v>
          </cell>
          <cell r="E107">
            <v>0</v>
          </cell>
          <cell r="F107">
            <v>0</v>
          </cell>
          <cell r="G107">
            <v>12</v>
          </cell>
          <cell r="H107">
            <v>2.5</v>
          </cell>
          <cell r="I107">
            <v>14.656000000000001</v>
          </cell>
          <cell r="J107" t="str">
            <v>GS CL</v>
          </cell>
        </row>
        <row r="108">
          <cell r="A108">
            <v>104</v>
          </cell>
          <cell r="B108" t="str">
            <v>Hertha</v>
          </cell>
          <cell r="C108" t="str">
            <v>Ger15</v>
          </cell>
          <cell r="D108">
            <v>1</v>
          </cell>
          <cell r="E108">
            <v>4</v>
          </cell>
          <cell r="F108">
            <v>0</v>
          </cell>
          <cell r="G108">
            <v>0</v>
          </cell>
          <cell r="H108">
            <v>0</v>
          </cell>
          <cell r="I108">
            <v>14.656000000000001</v>
          </cell>
          <cell r="J108" t="str">
            <v xml:space="preserve"> </v>
          </cell>
        </row>
        <row r="109">
          <cell r="A109">
            <v>105</v>
          </cell>
          <cell r="B109" t="str">
            <v>Koln</v>
          </cell>
          <cell r="C109" t="str">
            <v>Ger17</v>
          </cell>
          <cell r="D109">
            <v>0</v>
          </cell>
          <cell r="E109">
            <v>4</v>
          </cell>
          <cell r="F109">
            <v>0</v>
          </cell>
          <cell r="G109">
            <v>0</v>
          </cell>
          <cell r="H109">
            <v>0</v>
          </cell>
          <cell r="I109">
            <v>14.656000000000001</v>
          </cell>
          <cell r="J109" t="str">
            <v xml:space="preserve"> </v>
          </cell>
        </row>
        <row r="110">
          <cell r="A110">
            <v>106</v>
          </cell>
          <cell r="B110" t="str">
            <v>Freiburg</v>
          </cell>
          <cell r="C110" t="str">
            <v>Ger10</v>
          </cell>
          <cell r="D110">
            <v>0</v>
          </cell>
          <cell r="E110">
            <v>1</v>
          </cell>
          <cell r="F110">
            <v>0</v>
          </cell>
          <cell r="G110">
            <v>0</v>
          </cell>
          <cell r="H110">
            <v>0</v>
          </cell>
          <cell r="I110">
            <v>14.656000000000001</v>
          </cell>
          <cell r="J110" t="str">
            <v xml:space="preserve"> </v>
          </cell>
        </row>
        <row r="111">
          <cell r="A111">
            <v>107</v>
          </cell>
          <cell r="B111" t="str">
            <v>Mainz 05</v>
          </cell>
          <cell r="C111" t="str">
            <v>Ger14</v>
          </cell>
          <cell r="D111">
            <v>7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14.656000000000001</v>
          </cell>
          <cell r="J111" t="str">
            <v xml:space="preserve"> </v>
          </cell>
        </row>
        <row r="112">
          <cell r="A112" t="str">
            <v xml:space="preserve"> </v>
          </cell>
          <cell r="B112" t="str">
            <v>Germany</v>
          </cell>
          <cell r="C112" t="str">
            <v xml:space="preserve"> </v>
          </cell>
          <cell r="D112">
            <v>2.9142000000000001</v>
          </cell>
          <cell r="E112">
            <v>1.9714</v>
          </cell>
          <cell r="F112">
            <v>3.0428000000000002</v>
          </cell>
          <cell r="G112">
            <v>3.7427999999999999</v>
          </cell>
          <cell r="H112">
            <v>2.9855999999999998</v>
          </cell>
          <cell r="I112">
            <v>14.656000000000001</v>
          </cell>
          <cell r="J112" t="str">
            <v xml:space="preserve"> </v>
          </cell>
        </row>
        <row r="113">
          <cell r="A113">
            <v>108</v>
          </cell>
          <cell r="B113" t="str">
            <v>Sheriff</v>
          </cell>
          <cell r="C113" t="str">
            <v>Mol1</v>
          </cell>
          <cell r="D113">
            <v>1</v>
          </cell>
          <cell r="E113">
            <v>7</v>
          </cell>
          <cell r="F113">
            <v>2.5</v>
          </cell>
          <cell r="G113">
            <v>2</v>
          </cell>
          <cell r="H113">
            <v>2</v>
          </cell>
          <cell r="I113">
            <v>14.5</v>
          </cell>
          <cell r="J113" t="str">
            <v>CHQ1</v>
          </cell>
        </row>
        <row r="114">
          <cell r="A114">
            <v>109</v>
          </cell>
          <cell r="B114" t="str">
            <v>Lille</v>
          </cell>
          <cell r="C114" t="str">
            <v>Fra1</v>
          </cell>
          <cell r="D114">
            <v>1</v>
          </cell>
          <cell r="E114">
            <v>0</v>
          </cell>
          <cell r="F114">
            <v>0</v>
          </cell>
          <cell r="G114">
            <v>5</v>
          </cell>
          <cell r="H114">
            <v>8</v>
          </cell>
          <cell r="I114">
            <v>14</v>
          </cell>
          <cell r="J114" t="str">
            <v>GS CL</v>
          </cell>
        </row>
        <row r="115">
          <cell r="A115">
            <v>110</v>
          </cell>
          <cell r="B115" t="str">
            <v>Rosenborg</v>
          </cell>
          <cell r="C115" t="str">
            <v>Nor4</v>
          </cell>
          <cell r="D115">
            <v>1.5</v>
          </cell>
          <cell r="E115">
            <v>4</v>
          </cell>
          <cell r="F115">
            <v>3</v>
          </cell>
          <cell r="G115">
            <v>3</v>
          </cell>
          <cell r="H115">
            <v>2.5</v>
          </cell>
          <cell r="I115">
            <v>14</v>
          </cell>
          <cell r="J115" t="str">
            <v>ECLQ2</v>
          </cell>
        </row>
        <row r="116">
          <cell r="A116">
            <v>111</v>
          </cell>
          <cell r="B116" t="str">
            <v>Rostov</v>
          </cell>
          <cell r="C116" t="str">
            <v>Rus9</v>
          </cell>
          <cell r="D116">
            <v>12</v>
          </cell>
          <cell r="E116">
            <v>0</v>
          </cell>
          <cell r="F116">
            <v>0</v>
          </cell>
          <cell r="G116">
            <v>0</v>
          </cell>
          <cell r="H116">
            <v>2</v>
          </cell>
          <cell r="I116">
            <v>14</v>
          </cell>
          <cell r="J116" t="str">
            <v xml:space="preserve"> </v>
          </cell>
        </row>
        <row r="117">
          <cell r="A117">
            <v>112</v>
          </cell>
          <cell r="B117" t="str">
            <v>Maribor</v>
          </cell>
          <cell r="C117" t="str">
            <v>Slo2</v>
          </cell>
          <cell r="D117">
            <v>1.5</v>
          </cell>
          <cell r="E117">
            <v>7</v>
          </cell>
          <cell r="F117">
            <v>2</v>
          </cell>
          <cell r="G117">
            <v>2.5</v>
          </cell>
          <cell r="H117">
            <v>1</v>
          </cell>
          <cell r="I117">
            <v>14</v>
          </cell>
          <cell r="J117" t="str">
            <v>ECLQ1</v>
          </cell>
        </row>
        <row r="118">
          <cell r="A118">
            <v>113</v>
          </cell>
          <cell r="B118" t="str">
            <v>Midtjylland</v>
          </cell>
          <cell r="C118" t="str">
            <v>Den1</v>
          </cell>
          <cell r="D118">
            <v>1.5</v>
          </cell>
          <cell r="E118">
            <v>1.5</v>
          </cell>
          <cell r="F118">
            <v>2.5</v>
          </cell>
          <cell r="G118">
            <v>2</v>
          </cell>
          <cell r="H118">
            <v>6</v>
          </cell>
          <cell r="I118">
            <v>13.5</v>
          </cell>
          <cell r="J118" t="str">
            <v>CHQ4</v>
          </cell>
        </row>
        <row r="119">
          <cell r="A119">
            <v>114</v>
          </cell>
          <cell r="B119" t="str">
            <v>Ferencvaros</v>
          </cell>
          <cell r="C119" t="str">
            <v>Hun1</v>
          </cell>
          <cell r="D119">
            <v>1</v>
          </cell>
          <cell r="E119">
            <v>0.5</v>
          </cell>
          <cell r="F119">
            <v>1</v>
          </cell>
          <cell r="G119">
            <v>6</v>
          </cell>
          <cell r="H119">
            <v>5</v>
          </cell>
          <cell r="I119">
            <v>13.5</v>
          </cell>
          <cell r="J119" t="str">
            <v>CHQ1</v>
          </cell>
        </row>
        <row r="120">
          <cell r="A120">
            <v>115</v>
          </cell>
          <cell r="B120" t="str">
            <v>Rijeka</v>
          </cell>
          <cell r="C120" t="str">
            <v>Cro4</v>
          </cell>
          <cell r="D120">
            <v>1</v>
          </cell>
          <cell r="E120">
            <v>5</v>
          </cell>
          <cell r="F120">
            <v>2</v>
          </cell>
          <cell r="G120">
            <v>2.5</v>
          </cell>
          <cell r="H120">
            <v>3</v>
          </cell>
          <cell r="I120">
            <v>13.5</v>
          </cell>
          <cell r="J120" t="str">
            <v>ECLQ2</v>
          </cell>
        </row>
        <row r="121">
          <cell r="A121">
            <v>116</v>
          </cell>
          <cell r="B121" t="str">
            <v>Apollon</v>
          </cell>
          <cell r="C121" t="str">
            <v>Cyp3</v>
          </cell>
          <cell r="D121">
            <v>1</v>
          </cell>
          <cell r="E121">
            <v>3</v>
          </cell>
          <cell r="F121">
            <v>5</v>
          </cell>
          <cell r="G121">
            <v>2.5</v>
          </cell>
          <cell r="H121">
            <v>2</v>
          </cell>
          <cell r="I121">
            <v>13.5</v>
          </cell>
          <cell r="J121" t="str">
            <v>ECLQ2</v>
          </cell>
        </row>
        <row r="122">
          <cell r="A122">
            <v>117</v>
          </cell>
          <cell r="B122" t="str">
            <v>Nice</v>
          </cell>
          <cell r="C122" t="str">
            <v>Fra9</v>
          </cell>
          <cell r="D122">
            <v>4</v>
          </cell>
          <cell r="E122">
            <v>6</v>
          </cell>
          <cell r="F122">
            <v>0</v>
          </cell>
          <cell r="G122">
            <v>0</v>
          </cell>
          <cell r="H122">
            <v>3</v>
          </cell>
          <cell r="I122">
            <v>13</v>
          </cell>
          <cell r="J122" t="str">
            <v xml:space="preserve"> </v>
          </cell>
        </row>
        <row r="123">
          <cell r="A123">
            <v>118</v>
          </cell>
          <cell r="B123" t="str">
            <v>Saint-Etienne</v>
          </cell>
          <cell r="C123" t="str">
            <v>Fra13</v>
          </cell>
          <cell r="D123">
            <v>9</v>
          </cell>
          <cell r="E123">
            <v>0</v>
          </cell>
          <cell r="F123">
            <v>0</v>
          </cell>
          <cell r="G123">
            <v>4</v>
          </cell>
          <cell r="H123">
            <v>0</v>
          </cell>
          <cell r="I123">
            <v>13</v>
          </cell>
          <cell r="J123" t="str">
            <v xml:space="preserve"> </v>
          </cell>
        </row>
        <row r="124">
          <cell r="A124">
            <v>119</v>
          </cell>
          <cell r="B124" t="str">
            <v>Zurich</v>
          </cell>
          <cell r="C124" t="str">
            <v>Sui6</v>
          </cell>
          <cell r="D124">
            <v>5</v>
          </cell>
          <cell r="E124">
            <v>0</v>
          </cell>
          <cell r="F124">
            <v>7</v>
          </cell>
          <cell r="G124">
            <v>0</v>
          </cell>
          <cell r="H124">
            <v>0</v>
          </cell>
          <cell r="I124">
            <v>12</v>
          </cell>
          <cell r="J124" t="str">
            <v xml:space="preserve"> </v>
          </cell>
        </row>
        <row r="125">
          <cell r="A125">
            <v>120</v>
          </cell>
          <cell r="B125" t="str">
            <v>Fehervar</v>
          </cell>
          <cell r="C125" t="str">
            <v>Hun3</v>
          </cell>
          <cell r="D125">
            <v>1</v>
          </cell>
          <cell r="E125">
            <v>1.5</v>
          </cell>
          <cell r="F125">
            <v>5</v>
          </cell>
          <cell r="G125">
            <v>1.5</v>
          </cell>
          <cell r="H125">
            <v>2.5</v>
          </cell>
          <cell r="I125">
            <v>11.5</v>
          </cell>
          <cell r="J125" t="str">
            <v>ECLQ1</v>
          </cell>
        </row>
        <row r="126">
          <cell r="A126">
            <v>121</v>
          </cell>
          <cell r="B126" t="str">
            <v>Reims</v>
          </cell>
          <cell r="C126" t="str">
            <v>Fra12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2</v>
          </cell>
          <cell r="I126">
            <v>11.183</v>
          </cell>
          <cell r="J126" t="str">
            <v xml:space="preserve"> </v>
          </cell>
        </row>
        <row r="127">
          <cell r="A127">
            <v>122</v>
          </cell>
          <cell r="B127" t="str">
            <v>Strasbourg</v>
          </cell>
          <cell r="C127" t="str">
            <v>Fra14</v>
          </cell>
          <cell r="D127">
            <v>0</v>
          </cell>
          <cell r="E127">
            <v>0</v>
          </cell>
          <cell r="F127">
            <v>0</v>
          </cell>
          <cell r="G127">
            <v>2.5</v>
          </cell>
          <cell r="H127">
            <v>0</v>
          </cell>
          <cell r="I127">
            <v>11.183</v>
          </cell>
          <cell r="J127" t="str">
            <v xml:space="preserve"> </v>
          </cell>
        </row>
        <row r="128">
          <cell r="A128">
            <v>123</v>
          </cell>
          <cell r="B128" t="str">
            <v>Bordeaux</v>
          </cell>
          <cell r="C128" t="str">
            <v>Fra15</v>
          </cell>
          <cell r="D128">
            <v>0</v>
          </cell>
          <cell r="E128">
            <v>1</v>
          </cell>
          <cell r="F128">
            <v>5</v>
          </cell>
          <cell r="G128">
            <v>0</v>
          </cell>
          <cell r="H128">
            <v>0</v>
          </cell>
          <cell r="I128">
            <v>11.183</v>
          </cell>
          <cell r="J128" t="str">
            <v xml:space="preserve"> </v>
          </cell>
        </row>
        <row r="129">
          <cell r="A129" t="str">
            <v xml:space="preserve"> </v>
          </cell>
          <cell r="B129" t="str">
            <v>France</v>
          </cell>
          <cell r="C129" t="str">
            <v xml:space="preserve"> </v>
          </cell>
          <cell r="D129">
            <v>2.8832</v>
          </cell>
          <cell r="E129">
            <v>2.2999999999999998</v>
          </cell>
          <cell r="F129">
            <v>2.1166</v>
          </cell>
          <cell r="G129">
            <v>2.3332000000000002</v>
          </cell>
          <cell r="H129">
            <v>1.55</v>
          </cell>
          <cell r="I129">
            <v>11.183</v>
          </cell>
          <cell r="J129" t="str">
            <v>Start</v>
          </cell>
        </row>
        <row r="130">
          <cell r="A130">
            <v>124</v>
          </cell>
          <cell r="B130" t="str">
            <v>Wolfsberg</v>
          </cell>
          <cell r="C130" t="str">
            <v>Aut6</v>
          </cell>
          <cell r="D130">
            <v>0</v>
          </cell>
          <cell r="E130">
            <v>0</v>
          </cell>
          <cell r="F130">
            <v>0</v>
          </cell>
          <cell r="G130">
            <v>4</v>
          </cell>
          <cell r="H130">
            <v>7</v>
          </cell>
          <cell r="I130">
            <v>11</v>
          </cell>
          <cell r="J130" t="str">
            <v xml:space="preserve"> </v>
          </cell>
        </row>
        <row r="131">
          <cell r="A131">
            <v>125</v>
          </cell>
          <cell r="B131" t="str">
            <v>Antwerp</v>
          </cell>
          <cell r="C131" t="str">
            <v>Bel2</v>
          </cell>
          <cell r="D131">
            <v>0</v>
          </cell>
          <cell r="E131">
            <v>0</v>
          </cell>
          <cell r="F131">
            <v>0</v>
          </cell>
          <cell r="G131">
            <v>2.5</v>
          </cell>
          <cell r="H131">
            <v>8</v>
          </cell>
          <cell r="I131">
            <v>10.5</v>
          </cell>
          <cell r="J131" t="str">
            <v>NCQ3</v>
          </cell>
        </row>
        <row r="132">
          <cell r="A132">
            <v>126</v>
          </cell>
          <cell r="B132" t="str">
            <v>Dundalk</v>
          </cell>
          <cell r="C132" t="str">
            <v>Irl3</v>
          </cell>
          <cell r="D132">
            <v>3</v>
          </cell>
          <cell r="E132">
            <v>1</v>
          </cell>
          <cell r="F132">
            <v>1.5</v>
          </cell>
          <cell r="G132">
            <v>2</v>
          </cell>
          <cell r="H132">
            <v>3</v>
          </cell>
          <cell r="I132">
            <v>10.5</v>
          </cell>
          <cell r="J132" t="str">
            <v>ECLQ1</v>
          </cell>
        </row>
        <row r="133">
          <cell r="A133">
            <v>127</v>
          </cell>
          <cell r="B133" t="str">
            <v>Austria Wien</v>
          </cell>
          <cell r="C133" t="str">
            <v>Aut7</v>
          </cell>
          <cell r="D133">
            <v>4</v>
          </cell>
          <cell r="E133">
            <v>4</v>
          </cell>
          <cell r="F133">
            <v>0</v>
          </cell>
          <cell r="G133">
            <v>2</v>
          </cell>
          <cell r="H133">
            <v>0</v>
          </cell>
          <cell r="I133">
            <v>10</v>
          </cell>
          <cell r="J133" t="str">
            <v xml:space="preserve"> </v>
          </cell>
        </row>
        <row r="134">
          <cell r="A134">
            <v>128</v>
          </cell>
          <cell r="B134" t="str">
            <v>Ostersunds</v>
          </cell>
          <cell r="C134" t="str">
            <v>Swe13</v>
          </cell>
          <cell r="D134">
            <v>0</v>
          </cell>
          <cell r="E134">
            <v>10</v>
          </cell>
          <cell r="F134">
            <v>0</v>
          </cell>
          <cell r="G134">
            <v>0</v>
          </cell>
          <cell r="H134">
            <v>0</v>
          </cell>
          <cell r="I134">
            <v>10</v>
          </cell>
          <cell r="J134" t="str">
            <v xml:space="preserve"> </v>
          </cell>
        </row>
        <row r="135">
          <cell r="A135">
            <v>129</v>
          </cell>
          <cell r="B135" t="str">
            <v>Rio Ave</v>
          </cell>
          <cell r="C135" t="str">
            <v>Por12</v>
          </cell>
          <cell r="D135">
            <v>1</v>
          </cell>
          <cell r="E135">
            <v>0</v>
          </cell>
          <cell r="F135">
            <v>1.5</v>
          </cell>
          <cell r="G135">
            <v>0</v>
          </cell>
          <cell r="H135">
            <v>2.5</v>
          </cell>
          <cell r="I135">
            <v>9.6289999999999996</v>
          </cell>
          <cell r="J135" t="str">
            <v xml:space="preserve"> </v>
          </cell>
        </row>
        <row r="136">
          <cell r="A136">
            <v>130</v>
          </cell>
          <cell r="B136" t="str">
            <v>Vitoria Guimaraes</v>
          </cell>
          <cell r="C136" t="str">
            <v>Por6</v>
          </cell>
          <cell r="D136">
            <v>0</v>
          </cell>
          <cell r="E136">
            <v>4</v>
          </cell>
          <cell r="F136">
            <v>0</v>
          </cell>
          <cell r="G136">
            <v>4</v>
          </cell>
          <cell r="H136">
            <v>0</v>
          </cell>
          <cell r="I136">
            <v>9.6289999999999996</v>
          </cell>
          <cell r="J136" t="str">
            <v>ECLQ2</v>
          </cell>
        </row>
        <row r="137">
          <cell r="A137">
            <v>131</v>
          </cell>
          <cell r="B137" t="str">
            <v>Maritimo</v>
          </cell>
          <cell r="C137" t="str">
            <v>Por16</v>
          </cell>
          <cell r="D137">
            <v>0</v>
          </cell>
          <cell r="E137">
            <v>1.5</v>
          </cell>
          <cell r="F137">
            <v>0</v>
          </cell>
          <cell r="G137">
            <v>0</v>
          </cell>
          <cell r="H137">
            <v>0</v>
          </cell>
          <cell r="I137">
            <v>9.6289999999999996</v>
          </cell>
          <cell r="J137" t="str">
            <v xml:space="preserve"> </v>
          </cell>
        </row>
        <row r="138">
          <cell r="A138">
            <v>132</v>
          </cell>
          <cell r="B138" t="str">
            <v>Arouca</v>
          </cell>
          <cell r="C138" t="str">
            <v>PorII</v>
          </cell>
          <cell r="D138">
            <v>1.5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9.6289999999999996</v>
          </cell>
          <cell r="J138" t="str">
            <v xml:space="preserve"> </v>
          </cell>
        </row>
        <row r="139">
          <cell r="A139" t="str">
            <v xml:space="preserve"> </v>
          </cell>
          <cell r="B139" t="str">
            <v>Portugal</v>
          </cell>
          <cell r="C139" t="str">
            <v xml:space="preserve"> </v>
          </cell>
          <cell r="D139">
            <v>1.6166</v>
          </cell>
          <cell r="E139">
            <v>1.9332</v>
          </cell>
          <cell r="F139">
            <v>2.1800000000000002</v>
          </cell>
          <cell r="G139">
            <v>2.06</v>
          </cell>
          <cell r="H139">
            <v>1.84</v>
          </cell>
          <cell r="I139">
            <v>9.6289999999999996</v>
          </cell>
          <cell r="J139" t="str">
            <v>Start</v>
          </cell>
        </row>
        <row r="140">
          <cell r="A140">
            <v>133</v>
          </cell>
          <cell r="B140" t="str">
            <v>Shkendija</v>
          </cell>
          <cell r="C140" t="str">
            <v>Mac1</v>
          </cell>
          <cell r="D140">
            <v>1.5</v>
          </cell>
          <cell r="E140">
            <v>1.5</v>
          </cell>
          <cell r="F140">
            <v>2.5</v>
          </cell>
          <cell r="G140">
            <v>1.5</v>
          </cell>
          <cell r="H140">
            <v>2</v>
          </cell>
          <cell r="I140">
            <v>9</v>
          </cell>
          <cell r="J140" t="str">
            <v>CHQ1</v>
          </cell>
        </row>
        <row r="141">
          <cell r="A141">
            <v>134</v>
          </cell>
          <cell r="B141" t="str">
            <v>Lugano</v>
          </cell>
          <cell r="C141" t="str">
            <v>Sui3</v>
          </cell>
          <cell r="D141">
            <v>0</v>
          </cell>
          <cell r="E141">
            <v>6</v>
          </cell>
          <cell r="F141">
            <v>0</v>
          </cell>
          <cell r="G141">
            <v>3</v>
          </cell>
          <cell r="H141">
            <v>0</v>
          </cell>
          <cell r="I141">
            <v>9</v>
          </cell>
          <cell r="J141" t="str">
            <v>ECLQ2</v>
          </cell>
        </row>
        <row r="142">
          <cell r="A142">
            <v>135</v>
          </cell>
          <cell r="B142" t="str">
            <v>AEK Larnaca</v>
          </cell>
          <cell r="C142" t="str">
            <v>Cyp5</v>
          </cell>
          <cell r="D142">
            <v>1.5</v>
          </cell>
          <cell r="E142">
            <v>1.5</v>
          </cell>
          <cell r="F142">
            <v>4</v>
          </cell>
          <cell r="G142">
            <v>2</v>
          </cell>
          <cell r="H142">
            <v>0</v>
          </cell>
          <cell r="I142">
            <v>9</v>
          </cell>
          <cell r="J142" t="str">
            <v xml:space="preserve"> </v>
          </cell>
        </row>
        <row r="143">
          <cell r="A143">
            <v>136</v>
          </cell>
          <cell r="B143" t="str">
            <v>Suduva</v>
          </cell>
          <cell r="C143" t="str">
            <v>Lit2</v>
          </cell>
          <cell r="D143">
            <v>0.25</v>
          </cell>
          <cell r="E143">
            <v>1.5</v>
          </cell>
          <cell r="F143">
            <v>2.5</v>
          </cell>
          <cell r="G143">
            <v>2.5</v>
          </cell>
          <cell r="H143">
            <v>2</v>
          </cell>
          <cell r="I143">
            <v>8.75</v>
          </cell>
          <cell r="J143" t="str">
            <v>ECLQ1</v>
          </cell>
        </row>
        <row r="144">
          <cell r="A144">
            <v>137</v>
          </cell>
          <cell r="B144" t="str">
            <v>Slovan Liberec</v>
          </cell>
          <cell r="C144" t="str">
            <v>Cze5</v>
          </cell>
          <cell r="D144">
            <v>3</v>
          </cell>
          <cell r="E144">
            <v>0</v>
          </cell>
          <cell r="F144">
            <v>0</v>
          </cell>
          <cell r="G144">
            <v>0</v>
          </cell>
          <cell r="H144">
            <v>5</v>
          </cell>
          <cell r="I144">
            <v>8</v>
          </cell>
          <cell r="J144" t="str">
            <v>ECLQ2</v>
          </cell>
        </row>
        <row r="145">
          <cell r="A145">
            <v>138</v>
          </cell>
          <cell r="B145" t="str">
            <v>CSKA Sofia</v>
          </cell>
          <cell r="C145" t="str">
            <v>Bul3</v>
          </cell>
          <cell r="D145">
            <v>0</v>
          </cell>
          <cell r="E145">
            <v>0</v>
          </cell>
          <cell r="F145">
            <v>2</v>
          </cell>
          <cell r="G145">
            <v>2</v>
          </cell>
          <cell r="H145">
            <v>4</v>
          </cell>
          <cell r="I145">
            <v>8</v>
          </cell>
          <cell r="J145" t="str">
            <v>ECLQ2</v>
          </cell>
        </row>
        <row r="146">
          <cell r="A146">
            <v>139</v>
          </cell>
          <cell r="B146" t="str">
            <v>Zrinjski</v>
          </cell>
          <cell r="C146" t="str">
            <v>Bos4</v>
          </cell>
          <cell r="D146">
            <v>1</v>
          </cell>
          <cell r="E146">
            <v>1</v>
          </cell>
          <cell r="F146">
            <v>2</v>
          </cell>
          <cell r="G146">
            <v>2</v>
          </cell>
          <cell r="H146">
            <v>2</v>
          </cell>
          <cell r="I146">
            <v>8</v>
          </cell>
          <cell r="J146" t="str">
            <v>ECLQ1</v>
          </cell>
        </row>
        <row r="147">
          <cell r="A147">
            <v>140</v>
          </cell>
          <cell r="B147" t="str">
            <v>Hajduk</v>
          </cell>
          <cell r="C147" t="str">
            <v>Cro5</v>
          </cell>
          <cell r="D147">
            <v>1.5</v>
          </cell>
          <cell r="E147">
            <v>1.5</v>
          </cell>
          <cell r="F147">
            <v>2</v>
          </cell>
          <cell r="G147">
            <v>1</v>
          </cell>
          <cell r="H147">
            <v>2</v>
          </cell>
          <cell r="I147">
            <v>8</v>
          </cell>
          <cell r="J147" t="str">
            <v xml:space="preserve"> </v>
          </cell>
        </row>
        <row r="148">
          <cell r="A148">
            <v>141</v>
          </cell>
          <cell r="B148" t="str">
            <v>Dudelange</v>
          </cell>
          <cell r="C148" t="str">
            <v>Lux2</v>
          </cell>
          <cell r="D148">
            <v>1</v>
          </cell>
          <cell r="E148">
            <v>1</v>
          </cell>
          <cell r="F148">
            <v>3</v>
          </cell>
          <cell r="G148">
            <v>3</v>
          </cell>
          <cell r="H148">
            <v>0</v>
          </cell>
          <cell r="I148">
            <v>8</v>
          </cell>
          <cell r="J148" t="str">
            <v>ECLQ1</v>
          </cell>
        </row>
        <row r="149">
          <cell r="A149">
            <v>142</v>
          </cell>
          <cell r="B149" t="str">
            <v>Astra</v>
          </cell>
          <cell r="C149" t="str">
            <v>Rom9</v>
          </cell>
          <cell r="D149">
            <v>7</v>
          </cell>
          <cell r="E149">
            <v>1</v>
          </cell>
          <cell r="F149">
            <v>0</v>
          </cell>
          <cell r="G149">
            <v>0</v>
          </cell>
          <cell r="H149">
            <v>0</v>
          </cell>
          <cell r="I149">
            <v>8</v>
          </cell>
          <cell r="J149" t="str">
            <v xml:space="preserve"> </v>
          </cell>
        </row>
        <row r="150">
          <cell r="A150">
            <v>143</v>
          </cell>
          <cell r="B150" t="str">
            <v>Osmanlıspor</v>
          </cell>
          <cell r="C150" t="str">
            <v>TurII</v>
          </cell>
          <cell r="D150">
            <v>8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8</v>
          </cell>
          <cell r="J150" t="str">
            <v xml:space="preserve"> </v>
          </cell>
        </row>
        <row r="151">
          <cell r="A151">
            <v>144</v>
          </cell>
          <cell r="B151" t="str">
            <v>Willem II</v>
          </cell>
          <cell r="C151" t="str">
            <v>Ned15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2</v>
          </cell>
          <cell r="I151">
            <v>7.8</v>
          </cell>
          <cell r="J151" t="str">
            <v xml:space="preserve"> </v>
          </cell>
        </row>
        <row r="152">
          <cell r="A152">
            <v>145</v>
          </cell>
          <cell r="B152" t="str">
            <v>Utrecht</v>
          </cell>
          <cell r="C152" t="str">
            <v>Ned7</v>
          </cell>
          <cell r="D152">
            <v>0</v>
          </cell>
          <cell r="E152">
            <v>1.5</v>
          </cell>
          <cell r="F152">
            <v>0</v>
          </cell>
          <cell r="G152">
            <v>1.5</v>
          </cell>
          <cell r="H152">
            <v>0</v>
          </cell>
          <cell r="I152">
            <v>7.8</v>
          </cell>
          <cell r="J152" t="str">
            <v xml:space="preserve"> </v>
          </cell>
        </row>
        <row r="153">
          <cell r="A153">
            <v>146</v>
          </cell>
          <cell r="B153" t="str">
            <v>Vitesse</v>
          </cell>
          <cell r="C153" t="str">
            <v>Ned4</v>
          </cell>
          <cell r="D153">
            <v>0</v>
          </cell>
          <cell r="E153">
            <v>4</v>
          </cell>
          <cell r="F153">
            <v>2</v>
          </cell>
          <cell r="G153">
            <v>0</v>
          </cell>
          <cell r="H153">
            <v>0</v>
          </cell>
          <cell r="I153">
            <v>7.8</v>
          </cell>
          <cell r="J153" t="str">
            <v>ECLQ3</v>
          </cell>
        </row>
        <row r="154">
          <cell r="A154">
            <v>147</v>
          </cell>
          <cell r="B154" t="str">
            <v>Heracles Almelo</v>
          </cell>
          <cell r="C154" t="str">
            <v>Ned8</v>
          </cell>
          <cell r="D154">
            <v>1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7.8</v>
          </cell>
          <cell r="J154" t="str">
            <v xml:space="preserve"> </v>
          </cell>
        </row>
        <row r="155">
          <cell r="A155" t="str">
            <v xml:space="preserve"> </v>
          </cell>
          <cell r="B155" t="str">
            <v>Netherlands</v>
          </cell>
          <cell r="C155" t="str">
            <v xml:space="preserve"> </v>
          </cell>
          <cell r="D155">
            <v>1.82</v>
          </cell>
          <cell r="E155">
            <v>0.57999999999999996</v>
          </cell>
          <cell r="F155">
            <v>1.72</v>
          </cell>
          <cell r="G155">
            <v>1.88</v>
          </cell>
          <cell r="H155">
            <v>1.8</v>
          </cell>
          <cell r="I155">
            <v>7.8</v>
          </cell>
          <cell r="J155" t="str">
            <v>Start</v>
          </cell>
        </row>
        <row r="156">
          <cell r="A156">
            <v>148</v>
          </cell>
          <cell r="B156" t="str">
            <v>Dinamo Moscow</v>
          </cell>
          <cell r="C156" t="str">
            <v>Rus6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1.5</v>
          </cell>
          <cell r="I156">
            <v>7.6760000000000002</v>
          </cell>
          <cell r="J156" t="str">
            <v xml:space="preserve"> </v>
          </cell>
        </row>
        <row r="157">
          <cell r="A157">
            <v>149</v>
          </cell>
          <cell r="B157" t="str">
            <v>Arsenal Tula</v>
          </cell>
          <cell r="C157" t="str">
            <v>Rus13</v>
          </cell>
          <cell r="D157">
            <v>0</v>
          </cell>
          <cell r="E157">
            <v>0</v>
          </cell>
          <cell r="F157">
            <v>0</v>
          </cell>
          <cell r="G157">
            <v>1.5</v>
          </cell>
          <cell r="H157">
            <v>0</v>
          </cell>
          <cell r="I157">
            <v>7.6760000000000002</v>
          </cell>
          <cell r="J157" t="str">
            <v xml:space="preserve"> </v>
          </cell>
        </row>
        <row r="158">
          <cell r="A158">
            <v>150</v>
          </cell>
          <cell r="B158" t="str">
            <v>Ufa</v>
          </cell>
          <cell r="C158" t="str">
            <v>Rus15</v>
          </cell>
          <cell r="D158">
            <v>0</v>
          </cell>
          <cell r="E158">
            <v>0</v>
          </cell>
          <cell r="F158">
            <v>2.5</v>
          </cell>
          <cell r="G158">
            <v>0</v>
          </cell>
          <cell r="H158">
            <v>0</v>
          </cell>
          <cell r="I158">
            <v>7.6760000000000002</v>
          </cell>
          <cell r="J158" t="str">
            <v xml:space="preserve"> </v>
          </cell>
        </row>
        <row r="159">
          <cell r="A159" t="str">
            <v xml:space="preserve"> </v>
          </cell>
          <cell r="B159" t="str">
            <v>Russia</v>
          </cell>
          <cell r="C159" t="str">
            <v xml:space="preserve"> </v>
          </cell>
          <cell r="D159">
            <v>1.84</v>
          </cell>
          <cell r="E159">
            <v>2.52</v>
          </cell>
          <cell r="F159">
            <v>1.5165999999999999</v>
          </cell>
          <cell r="G159">
            <v>0.93320000000000003</v>
          </cell>
          <cell r="H159">
            <v>0.86660000000000004</v>
          </cell>
          <cell r="I159">
            <v>7.6760000000000002</v>
          </cell>
          <cell r="J159" t="str">
            <v>Start</v>
          </cell>
        </row>
        <row r="160">
          <cell r="A160">
            <v>151</v>
          </cell>
          <cell r="B160" t="str">
            <v>Aberdeen</v>
          </cell>
          <cell r="C160" t="str">
            <v>Sco4</v>
          </cell>
          <cell r="D160">
            <v>1</v>
          </cell>
          <cell r="E160">
            <v>1</v>
          </cell>
          <cell r="F160">
            <v>1.5</v>
          </cell>
          <cell r="G160">
            <v>2</v>
          </cell>
          <cell r="H160">
            <v>2</v>
          </cell>
          <cell r="I160">
            <v>7.5</v>
          </cell>
          <cell r="J160" t="str">
            <v>ECLQ2</v>
          </cell>
        </row>
        <row r="161">
          <cell r="A161">
            <v>152</v>
          </cell>
          <cell r="B161" t="str">
            <v>Slovan Bratislava</v>
          </cell>
          <cell r="C161" t="str">
            <v>Svk1</v>
          </cell>
          <cell r="D161">
            <v>0.5</v>
          </cell>
          <cell r="E161">
            <v>0.5</v>
          </cell>
          <cell r="F161">
            <v>2</v>
          </cell>
          <cell r="G161">
            <v>3</v>
          </cell>
          <cell r="H161">
            <v>1.5</v>
          </cell>
          <cell r="I161">
            <v>7.5</v>
          </cell>
          <cell r="J161" t="str">
            <v>CHQ1</v>
          </cell>
        </row>
        <row r="162">
          <cell r="A162">
            <v>153</v>
          </cell>
          <cell r="B162" t="str">
            <v>The New Saints</v>
          </cell>
          <cell r="C162" t="str">
            <v>Wal2</v>
          </cell>
          <cell r="D162">
            <v>1</v>
          </cell>
          <cell r="E162">
            <v>1</v>
          </cell>
          <cell r="F162">
            <v>2</v>
          </cell>
          <cell r="G162">
            <v>2</v>
          </cell>
          <cell r="H162">
            <v>1.5</v>
          </cell>
          <cell r="I162">
            <v>7.5</v>
          </cell>
          <cell r="J162" t="str">
            <v>ECLQ1</v>
          </cell>
        </row>
        <row r="163">
          <cell r="A163">
            <v>154</v>
          </cell>
          <cell r="B163" t="str">
            <v>Spartak Trnava</v>
          </cell>
          <cell r="C163" t="str">
            <v>Svk4</v>
          </cell>
          <cell r="D163">
            <v>1</v>
          </cell>
          <cell r="E163">
            <v>0</v>
          </cell>
          <cell r="F163">
            <v>5</v>
          </cell>
          <cell r="G163">
            <v>1.5</v>
          </cell>
          <cell r="H163">
            <v>0</v>
          </cell>
          <cell r="I163">
            <v>7.5</v>
          </cell>
          <cell r="J163" t="str">
            <v>ECLQ1</v>
          </cell>
        </row>
        <row r="164">
          <cell r="A164">
            <v>155</v>
          </cell>
          <cell r="B164" t="str">
            <v>Charleroi</v>
          </cell>
          <cell r="C164" t="str">
            <v>Bel12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2.5</v>
          </cell>
          <cell r="I164">
            <v>7.3</v>
          </cell>
          <cell r="J164" t="str">
            <v xml:space="preserve"> </v>
          </cell>
        </row>
        <row r="165">
          <cell r="A165">
            <v>156</v>
          </cell>
          <cell r="B165" t="str">
            <v>Zulte Waregem</v>
          </cell>
          <cell r="C165" t="str">
            <v>Bel8</v>
          </cell>
          <cell r="D165">
            <v>0</v>
          </cell>
          <cell r="E165">
            <v>5</v>
          </cell>
          <cell r="F165">
            <v>0</v>
          </cell>
          <cell r="G165">
            <v>0</v>
          </cell>
          <cell r="H165">
            <v>0</v>
          </cell>
          <cell r="I165">
            <v>7.3</v>
          </cell>
          <cell r="J165" t="str">
            <v xml:space="preserve"> </v>
          </cell>
        </row>
        <row r="166">
          <cell r="A166">
            <v>157</v>
          </cell>
          <cell r="B166" t="str">
            <v>Oostende</v>
          </cell>
          <cell r="C166" t="str">
            <v>Bel5</v>
          </cell>
          <cell r="D166">
            <v>0</v>
          </cell>
          <cell r="E166">
            <v>1</v>
          </cell>
          <cell r="F166">
            <v>0</v>
          </cell>
          <cell r="G166">
            <v>0</v>
          </cell>
          <cell r="H166">
            <v>0</v>
          </cell>
          <cell r="I166">
            <v>7.3</v>
          </cell>
          <cell r="J166" t="str">
            <v>ECLQ2</v>
          </cell>
        </row>
        <row r="167">
          <cell r="A167" t="str">
            <v xml:space="preserve"> </v>
          </cell>
          <cell r="B167" t="str">
            <v>Belgium</v>
          </cell>
          <cell r="C167" t="str">
            <v xml:space="preserve"> </v>
          </cell>
          <cell r="D167">
            <v>2.5</v>
          </cell>
          <cell r="E167">
            <v>0.52</v>
          </cell>
          <cell r="F167">
            <v>1.56</v>
          </cell>
          <cell r="G167">
            <v>1.52</v>
          </cell>
          <cell r="H167">
            <v>1.2</v>
          </cell>
          <cell r="I167">
            <v>7.3</v>
          </cell>
          <cell r="J167" t="str">
            <v>Start</v>
          </cell>
        </row>
        <row r="168">
          <cell r="A168">
            <v>158</v>
          </cell>
          <cell r="B168" t="str">
            <v>Hartberg</v>
          </cell>
          <cell r="C168" t="str">
            <v>Aut8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1.5</v>
          </cell>
          <cell r="I168">
            <v>7.165</v>
          </cell>
          <cell r="J168" t="str">
            <v xml:space="preserve"> </v>
          </cell>
        </row>
        <row r="169">
          <cell r="A169">
            <v>159</v>
          </cell>
          <cell r="B169" t="str">
            <v>Sturm</v>
          </cell>
          <cell r="C169" t="str">
            <v>Aut4</v>
          </cell>
          <cell r="D169">
            <v>0</v>
          </cell>
          <cell r="E169">
            <v>1</v>
          </cell>
          <cell r="F169">
            <v>2</v>
          </cell>
          <cell r="G169">
            <v>1.5</v>
          </cell>
          <cell r="H169">
            <v>0</v>
          </cell>
          <cell r="I169">
            <v>7.165</v>
          </cell>
          <cell r="J169" t="str">
            <v>ECLQ3</v>
          </cell>
        </row>
        <row r="170">
          <cell r="A170">
            <v>160</v>
          </cell>
          <cell r="B170" t="str">
            <v>Admira Wacker</v>
          </cell>
          <cell r="C170" t="str">
            <v>Aut12</v>
          </cell>
          <cell r="D170">
            <v>1</v>
          </cell>
          <cell r="E170">
            <v>0</v>
          </cell>
          <cell r="F170">
            <v>1.5</v>
          </cell>
          <cell r="G170">
            <v>0</v>
          </cell>
          <cell r="H170">
            <v>0</v>
          </cell>
          <cell r="I170">
            <v>7.165</v>
          </cell>
          <cell r="J170" t="str">
            <v xml:space="preserve"> </v>
          </cell>
        </row>
        <row r="171">
          <cell r="A171">
            <v>161</v>
          </cell>
          <cell r="B171" t="str">
            <v>Altach</v>
          </cell>
          <cell r="C171" t="str">
            <v>Aut11</v>
          </cell>
          <cell r="D171">
            <v>0</v>
          </cell>
          <cell r="E171">
            <v>1.5</v>
          </cell>
          <cell r="F171">
            <v>0</v>
          </cell>
          <cell r="G171">
            <v>0</v>
          </cell>
          <cell r="H171">
            <v>0</v>
          </cell>
          <cell r="I171">
            <v>7.165</v>
          </cell>
          <cell r="J171" t="str">
            <v xml:space="preserve"> </v>
          </cell>
        </row>
        <row r="172">
          <cell r="A172" t="str">
            <v xml:space="preserve"> </v>
          </cell>
          <cell r="B172" t="str">
            <v>Austria</v>
          </cell>
          <cell r="C172" t="str">
            <v xml:space="preserve"> </v>
          </cell>
          <cell r="D172">
            <v>1.4750000000000001</v>
          </cell>
          <cell r="E172">
            <v>1.95</v>
          </cell>
          <cell r="F172">
            <v>1.24</v>
          </cell>
          <cell r="G172">
            <v>1.1599999999999999</v>
          </cell>
          <cell r="H172">
            <v>1.34</v>
          </cell>
          <cell r="I172">
            <v>7.165</v>
          </cell>
          <cell r="J172" t="str">
            <v xml:space="preserve"> </v>
          </cell>
        </row>
        <row r="173">
          <cell r="A173">
            <v>162</v>
          </cell>
          <cell r="B173" t="str">
            <v>Jablonec</v>
          </cell>
          <cell r="C173" t="str">
            <v>Cze4</v>
          </cell>
          <cell r="D173">
            <v>0</v>
          </cell>
          <cell r="E173">
            <v>0</v>
          </cell>
          <cell r="F173">
            <v>4</v>
          </cell>
          <cell r="G173">
            <v>1.5</v>
          </cell>
          <cell r="H173">
            <v>1.5</v>
          </cell>
          <cell r="I173">
            <v>7</v>
          </cell>
          <cell r="J173" t="str">
            <v>ECLQ2</v>
          </cell>
        </row>
        <row r="174">
          <cell r="A174">
            <v>163</v>
          </cell>
          <cell r="B174" t="str">
            <v>Brondby</v>
          </cell>
          <cell r="C174" t="str">
            <v>Den2</v>
          </cell>
          <cell r="D174">
            <v>1.5</v>
          </cell>
          <cell r="E174">
            <v>1</v>
          </cell>
          <cell r="F174">
            <v>2.5</v>
          </cell>
          <cell r="G174">
            <v>2</v>
          </cell>
          <cell r="H174">
            <v>0</v>
          </cell>
          <cell r="I174">
            <v>7</v>
          </cell>
          <cell r="J174" t="str">
            <v>NCQ2</v>
          </cell>
        </row>
        <row r="175">
          <cell r="A175">
            <v>164</v>
          </cell>
          <cell r="B175" t="str">
            <v>Konyaspor</v>
          </cell>
          <cell r="C175" t="str">
            <v>Tur12</v>
          </cell>
          <cell r="D175">
            <v>2</v>
          </cell>
          <cell r="E175">
            <v>5</v>
          </cell>
          <cell r="F175">
            <v>0</v>
          </cell>
          <cell r="G175">
            <v>0</v>
          </cell>
          <cell r="H175">
            <v>0</v>
          </cell>
          <cell r="I175">
            <v>7</v>
          </cell>
          <cell r="J175" t="str">
            <v xml:space="preserve"> </v>
          </cell>
        </row>
        <row r="176">
          <cell r="A176">
            <v>165</v>
          </cell>
          <cell r="B176" t="str">
            <v>Olimpija</v>
          </cell>
          <cell r="C176" t="str">
            <v>Slo1</v>
          </cell>
          <cell r="D176">
            <v>1</v>
          </cell>
          <cell r="E176">
            <v>0.25</v>
          </cell>
          <cell r="F176">
            <v>2.5</v>
          </cell>
          <cell r="G176">
            <v>1.5</v>
          </cell>
          <cell r="H176">
            <v>1.5</v>
          </cell>
          <cell r="I176">
            <v>6.75</v>
          </cell>
          <cell r="J176" t="str">
            <v>CHQ1</v>
          </cell>
        </row>
        <row r="177">
          <cell r="A177">
            <v>166</v>
          </cell>
          <cell r="B177" t="str">
            <v>Motherwell</v>
          </cell>
          <cell r="C177" t="str">
            <v>Sco9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2</v>
          </cell>
          <cell r="I177">
            <v>6.6749999999999998</v>
          </cell>
          <cell r="J177" t="str">
            <v xml:space="preserve"> </v>
          </cell>
        </row>
        <row r="178">
          <cell r="A178">
            <v>167</v>
          </cell>
          <cell r="B178" t="str">
            <v>Kilmarnock</v>
          </cell>
          <cell r="C178" t="str">
            <v>Sco11</v>
          </cell>
          <cell r="D178">
            <v>0</v>
          </cell>
          <cell r="E178">
            <v>0</v>
          </cell>
          <cell r="F178">
            <v>0</v>
          </cell>
          <cell r="G178">
            <v>1</v>
          </cell>
          <cell r="H178">
            <v>0</v>
          </cell>
          <cell r="I178">
            <v>6.6749999999999998</v>
          </cell>
          <cell r="J178" t="str">
            <v xml:space="preserve"> </v>
          </cell>
        </row>
        <row r="179">
          <cell r="A179">
            <v>168</v>
          </cell>
          <cell r="B179" t="str">
            <v>Hibernian</v>
          </cell>
          <cell r="C179" t="str">
            <v>Sco3</v>
          </cell>
          <cell r="D179">
            <v>0.5</v>
          </cell>
          <cell r="E179">
            <v>0</v>
          </cell>
          <cell r="F179">
            <v>2</v>
          </cell>
          <cell r="G179">
            <v>0</v>
          </cell>
          <cell r="H179">
            <v>0</v>
          </cell>
          <cell r="I179">
            <v>6.6749999999999998</v>
          </cell>
          <cell r="J179" t="str">
            <v>ELQ4</v>
          </cell>
        </row>
        <row r="180">
          <cell r="A180">
            <v>169</v>
          </cell>
          <cell r="B180" t="str">
            <v>St Johnstone</v>
          </cell>
          <cell r="C180" t="str">
            <v>Sco6</v>
          </cell>
          <cell r="D180">
            <v>0</v>
          </cell>
          <cell r="E180">
            <v>0.25</v>
          </cell>
          <cell r="F180">
            <v>0</v>
          </cell>
          <cell r="G180">
            <v>0</v>
          </cell>
          <cell r="H180">
            <v>0</v>
          </cell>
          <cell r="I180">
            <v>6.6749999999999998</v>
          </cell>
          <cell r="J180" t="str">
            <v xml:space="preserve"> </v>
          </cell>
        </row>
        <row r="181">
          <cell r="A181">
            <v>170</v>
          </cell>
          <cell r="B181" t="str">
            <v>Hearts</v>
          </cell>
          <cell r="C181" t="str">
            <v>ScoII</v>
          </cell>
          <cell r="D181">
            <v>0.5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6.6749999999999998</v>
          </cell>
          <cell r="J181" t="str">
            <v xml:space="preserve"> </v>
          </cell>
        </row>
        <row r="182">
          <cell r="A182" t="str">
            <v xml:space="preserve"> </v>
          </cell>
          <cell r="B182" t="str">
            <v>Scotland</v>
          </cell>
          <cell r="C182" t="str">
            <v xml:space="preserve"> </v>
          </cell>
          <cell r="D182">
            <v>0.875</v>
          </cell>
          <cell r="E182">
            <v>0.8</v>
          </cell>
          <cell r="F182">
            <v>1.35</v>
          </cell>
          <cell r="G182">
            <v>1.95</v>
          </cell>
          <cell r="H182">
            <v>1.7</v>
          </cell>
          <cell r="I182">
            <v>6.6749999999999998</v>
          </cell>
          <cell r="J182" t="str">
            <v xml:space="preserve"> </v>
          </cell>
        </row>
        <row r="183">
          <cell r="A183">
            <v>171</v>
          </cell>
          <cell r="B183" t="str">
            <v xml:space="preserve">Desna </v>
          </cell>
          <cell r="C183" t="str">
            <v>Ukr4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2</v>
          </cell>
          <cell r="I183">
            <v>6.62</v>
          </cell>
          <cell r="J183" t="str">
            <v>ECLQ3</v>
          </cell>
        </row>
        <row r="184">
          <cell r="A184">
            <v>172</v>
          </cell>
          <cell r="B184" t="str">
            <v>Kolos Kovalivka</v>
          </cell>
          <cell r="C184" t="str">
            <v>Ukr6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2</v>
          </cell>
          <cell r="I184">
            <v>6.62</v>
          </cell>
          <cell r="J184" t="str">
            <v xml:space="preserve"> </v>
          </cell>
        </row>
        <row r="185">
          <cell r="A185">
            <v>173</v>
          </cell>
          <cell r="B185" t="str">
            <v>Olexandriya</v>
          </cell>
          <cell r="C185" t="str">
            <v>Ukr7</v>
          </cell>
          <cell r="D185">
            <v>1</v>
          </cell>
          <cell r="E185">
            <v>1.5</v>
          </cell>
          <cell r="F185">
            <v>0</v>
          </cell>
          <cell r="G185">
            <v>3</v>
          </cell>
          <cell r="H185">
            <v>0</v>
          </cell>
          <cell r="I185">
            <v>6.62</v>
          </cell>
          <cell r="J185" t="str">
            <v xml:space="preserve"> </v>
          </cell>
        </row>
        <row r="186">
          <cell r="A186">
            <v>174</v>
          </cell>
          <cell r="B186" t="str">
            <v>Mariupol</v>
          </cell>
          <cell r="C186" t="str">
            <v>Ukr9</v>
          </cell>
          <cell r="D186">
            <v>0</v>
          </cell>
          <cell r="E186">
            <v>0</v>
          </cell>
          <cell r="F186">
            <v>2</v>
          </cell>
          <cell r="G186">
            <v>2</v>
          </cell>
          <cell r="H186">
            <v>0</v>
          </cell>
          <cell r="I186">
            <v>6.62</v>
          </cell>
          <cell r="J186" t="str">
            <v xml:space="preserve"> </v>
          </cell>
        </row>
        <row r="187">
          <cell r="A187">
            <v>175</v>
          </cell>
          <cell r="B187" t="str">
            <v>Vorskla</v>
          </cell>
          <cell r="C187" t="str">
            <v>Ukr5</v>
          </cell>
          <cell r="D187">
            <v>1</v>
          </cell>
          <cell r="E187">
            <v>0</v>
          </cell>
          <cell r="F187">
            <v>3</v>
          </cell>
          <cell r="G187">
            <v>0</v>
          </cell>
          <cell r="H187">
            <v>0</v>
          </cell>
          <cell r="I187">
            <v>6.62</v>
          </cell>
          <cell r="J187" t="str">
            <v>ECLQ2</v>
          </cell>
        </row>
        <row r="188">
          <cell r="A188">
            <v>176</v>
          </cell>
          <cell r="B188" t="str">
            <v>Olimpik Donetsk</v>
          </cell>
          <cell r="C188" t="str">
            <v>Ukr11</v>
          </cell>
          <cell r="D188">
            <v>0</v>
          </cell>
          <cell r="E188">
            <v>1</v>
          </cell>
          <cell r="F188">
            <v>0</v>
          </cell>
          <cell r="G188">
            <v>0</v>
          </cell>
          <cell r="H188">
            <v>0</v>
          </cell>
          <cell r="I188">
            <v>6.62</v>
          </cell>
          <cell r="J188" t="str">
            <v xml:space="preserve"> </v>
          </cell>
        </row>
        <row r="189">
          <cell r="A189" t="str">
            <v xml:space="preserve"> </v>
          </cell>
          <cell r="B189" t="str">
            <v>Ukraine</v>
          </cell>
          <cell r="C189" t="str">
            <v xml:space="preserve"> </v>
          </cell>
          <cell r="D189">
            <v>1.1000000000000001</v>
          </cell>
          <cell r="E189">
            <v>1.6</v>
          </cell>
          <cell r="F189">
            <v>1.1200000000000001</v>
          </cell>
          <cell r="G189">
            <v>1.44</v>
          </cell>
          <cell r="H189">
            <v>1.36</v>
          </cell>
          <cell r="I189">
            <v>6.62</v>
          </cell>
          <cell r="J189" t="str">
            <v xml:space="preserve"> </v>
          </cell>
        </row>
        <row r="190">
          <cell r="A190">
            <v>177</v>
          </cell>
          <cell r="B190" t="str">
            <v>Dinamo Tbilisi</v>
          </cell>
          <cell r="C190" t="str">
            <v>Geo1</v>
          </cell>
          <cell r="D190">
            <v>1.5</v>
          </cell>
          <cell r="E190">
            <v>0</v>
          </cell>
          <cell r="F190">
            <v>1</v>
          </cell>
          <cell r="G190">
            <v>2</v>
          </cell>
          <cell r="H190">
            <v>2</v>
          </cell>
          <cell r="I190">
            <v>6.5</v>
          </cell>
          <cell r="J190" t="str">
            <v>CHQ1</v>
          </cell>
        </row>
        <row r="191">
          <cell r="A191">
            <v>178</v>
          </cell>
          <cell r="B191" t="str">
            <v>Zalgiris</v>
          </cell>
          <cell r="C191" t="str">
            <v>Lit1</v>
          </cell>
          <cell r="D191">
            <v>1</v>
          </cell>
          <cell r="E191">
            <v>1</v>
          </cell>
          <cell r="F191">
            <v>2</v>
          </cell>
          <cell r="G191">
            <v>1</v>
          </cell>
          <cell r="H191">
            <v>1.5</v>
          </cell>
          <cell r="I191">
            <v>6.5</v>
          </cell>
          <cell r="J191" t="str">
            <v>CHQ1</v>
          </cell>
        </row>
        <row r="192">
          <cell r="A192">
            <v>179</v>
          </cell>
          <cell r="B192" t="str">
            <v>Alashkert</v>
          </cell>
          <cell r="C192" t="str">
            <v>Arm2</v>
          </cell>
          <cell r="D192">
            <v>1</v>
          </cell>
          <cell r="E192">
            <v>1</v>
          </cell>
          <cell r="F192">
            <v>2</v>
          </cell>
          <cell r="G192">
            <v>1.5</v>
          </cell>
          <cell r="H192">
            <v>1</v>
          </cell>
          <cell r="I192">
            <v>6.5</v>
          </cell>
          <cell r="J192" t="str">
            <v>ECLQ1</v>
          </cell>
        </row>
        <row r="193">
          <cell r="A193">
            <v>180</v>
          </cell>
          <cell r="B193" t="str">
            <v>Sarajevo</v>
          </cell>
          <cell r="C193" t="str">
            <v>Bos1</v>
          </cell>
          <cell r="D193">
            <v>0</v>
          </cell>
          <cell r="E193">
            <v>0.25</v>
          </cell>
          <cell r="F193">
            <v>1.5</v>
          </cell>
          <cell r="G193">
            <v>2</v>
          </cell>
          <cell r="H193">
            <v>2.5</v>
          </cell>
          <cell r="I193">
            <v>6.25</v>
          </cell>
          <cell r="J193" t="str">
            <v>CHQ1</v>
          </cell>
        </row>
        <row r="194">
          <cell r="A194">
            <v>181</v>
          </cell>
          <cell r="B194" t="str">
            <v>Flora</v>
          </cell>
          <cell r="C194" t="str">
            <v>Est1</v>
          </cell>
          <cell r="D194">
            <v>0.5</v>
          </cell>
          <cell r="E194">
            <v>0.25</v>
          </cell>
          <cell r="F194">
            <v>1.5</v>
          </cell>
          <cell r="G194">
            <v>1.5</v>
          </cell>
          <cell r="H194">
            <v>2.5</v>
          </cell>
          <cell r="I194">
            <v>6.25</v>
          </cell>
          <cell r="J194" t="str">
            <v>CHQ1</v>
          </cell>
        </row>
        <row r="195">
          <cell r="A195">
            <v>182</v>
          </cell>
          <cell r="B195" t="str">
            <v>Sivasspor</v>
          </cell>
          <cell r="C195" t="str">
            <v>Tur9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4</v>
          </cell>
          <cell r="I195">
            <v>6.02</v>
          </cell>
          <cell r="J195" t="str">
            <v xml:space="preserve"> </v>
          </cell>
        </row>
        <row r="196">
          <cell r="A196">
            <v>183</v>
          </cell>
          <cell r="B196" t="str">
            <v>Alanyaspor</v>
          </cell>
          <cell r="C196" t="str">
            <v>Tur5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2</v>
          </cell>
          <cell r="I196">
            <v>6.02</v>
          </cell>
          <cell r="J196" t="str">
            <v>ECLQ2</v>
          </cell>
        </row>
        <row r="197">
          <cell r="A197">
            <v>184</v>
          </cell>
          <cell r="B197" t="str">
            <v>Trabzonspor</v>
          </cell>
          <cell r="C197" t="str">
            <v>Tur4</v>
          </cell>
          <cell r="D197">
            <v>0</v>
          </cell>
          <cell r="E197">
            <v>0</v>
          </cell>
          <cell r="F197">
            <v>0</v>
          </cell>
          <cell r="G197">
            <v>3</v>
          </cell>
          <cell r="H197">
            <v>0</v>
          </cell>
          <cell r="I197">
            <v>6.02</v>
          </cell>
          <cell r="J197" t="str">
            <v>ECLQ3</v>
          </cell>
        </row>
        <row r="198">
          <cell r="A198">
            <v>185</v>
          </cell>
          <cell r="B198" t="str">
            <v>Yeni Malatyaspor</v>
          </cell>
          <cell r="C198" t="str">
            <v>Tur16</v>
          </cell>
          <cell r="D198">
            <v>0</v>
          </cell>
          <cell r="E198">
            <v>0</v>
          </cell>
          <cell r="F198">
            <v>0</v>
          </cell>
          <cell r="G198">
            <v>2</v>
          </cell>
          <cell r="H198">
            <v>0</v>
          </cell>
          <cell r="I198">
            <v>6.02</v>
          </cell>
          <cell r="J198" t="str">
            <v xml:space="preserve"> </v>
          </cell>
        </row>
        <row r="199">
          <cell r="A199">
            <v>186</v>
          </cell>
          <cell r="B199" t="str">
            <v>Akhisar Belediyespor</v>
          </cell>
          <cell r="C199" t="str">
            <v>TurII</v>
          </cell>
          <cell r="D199">
            <v>0</v>
          </cell>
          <cell r="E199">
            <v>0</v>
          </cell>
          <cell r="F199">
            <v>3</v>
          </cell>
          <cell r="G199">
            <v>0</v>
          </cell>
          <cell r="H199">
            <v>0</v>
          </cell>
          <cell r="I199">
            <v>6.02</v>
          </cell>
          <cell r="J199" t="str">
            <v xml:space="preserve"> </v>
          </cell>
        </row>
        <row r="200">
          <cell r="A200" t="str">
            <v xml:space="preserve"> </v>
          </cell>
          <cell r="B200" t="str">
            <v>Turkey</v>
          </cell>
          <cell r="C200" t="str">
            <v xml:space="preserve"> </v>
          </cell>
          <cell r="D200">
            <v>1.94</v>
          </cell>
          <cell r="E200">
            <v>1.36</v>
          </cell>
          <cell r="F200">
            <v>1.1000000000000001</v>
          </cell>
          <cell r="G200">
            <v>1</v>
          </cell>
          <cell r="H200">
            <v>0.62</v>
          </cell>
          <cell r="I200">
            <v>6.02</v>
          </cell>
          <cell r="J200" t="str">
            <v xml:space="preserve"> </v>
          </cell>
        </row>
        <row r="201">
          <cell r="A201">
            <v>187</v>
          </cell>
          <cell r="B201" t="str">
            <v>Lech</v>
          </cell>
          <cell r="C201" t="str">
            <v>Pol11</v>
          </cell>
          <cell r="D201">
            <v>0</v>
          </cell>
          <cell r="E201">
            <v>1</v>
          </cell>
          <cell r="F201">
            <v>2</v>
          </cell>
          <cell r="G201">
            <v>0</v>
          </cell>
          <cell r="H201">
            <v>3</v>
          </cell>
          <cell r="I201">
            <v>6</v>
          </cell>
          <cell r="J201" t="str">
            <v xml:space="preserve"> </v>
          </cell>
        </row>
        <row r="202">
          <cell r="A202">
            <v>188</v>
          </cell>
          <cell r="B202" t="str">
            <v>Buducnost</v>
          </cell>
          <cell r="C202" t="str">
            <v>Mne1</v>
          </cell>
          <cell r="D202">
            <v>0.5</v>
          </cell>
          <cell r="E202">
            <v>1</v>
          </cell>
          <cell r="F202">
            <v>1</v>
          </cell>
          <cell r="G202">
            <v>1.5</v>
          </cell>
          <cell r="H202">
            <v>2</v>
          </cell>
          <cell r="I202">
            <v>6</v>
          </cell>
          <cell r="J202" t="str">
            <v>CHQ1</v>
          </cell>
        </row>
        <row r="203">
          <cell r="A203">
            <v>189</v>
          </cell>
          <cell r="B203" t="str">
            <v>Kairat</v>
          </cell>
          <cell r="C203" t="str">
            <v>Kaz1</v>
          </cell>
          <cell r="D203">
            <v>0.5</v>
          </cell>
          <cell r="E203">
            <v>0.5</v>
          </cell>
          <cell r="F203">
            <v>2</v>
          </cell>
          <cell r="G203">
            <v>1.5</v>
          </cell>
          <cell r="H203">
            <v>1.5</v>
          </cell>
          <cell r="I203">
            <v>6</v>
          </cell>
          <cell r="J203" t="str">
            <v>CHQ1</v>
          </cell>
        </row>
        <row r="204">
          <cell r="A204">
            <v>190</v>
          </cell>
          <cell r="B204" t="str">
            <v>Osijek</v>
          </cell>
          <cell r="C204" t="str">
            <v>Cro2</v>
          </cell>
          <cell r="D204">
            <v>0</v>
          </cell>
          <cell r="E204">
            <v>1.5</v>
          </cell>
          <cell r="F204">
            <v>1.5</v>
          </cell>
          <cell r="G204">
            <v>1.5</v>
          </cell>
          <cell r="H204">
            <v>1.5</v>
          </cell>
          <cell r="I204">
            <v>6</v>
          </cell>
          <cell r="J204" t="str">
            <v>ECLQ2</v>
          </cell>
        </row>
        <row r="205">
          <cell r="A205">
            <v>191</v>
          </cell>
          <cell r="B205" t="str">
            <v>Kukesi</v>
          </cell>
          <cell r="C205" t="str">
            <v>Alb6</v>
          </cell>
          <cell r="D205">
            <v>0.5</v>
          </cell>
          <cell r="E205">
            <v>1</v>
          </cell>
          <cell r="F205">
            <v>2</v>
          </cell>
          <cell r="G205">
            <v>1</v>
          </cell>
          <cell r="H205">
            <v>1.5</v>
          </cell>
          <cell r="I205">
            <v>6</v>
          </cell>
          <cell r="J205" t="str">
            <v xml:space="preserve"> </v>
          </cell>
        </row>
        <row r="206">
          <cell r="A206">
            <v>192</v>
          </cell>
          <cell r="B206" t="str">
            <v>U Craiova</v>
          </cell>
          <cell r="C206" t="str">
            <v>Rom3</v>
          </cell>
          <cell r="D206">
            <v>0</v>
          </cell>
          <cell r="E206">
            <v>1</v>
          </cell>
          <cell r="F206">
            <v>2</v>
          </cell>
          <cell r="G206">
            <v>2</v>
          </cell>
          <cell r="H206">
            <v>1</v>
          </cell>
          <cell r="I206">
            <v>6</v>
          </cell>
          <cell r="J206" t="str">
            <v>ECLQ2</v>
          </cell>
        </row>
        <row r="207">
          <cell r="A207">
            <v>193</v>
          </cell>
          <cell r="B207" t="str">
            <v>Valletta</v>
          </cell>
          <cell r="C207" t="str">
            <v>Mal7</v>
          </cell>
          <cell r="D207">
            <v>1</v>
          </cell>
          <cell r="E207">
            <v>0.5</v>
          </cell>
          <cell r="F207">
            <v>1.5</v>
          </cell>
          <cell r="G207">
            <v>2</v>
          </cell>
          <cell r="H207">
            <v>1</v>
          </cell>
          <cell r="I207">
            <v>6</v>
          </cell>
          <cell r="J207" t="str">
            <v xml:space="preserve"> </v>
          </cell>
        </row>
        <row r="208">
          <cell r="A208">
            <v>194</v>
          </cell>
          <cell r="B208" t="str">
            <v>Dinamo Minsk</v>
          </cell>
          <cell r="C208" t="str">
            <v>Blr6</v>
          </cell>
          <cell r="D208">
            <v>1</v>
          </cell>
          <cell r="E208">
            <v>1</v>
          </cell>
          <cell r="F208">
            <v>2</v>
          </cell>
          <cell r="G208">
            <v>1</v>
          </cell>
          <cell r="H208">
            <v>1</v>
          </cell>
          <cell r="I208">
            <v>6</v>
          </cell>
          <cell r="J208" t="str">
            <v xml:space="preserve"> </v>
          </cell>
        </row>
        <row r="209">
          <cell r="A209">
            <v>195</v>
          </cell>
          <cell r="B209" t="str">
            <v>AIK</v>
          </cell>
          <cell r="C209" t="str">
            <v>Swe9</v>
          </cell>
          <cell r="D209">
            <v>1</v>
          </cell>
          <cell r="E209">
            <v>1</v>
          </cell>
          <cell r="F209">
            <v>1.5</v>
          </cell>
          <cell r="G209">
            <v>2.5</v>
          </cell>
          <cell r="H209">
            <v>0</v>
          </cell>
          <cell r="I209">
            <v>6</v>
          </cell>
          <cell r="J209" t="str">
            <v xml:space="preserve"> </v>
          </cell>
        </row>
        <row r="210">
          <cell r="A210">
            <v>196</v>
          </cell>
          <cell r="B210" t="str">
            <v>Ventspils</v>
          </cell>
          <cell r="C210" t="str">
            <v>Lat4</v>
          </cell>
          <cell r="D210">
            <v>0.5</v>
          </cell>
          <cell r="E210">
            <v>0.25</v>
          </cell>
          <cell r="F210">
            <v>1.5</v>
          </cell>
          <cell r="G210">
            <v>2</v>
          </cell>
          <cell r="H210">
            <v>1.5</v>
          </cell>
          <cell r="I210">
            <v>5.75</v>
          </cell>
          <cell r="J210" t="str">
            <v xml:space="preserve"> </v>
          </cell>
        </row>
        <row r="211">
          <cell r="A211">
            <v>197</v>
          </cell>
          <cell r="B211" t="str">
            <v>Lincoln</v>
          </cell>
          <cell r="C211" t="str">
            <v>Gib2</v>
          </cell>
          <cell r="D211">
            <v>1</v>
          </cell>
          <cell r="E211">
            <v>0.25</v>
          </cell>
          <cell r="F211">
            <v>1.5</v>
          </cell>
          <cell r="G211">
            <v>1.5</v>
          </cell>
          <cell r="H211">
            <v>1.5</v>
          </cell>
          <cell r="I211">
            <v>5.75</v>
          </cell>
          <cell r="J211" t="str">
            <v>ECLQ1</v>
          </cell>
        </row>
        <row r="212">
          <cell r="A212">
            <v>198</v>
          </cell>
          <cell r="B212" t="str">
            <v>Sonderjyske</v>
          </cell>
          <cell r="C212" t="str">
            <v>Den7</v>
          </cell>
          <cell r="D212">
            <v>1.5</v>
          </cell>
          <cell r="E212">
            <v>0</v>
          </cell>
          <cell r="F212">
            <v>0</v>
          </cell>
          <cell r="G212">
            <v>0</v>
          </cell>
          <cell r="H212">
            <v>2</v>
          </cell>
          <cell r="I212">
            <v>5.5750000000000002</v>
          </cell>
          <cell r="J212" t="str">
            <v xml:space="preserve"> </v>
          </cell>
        </row>
        <row r="213">
          <cell r="A213">
            <v>199</v>
          </cell>
          <cell r="B213" t="str">
            <v>AGF Aarhus</v>
          </cell>
          <cell r="C213" t="str">
            <v>Den3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1.5</v>
          </cell>
          <cell r="I213">
            <v>5.5750000000000002</v>
          </cell>
          <cell r="J213" t="str">
            <v>ELQ4</v>
          </cell>
        </row>
        <row r="214">
          <cell r="A214">
            <v>200</v>
          </cell>
          <cell r="B214" t="str">
            <v>Esbjerg</v>
          </cell>
          <cell r="C214" t="str">
            <v>DenII</v>
          </cell>
          <cell r="D214">
            <v>0</v>
          </cell>
          <cell r="E214">
            <v>0</v>
          </cell>
          <cell r="F214">
            <v>0</v>
          </cell>
          <cell r="G214">
            <v>1.5</v>
          </cell>
          <cell r="H214">
            <v>0</v>
          </cell>
          <cell r="I214">
            <v>5.5750000000000002</v>
          </cell>
          <cell r="J214" t="str">
            <v xml:space="preserve"> </v>
          </cell>
        </row>
        <row r="215">
          <cell r="A215">
            <v>201</v>
          </cell>
          <cell r="B215" t="str">
            <v>Nordsjaelland</v>
          </cell>
          <cell r="C215" t="str">
            <v>Den6</v>
          </cell>
          <cell r="D215">
            <v>0</v>
          </cell>
          <cell r="E215">
            <v>0</v>
          </cell>
          <cell r="F215">
            <v>2</v>
          </cell>
          <cell r="G215">
            <v>0</v>
          </cell>
          <cell r="H215">
            <v>0</v>
          </cell>
          <cell r="I215">
            <v>5.5750000000000002</v>
          </cell>
          <cell r="J215" t="str">
            <v xml:space="preserve"> </v>
          </cell>
        </row>
        <row r="216">
          <cell r="A216">
            <v>202</v>
          </cell>
          <cell r="B216" t="str">
            <v>Lyngby</v>
          </cell>
          <cell r="C216" t="str">
            <v>Den11</v>
          </cell>
          <cell r="D216">
            <v>0</v>
          </cell>
          <cell r="E216">
            <v>1</v>
          </cell>
          <cell r="F216">
            <v>0</v>
          </cell>
          <cell r="G216">
            <v>0</v>
          </cell>
          <cell r="H216">
            <v>0</v>
          </cell>
          <cell r="I216">
            <v>5.5750000000000002</v>
          </cell>
          <cell r="J216" t="str">
            <v xml:space="preserve"> </v>
          </cell>
        </row>
        <row r="217">
          <cell r="A217" t="str">
            <v xml:space="preserve"> </v>
          </cell>
          <cell r="B217" t="str">
            <v>Denmark</v>
          </cell>
          <cell r="C217" t="str">
            <v xml:space="preserve"> </v>
          </cell>
          <cell r="D217">
            <v>1.7</v>
          </cell>
          <cell r="E217">
            <v>1.05</v>
          </cell>
          <cell r="F217">
            <v>0.97499999999999998</v>
          </cell>
          <cell r="G217">
            <v>1.0249999999999999</v>
          </cell>
          <cell r="H217">
            <v>0.82499999999999996</v>
          </cell>
          <cell r="I217">
            <v>5.5750000000000002</v>
          </cell>
          <cell r="J217" t="str">
            <v xml:space="preserve"> </v>
          </cell>
        </row>
        <row r="218">
          <cell r="A218">
            <v>203</v>
          </cell>
          <cell r="B218" t="str">
            <v>Omonia</v>
          </cell>
          <cell r="C218" t="str">
            <v>Cyp1</v>
          </cell>
          <cell r="D218">
            <v>0.5</v>
          </cell>
          <cell r="E218">
            <v>0</v>
          </cell>
          <cell r="F218">
            <v>0</v>
          </cell>
          <cell r="G218">
            <v>0</v>
          </cell>
          <cell r="H218">
            <v>3</v>
          </cell>
          <cell r="I218">
            <v>5.55</v>
          </cell>
          <cell r="J218" t="str">
            <v>CHQ2</v>
          </cell>
        </row>
        <row r="219">
          <cell r="A219">
            <v>204</v>
          </cell>
          <cell r="B219" t="str">
            <v>Anorthosis</v>
          </cell>
          <cell r="C219" t="str">
            <v>Cyp4</v>
          </cell>
          <cell r="D219">
            <v>0</v>
          </cell>
          <cell r="E219">
            <v>0</v>
          </cell>
          <cell r="F219">
            <v>1</v>
          </cell>
          <cell r="G219">
            <v>0</v>
          </cell>
          <cell r="H219">
            <v>2</v>
          </cell>
          <cell r="I219">
            <v>5.55</v>
          </cell>
          <cell r="J219" t="str">
            <v>ECLQ2</v>
          </cell>
        </row>
        <row r="220">
          <cell r="A220">
            <v>205</v>
          </cell>
          <cell r="B220" t="str">
            <v>AEL Limassol</v>
          </cell>
          <cell r="C220" t="str">
            <v>Cyp2</v>
          </cell>
          <cell r="D220">
            <v>0</v>
          </cell>
          <cell r="E220">
            <v>1</v>
          </cell>
          <cell r="F220">
            <v>0</v>
          </cell>
          <cell r="G220">
            <v>1.5</v>
          </cell>
          <cell r="H220">
            <v>0</v>
          </cell>
          <cell r="I220">
            <v>5.55</v>
          </cell>
          <cell r="J220" t="str">
            <v>ECLQ2</v>
          </cell>
        </row>
        <row r="221">
          <cell r="A221" t="str">
            <v xml:space="preserve"> </v>
          </cell>
          <cell r="B221" t="str">
            <v>Cyprus</v>
          </cell>
          <cell r="C221" t="str">
            <v xml:space="preserve"> </v>
          </cell>
          <cell r="D221">
            <v>1.1000000000000001</v>
          </cell>
          <cell r="E221">
            <v>1.4</v>
          </cell>
          <cell r="F221">
            <v>1.2250000000000001</v>
          </cell>
          <cell r="G221">
            <v>1.0249999999999999</v>
          </cell>
          <cell r="H221">
            <v>0.8</v>
          </cell>
          <cell r="I221">
            <v>5.55</v>
          </cell>
          <cell r="J221" t="str">
            <v xml:space="preserve"> </v>
          </cell>
        </row>
        <row r="222">
          <cell r="A222">
            <v>206</v>
          </cell>
          <cell r="B222" t="str">
            <v>Riga</v>
          </cell>
          <cell r="C222" t="str">
            <v>Lat1</v>
          </cell>
          <cell r="D222">
            <v>0</v>
          </cell>
          <cell r="E222">
            <v>0</v>
          </cell>
          <cell r="F222">
            <v>1</v>
          </cell>
          <cell r="G222">
            <v>2.5</v>
          </cell>
          <cell r="H222">
            <v>2</v>
          </cell>
          <cell r="I222">
            <v>5.5</v>
          </cell>
          <cell r="J222" t="str">
            <v>CHQ1</v>
          </cell>
        </row>
        <row r="223">
          <cell r="A223">
            <v>207</v>
          </cell>
          <cell r="B223" t="str">
            <v>Progres</v>
          </cell>
          <cell r="C223" t="str">
            <v>Lux5</v>
          </cell>
          <cell r="D223">
            <v>0</v>
          </cell>
          <cell r="E223">
            <v>0.5</v>
          </cell>
          <cell r="F223">
            <v>2</v>
          </cell>
          <cell r="G223">
            <v>1.5</v>
          </cell>
          <cell r="H223">
            <v>1.5</v>
          </cell>
          <cell r="I223">
            <v>5.5</v>
          </cell>
          <cell r="J223" t="str">
            <v xml:space="preserve"> </v>
          </cell>
        </row>
        <row r="224">
          <cell r="A224">
            <v>208</v>
          </cell>
          <cell r="B224" t="str">
            <v>Honved</v>
          </cell>
          <cell r="C224" t="str">
            <v>Hun9</v>
          </cell>
          <cell r="D224">
            <v>0</v>
          </cell>
          <cell r="E224">
            <v>1</v>
          </cell>
          <cell r="F224">
            <v>1.5</v>
          </cell>
          <cell r="G224">
            <v>1.5</v>
          </cell>
          <cell r="H224">
            <v>1.5</v>
          </cell>
          <cell r="I224">
            <v>5.5</v>
          </cell>
          <cell r="J224" t="str">
            <v xml:space="preserve"> </v>
          </cell>
        </row>
        <row r="225">
          <cell r="A225">
            <v>209</v>
          </cell>
          <cell r="B225" t="str">
            <v>Vaduz</v>
          </cell>
          <cell r="C225" t="str">
            <v>Lie</v>
          </cell>
          <cell r="D225">
            <v>0.5</v>
          </cell>
          <cell r="E225">
            <v>0.5</v>
          </cell>
          <cell r="F225">
            <v>1.5</v>
          </cell>
          <cell r="G225">
            <v>2</v>
          </cell>
          <cell r="H225">
            <v>1</v>
          </cell>
          <cell r="I225">
            <v>5.5</v>
          </cell>
          <cell r="J225" t="str">
            <v>ECLQ2</v>
          </cell>
        </row>
        <row r="226">
          <cell r="A226">
            <v>210</v>
          </cell>
          <cell r="B226" t="str">
            <v>Nomme Kalju</v>
          </cell>
          <cell r="C226" t="str">
            <v>Est4</v>
          </cell>
          <cell r="D226">
            <v>1</v>
          </cell>
          <cell r="E226">
            <v>0.5</v>
          </cell>
          <cell r="F226">
            <v>1</v>
          </cell>
          <cell r="G226">
            <v>2</v>
          </cell>
          <cell r="H226">
            <v>1</v>
          </cell>
          <cell r="I226">
            <v>5.5</v>
          </cell>
          <cell r="J226" t="str">
            <v xml:space="preserve"> </v>
          </cell>
        </row>
        <row r="227">
          <cell r="A227">
            <v>211</v>
          </cell>
          <cell r="B227" t="str">
            <v>Luzern</v>
          </cell>
          <cell r="C227" t="str">
            <v>Sui8</v>
          </cell>
          <cell r="D227">
            <v>1</v>
          </cell>
          <cell r="E227">
            <v>0.5</v>
          </cell>
          <cell r="F227">
            <v>2</v>
          </cell>
          <cell r="G227">
            <v>2</v>
          </cell>
          <cell r="H227">
            <v>0</v>
          </cell>
          <cell r="I227">
            <v>5.5</v>
          </cell>
          <cell r="J227" t="str">
            <v xml:space="preserve"> </v>
          </cell>
        </row>
        <row r="228">
          <cell r="A228">
            <v>212</v>
          </cell>
          <cell r="B228" t="str">
            <v>HJK</v>
          </cell>
          <cell r="C228" t="str">
            <v>Fin1</v>
          </cell>
          <cell r="D228">
            <v>1</v>
          </cell>
          <cell r="E228">
            <v>0.5</v>
          </cell>
          <cell r="F228">
            <v>2</v>
          </cell>
          <cell r="G228">
            <v>2</v>
          </cell>
          <cell r="H228">
            <v>0</v>
          </cell>
          <cell r="I228">
            <v>5.5</v>
          </cell>
          <cell r="J228" t="str">
            <v>CHQ1</v>
          </cell>
        </row>
        <row r="229">
          <cell r="A229">
            <v>213</v>
          </cell>
          <cell r="B229" t="str">
            <v>Viitorul</v>
          </cell>
          <cell r="C229" t="str">
            <v>Rom13</v>
          </cell>
          <cell r="D229">
            <v>1</v>
          </cell>
          <cell r="E229">
            <v>1.5</v>
          </cell>
          <cell r="F229">
            <v>1.5</v>
          </cell>
          <cell r="G229">
            <v>1.5</v>
          </cell>
          <cell r="H229">
            <v>0</v>
          </cell>
          <cell r="I229">
            <v>5.5</v>
          </cell>
          <cell r="J229" t="str">
            <v xml:space="preserve"> </v>
          </cell>
        </row>
        <row r="230">
          <cell r="A230">
            <v>214</v>
          </cell>
          <cell r="B230" t="str">
            <v>Domzale</v>
          </cell>
          <cell r="C230" t="str">
            <v>Slo4</v>
          </cell>
          <cell r="D230">
            <v>1</v>
          </cell>
          <cell r="E230">
            <v>1.5</v>
          </cell>
          <cell r="F230">
            <v>1.5</v>
          </cell>
          <cell r="G230">
            <v>1.5</v>
          </cell>
          <cell r="H230">
            <v>0</v>
          </cell>
          <cell r="I230">
            <v>5.5</v>
          </cell>
          <cell r="J230" t="str">
            <v>ECLQ1</v>
          </cell>
        </row>
        <row r="231">
          <cell r="A231">
            <v>215</v>
          </cell>
          <cell r="B231" t="str">
            <v>Gabala</v>
          </cell>
          <cell r="C231" t="str">
            <v>Aze5</v>
          </cell>
          <cell r="D231">
            <v>2</v>
          </cell>
          <cell r="E231">
            <v>1</v>
          </cell>
          <cell r="F231">
            <v>1</v>
          </cell>
          <cell r="G231">
            <v>1.5</v>
          </cell>
          <cell r="H231">
            <v>0</v>
          </cell>
          <cell r="I231">
            <v>5.5</v>
          </cell>
          <cell r="J231" t="str">
            <v xml:space="preserve"> </v>
          </cell>
        </row>
        <row r="232">
          <cell r="A232">
            <v>216</v>
          </cell>
          <cell r="B232" t="str">
            <v>Vojvodina</v>
          </cell>
          <cell r="C232" t="str">
            <v>Srb3</v>
          </cell>
          <cell r="D232">
            <v>1.5</v>
          </cell>
          <cell r="E232">
            <v>0.25</v>
          </cell>
          <cell r="F232">
            <v>0</v>
          </cell>
          <cell r="G232">
            <v>0</v>
          </cell>
          <cell r="H232">
            <v>2</v>
          </cell>
          <cell r="I232">
            <v>5.35</v>
          </cell>
          <cell r="J232" t="str">
            <v>ECLQ2</v>
          </cell>
        </row>
        <row r="233">
          <cell r="A233">
            <v>217</v>
          </cell>
          <cell r="B233" t="str">
            <v>Backa Topola</v>
          </cell>
          <cell r="C233" t="str">
            <v>Srb7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1.5</v>
          </cell>
          <cell r="I233">
            <v>5.35</v>
          </cell>
          <cell r="J233" t="str">
            <v xml:space="preserve"> </v>
          </cell>
        </row>
        <row r="234">
          <cell r="A234">
            <v>218</v>
          </cell>
          <cell r="B234" t="str">
            <v>Cukaricki</v>
          </cell>
          <cell r="C234" t="str">
            <v>Srb4</v>
          </cell>
          <cell r="D234">
            <v>0.5</v>
          </cell>
          <cell r="E234">
            <v>0</v>
          </cell>
          <cell r="F234">
            <v>0</v>
          </cell>
          <cell r="G234">
            <v>1.5</v>
          </cell>
          <cell r="H234">
            <v>0</v>
          </cell>
          <cell r="I234">
            <v>5.35</v>
          </cell>
          <cell r="J234" t="str">
            <v>ECLQ2</v>
          </cell>
        </row>
        <row r="235">
          <cell r="A235">
            <v>219</v>
          </cell>
          <cell r="B235" t="str">
            <v>Radnicki Nis</v>
          </cell>
          <cell r="C235" t="str">
            <v>Srb12</v>
          </cell>
          <cell r="D235">
            <v>0</v>
          </cell>
          <cell r="E235">
            <v>0</v>
          </cell>
          <cell r="F235">
            <v>1.5</v>
          </cell>
          <cell r="G235">
            <v>1</v>
          </cell>
          <cell r="H235">
            <v>0</v>
          </cell>
          <cell r="I235">
            <v>5.35</v>
          </cell>
          <cell r="J235" t="str">
            <v xml:space="preserve"> </v>
          </cell>
        </row>
        <row r="236">
          <cell r="A236">
            <v>220</v>
          </cell>
          <cell r="B236" t="str">
            <v>Spartak Subotica</v>
          </cell>
          <cell r="C236" t="str">
            <v>Srb6</v>
          </cell>
          <cell r="D236">
            <v>0</v>
          </cell>
          <cell r="E236">
            <v>0</v>
          </cell>
          <cell r="F236">
            <v>2</v>
          </cell>
          <cell r="G236">
            <v>0</v>
          </cell>
          <cell r="H236">
            <v>0</v>
          </cell>
          <cell r="I236">
            <v>5.35</v>
          </cell>
          <cell r="J236" t="str">
            <v xml:space="preserve"> </v>
          </cell>
        </row>
        <row r="237">
          <cell r="A237">
            <v>221</v>
          </cell>
          <cell r="B237" t="str">
            <v>Mladost Lucani</v>
          </cell>
          <cell r="C237" t="str">
            <v>Srb9</v>
          </cell>
          <cell r="D237">
            <v>0</v>
          </cell>
          <cell r="E237">
            <v>0.25</v>
          </cell>
          <cell r="F237">
            <v>0</v>
          </cell>
          <cell r="G237">
            <v>0</v>
          </cell>
          <cell r="H237">
            <v>0</v>
          </cell>
          <cell r="I237">
            <v>5.35</v>
          </cell>
          <cell r="J237" t="str">
            <v xml:space="preserve"> </v>
          </cell>
        </row>
        <row r="238">
          <cell r="A238" t="str">
            <v xml:space="preserve"> </v>
          </cell>
          <cell r="B238" t="str">
            <v>Serbia</v>
          </cell>
          <cell r="C238" t="str">
            <v xml:space="preserve"> </v>
          </cell>
          <cell r="D238">
            <v>0.57499999999999996</v>
          </cell>
          <cell r="E238">
            <v>1.2749999999999999</v>
          </cell>
          <cell r="F238">
            <v>1.2</v>
          </cell>
          <cell r="G238">
            <v>1.2</v>
          </cell>
          <cell r="H238">
            <v>1.1000000000000001</v>
          </cell>
          <cell r="I238">
            <v>5.35</v>
          </cell>
          <cell r="J238" t="str">
            <v xml:space="preserve"> </v>
          </cell>
        </row>
        <row r="239">
          <cell r="A239">
            <v>222</v>
          </cell>
          <cell r="B239" t="str">
            <v>Mlada Boleslav</v>
          </cell>
          <cell r="C239" t="str">
            <v>Cze14</v>
          </cell>
          <cell r="D239">
            <v>1</v>
          </cell>
          <cell r="E239">
            <v>1</v>
          </cell>
          <cell r="F239">
            <v>0</v>
          </cell>
          <cell r="G239">
            <v>2</v>
          </cell>
          <cell r="H239">
            <v>0</v>
          </cell>
          <cell r="I239">
            <v>5.32</v>
          </cell>
          <cell r="J239" t="str">
            <v xml:space="preserve"> </v>
          </cell>
        </row>
        <row r="240">
          <cell r="A240">
            <v>223</v>
          </cell>
          <cell r="B240" t="str">
            <v>Sigma</v>
          </cell>
          <cell r="C240" t="str">
            <v>Cze8</v>
          </cell>
          <cell r="D240">
            <v>0</v>
          </cell>
          <cell r="E240">
            <v>0</v>
          </cell>
          <cell r="F240">
            <v>2.5</v>
          </cell>
          <cell r="G240">
            <v>0</v>
          </cell>
          <cell r="H240">
            <v>0</v>
          </cell>
          <cell r="I240">
            <v>5.32</v>
          </cell>
          <cell r="J240" t="str">
            <v xml:space="preserve"> </v>
          </cell>
        </row>
        <row r="241">
          <cell r="A241">
            <v>224</v>
          </cell>
          <cell r="B241" t="str">
            <v>Zlin</v>
          </cell>
          <cell r="C241" t="str">
            <v>Cze13</v>
          </cell>
          <cell r="D241">
            <v>0</v>
          </cell>
          <cell r="E241">
            <v>2</v>
          </cell>
          <cell r="F241">
            <v>0</v>
          </cell>
          <cell r="G241">
            <v>0</v>
          </cell>
          <cell r="H241">
            <v>0</v>
          </cell>
          <cell r="I241">
            <v>5.32</v>
          </cell>
          <cell r="J241" t="str">
            <v xml:space="preserve"> </v>
          </cell>
        </row>
        <row r="242">
          <cell r="A242" t="str">
            <v xml:space="preserve"> </v>
          </cell>
          <cell r="B242" t="str">
            <v>Czechia</v>
          </cell>
          <cell r="C242" t="str">
            <v xml:space="preserve"> </v>
          </cell>
          <cell r="D242">
            <v>1.1000000000000001</v>
          </cell>
          <cell r="E242">
            <v>1.1000000000000001</v>
          </cell>
          <cell r="F242">
            <v>1.3</v>
          </cell>
          <cell r="G242">
            <v>0.5</v>
          </cell>
          <cell r="H242">
            <v>1.32</v>
          </cell>
          <cell r="I242">
            <v>5.32</v>
          </cell>
          <cell r="J242" t="str">
            <v xml:space="preserve"> </v>
          </cell>
        </row>
        <row r="243">
          <cell r="A243">
            <v>225</v>
          </cell>
          <cell r="B243" t="str">
            <v>Lokomotiva Zagreb</v>
          </cell>
          <cell r="C243" t="str">
            <v>Cro10</v>
          </cell>
          <cell r="D243">
            <v>1.5</v>
          </cell>
          <cell r="E243">
            <v>0</v>
          </cell>
          <cell r="F243">
            <v>0</v>
          </cell>
          <cell r="G243">
            <v>0</v>
          </cell>
          <cell r="H243">
            <v>2</v>
          </cell>
          <cell r="I243">
            <v>5.2549999999999999</v>
          </cell>
          <cell r="J243" t="str">
            <v xml:space="preserve"> </v>
          </cell>
        </row>
        <row r="244">
          <cell r="A244" t="str">
            <v xml:space="preserve"> </v>
          </cell>
          <cell r="B244" t="str">
            <v>Croatia</v>
          </cell>
          <cell r="C244" t="str">
            <v xml:space="preserve"> </v>
          </cell>
          <cell r="D244">
            <v>1.0249999999999999</v>
          </cell>
          <cell r="E244">
            <v>1.0249999999999999</v>
          </cell>
          <cell r="F244">
            <v>1.1499999999999999</v>
          </cell>
          <cell r="G244">
            <v>0.875</v>
          </cell>
          <cell r="H244">
            <v>1.18</v>
          </cell>
          <cell r="I244">
            <v>5.2549999999999999</v>
          </cell>
          <cell r="J244" t="str">
            <v xml:space="preserve"> </v>
          </cell>
        </row>
        <row r="245">
          <cell r="A245">
            <v>226</v>
          </cell>
          <cell r="B245" t="str">
            <v>Klaksvík</v>
          </cell>
          <cell r="C245" t="str">
            <v>Far3</v>
          </cell>
          <cell r="D245">
            <v>0</v>
          </cell>
          <cell r="E245">
            <v>0.25</v>
          </cell>
          <cell r="F245">
            <v>1</v>
          </cell>
          <cell r="G245">
            <v>1.5</v>
          </cell>
          <cell r="H245">
            <v>2.5</v>
          </cell>
          <cell r="I245">
            <v>5.25</v>
          </cell>
          <cell r="J245" t="str">
            <v>ECLQ1</v>
          </cell>
        </row>
        <row r="246">
          <cell r="A246">
            <v>227</v>
          </cell>
          <cell r="B246" t="str">
            <v>B36 Torshavn</v>
          </cell>
          <cell r="C246" t="str">
            <v>Far4</v>
          </cell>
          <cell r="D246">
            <v>0.5</v>
          </cell>
          <cell r="E246">
            <v>0.25</v>
          </cell>
          <cell r="F246">
            <v>1.5</v>
          </cell>
          <cell r="G246">
            <v>1</v>
          </cell>
          <cell r="H246">
            <v>2</v>
          </cell>
          <cell r="I246">
            <v>5.25</v>
          </cell>
          <cell r="J246" t="str">
            <v xml:space="preserve"> </v>
          </cell>
        </row>
        <row r="247">
          <cell r="A247">
            <v>228</v>
          </cell>
          <cell r="B247" t="str">
            <v>Linfield</v>
          </cell>
          <cell r="C247" t="str">
            <v>Nir1</v>
          </cell>
          <cell r="D247">
            <v>0.25</v>
          </cell>
          <cell r="E247">
            <v>1</v>
          </cell>
          <cell r="F247">
            <v>0</v>
          </cell>
          <cell r="G247">
            <v>2.5</v>
          </cell>
          <cell r="H247">
            <v>1.5</v>
          </cell>
          <cell r="I247">
            <v>5.25</v>
          </cell>
          <cell r="J247" t="str">
            <v>CHQ1</v>
          </cell>
        </row>
        <row r="248">
          <cell r="A248">
            <v>229</v>
          </cell>
          <cell r="B248" t="str">
            <v>Riteriai</v>
          </cell>
          <cell r="C248" t="str">
            <v>Lit6</v>
          </cell>
          <cell r="D248">
            <v>0.25</v>
          </cell>
          <cell r="E248">
            <v>1</v>
          </cell>
          <cell r="F248">
            <v>1.5</v>
          </cell>
          <cell r="G248">
            <v>1</v>
          </cell>
          <cell r="H248">
            <v>1.5</v>
          </cell>
          <cell r="I248">
            <v>5.25</v>
          </cell>
          <cell r="J248" t="str">
            <v xml:space="preserve"> </v>
          </cell>
        </row>
        <row r="249">
          <cell r="A249">
            <v>230</v>
          </cell>
          <cell r="B249" t="str">
            <v>Fola Esch</v>
          </cell>
          <cell r="C249" t="str">
            <v>Lux1</v>
          </cell>
          <cell r="D249">
            <v>0.25</v>
          </cell>
          <cell r="E249">
            <v>1</v>
          </cell>
          <cell r="F249">
            <v>1.5</v>
          </cell>
          <cell r="G249">
            <v>1</v>
          </cell>
          <cell r="H249">
            <v>1.5</v>
          </cell>
          <cell r="I249">
            <v>5.25</v>
          </cell>
          <cell r="J249" t="str">
            <v>CHQ1</v>
          </cell>
        </row>
        <row r="250">
          <cell r="A250">
            <v>231</v>
          </cell>
          <cell r="B250" t="str">
            <v>Shakhtyor Soligorsk</v>
          </cell>
          <cell r="C250" t="str">
            <v>Blr1</v>
          </cell>
          <cell r="D250">
            <v>0.5</v>
          </cell>
          <cell r="E250">
            <v>0.25</v>
          </cell>
          <cell r="F250">
            <v>1.5</v>
          </cell>
          <cell r="G250">
            <v>2</v>
          </cell>
          <cell r="H250">
            <v>1</v>
          </cell>
          <cell r="I250">
            <v>5.25</v>
          </cell>
          <cell r="J250" t="str">
            <v>CHQ1</v>
          </cell>
        </row>
        <row r="251">
          <cell r="A251">
            <v>232</v>
          </cell>
          <cell r="B251" t="str">
            <v>St. Gallen</v>
          </cell>
          <cell r="C251" t="str">
            <v>Sui7</v>
          </cell>
          <cell r="D251">
            <v>0</v>
          </cell>
          <cell r="E251">
            <v>0</v>
          </cell>
          <cell r="F251">
            <v>1.5</v>
          </cell>
          <cell r="G251">
            <v>0</v>
          </cell>
          <cell r="H251">
            <v>2</v>
          </cell>
          <cell r="I251">
            <v>5.2450000000000001</v>
          </cell>
          <cell r="J251" t="str">
            <v xml:space="preserve"> </v>
          </cell>
        </row>
        <row r="252">
          <cell r="A252">
            <v>233</v>
          </cell>
          <cell r="B252" t="str">
            <v>Servette</v>
          </cell>
          <cell r="C252" t="str">
            <v>Sui2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1.5</v>
          </cell>
          <cell r="I252">
            <v>5.2450000000000001</v>
          </cell>
          <cell r="J252" t="str">
            <v>ECLQ2</v>
          </cell>
        </row>
        <row r="253">
          <cell r="A253">
            <v>234</v>
          </cell>
          <cell r="B253" t="str">
            <v>Thun</v>
          </cell>
          <cell r="C253" t="str">
            <v>SuiII</v>
          </cell>
          <cell r="D253">
            <v>0</v>
          </cell>
          <cell r="E253">
            <v>0</v>
          </cell>
          <cell r="F253">
            <v>0</v>
          </cell>
          <cell r="G253">
            <v>2</v>
          </cell>
          <cell r="H253">
            <v>0</v>
          </cell>
          <cell r="I253">
            <v>5.2450000000000001</v>
          </cell>
          <cell r="J253" t="str">
            <v xml:space="preserve"> </v>
          </cell>
        </row>
        <row r="254">
          <cell r="A254">
            <v>235</v>
          </cell>
          <cell r="B254" t="str">
            <v>Sion</v>
          </cell>
          <cell r="C254" t="str">
            <v>Sui10</v>
          </cell>
          <cell r="D254">
            <v>0</v>
          </cell>
          <cell r="E254">
            <v>1</v>
          </cell>
          <cell r="F254">
            <v>0</v>
          </cell>
          <cell r="G254">
            <v>0</v>
          </cell>
          <cell r="H254">
            <v>0</v>
          </cell>
          <cell r="I254">
            <v>5.2450000000000001</v>
          </cell>
          <cell r="J254" t="str">
            <v xml:space="preserve"> </v>
          </cell>
        </row>
        <row r="255">
          <cell r="A255">
            <v>236</v>
          </cell>
          <cell r="B255" t="str">
            <v>Grasshoppers</v>
          </cell>
          <cell r="C255" t="str">
            <v>SuiII</v>
          </cell>
          <cell r="D255">
            <v>1.5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5.2450000000000001</v>
          </cell>
          <cell r="J255" t="str">
            <v xml:space="preserve"> </v>
          </cell>
        </row>
        <row r="256">
          <cell r="A256" t="str">
            <v xml:space="preserve"> </v>
          </cell>
          <cell r="B256" t="str">
            <v>Switzerland</v>
          </cell>
          <cell r="C256" t="str">
            <v xml:space="preserve"> </v>
          </cell>
          <cell r="D256">
            <v>0.86</v>
          </cell>
          <cell r="E256">
            <v>1.3</v>
          </cell>
          <cell r="F256">
            <v>0.78</v>
          </cell>
          <cell r="G256">
            <v>1.28</v>
          </cell>
          <cell r="H256">
            <v>1.0249999999999999</v>
          </cell>
          <cell r="I256">
            <v>5.2450000000000001</v>
          </cell>
          <cell r="J256" t="str">
            <v xml:space="preserve"> </v>
          </cell>
        </row>
        <row r="257">
          <cell r="A257">
            <v>237</v>
          </cell>
          <cell r="B257" t="str">
            <v>Aris</v>
          </cell>
          <cell r="C257" t="str">
            <v>Gre2</v>
          </cell>
          <cell r="D257">
            <v>0</v>
          </cell>
          <cell r="E257">
            <v>0</v>
          </cell>
          <cell r="F257">
            <v>0</v>
          </cell>
          <cell r="G257">
            <v>2</v>
          </cell>
          <cell r="H257">
            <v>1.5</v>
          </cell>
          <cell r="I257">
            <v>5.2</v>
          </cell>
          <cell r="J257" t="str">
            <v>ECLQ2</v>
          </cell>
        </row>
        <row r="258">
          <cell r="A258">
            <v>238</v>
          </cell>
          <cell r="B258" t="str">
            <v>OFI Crete</v>
          </cell>
          <cell r="C258" t="str">
            <v>Gre13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1.5</v>
          </cell>
          <cell r="I258">
            <v>5.2</v>
          </cell>
          <cell r="J258" t="str">
            <v xml:space="preserve"> </v>
          </cell>
        </row>
        <row r="259">
          <cell r="A259">
            <v>239</v>
          </cell>
          <cell r="B259" t="str">
            <v>Atromitos</v>
          </cell>
          <cell r="C259" t="str">
            <v>Gre10</v>
          </cell>
          <cell r="D259">
            <v>0</v>
          </cell>
          <cell r="E259">
            <v>0</v>
          </cell>
          <cell r="F259">
            <v>1.5</v>
          </cell>
          <cell r="G259">
            <v>2</v>
          </cell>
          <cell r="H259">
            <v>0</v>
          </cell>
          <cell r="I259">
            <v>5.2</v>
          </cell>
          <cell r="J259" t="str">
            <v xml:space="preserve"> </v>
          </cell>
        </row>
        <row r="260">
          <cell r="A260">
            <v>240</v>
          </cell>
          <cell r="B260" t="str">
            <v>Asteras</v>
          </cell>
          <cell r="C260" t="str">
            <v>Gre6</v>
          </cell>
          <cell r="D260">
            <v>0</v>
          </cell>
          <cell r="E260">
            <v>0</v>
          </cell>
          <cell r="F260">
            <v>1.5</v>
          </cell>
          <cell r="G260">
            <v>0</v>
          </cell>
          <cell r="H260">
            <v>0</v>
          </cell>
          <cell r="I260">
            <v>5.2</v>
          </cell>
          <cell r="J260" t="str">
            <v xml:space="preserve"> </v>
          </cell>
        </row>
        <row r="261">
          <cell r="A261">
            <v>241</v>
          </cell>
          <cell r="B261" t="str">
            <v>Panathinaikos</v>
          </cell>
          <cell r="C261" t="str">
            <v>Gre5</v>
          </cell>
          <cell r="D261">
            <v>2</v>
          </cell>
          <cell r="E261">
            <v>1.5</v>
          </cell>
          <cell r="F261">
            <v>0</v>
          </cell>
          <cell r="G261">
            <v>0</v>
          </cell>
          <cell r="H261">
            <v>0</v>
          </cell>
          <cell r="I261">
            <v>5.2</v>
          </cell>
          <cell r="J261" t="str">
            <v xml:space="preserve"> </v>
          </cell>
        </row>
        <row r="262">
          <cell r="A262">
            <v>242</v>
          </cell>
          <cell r="B262" t="str">
            <v>Panionios</v>
          </cell>
          <cell r="C262" t="str">
            <v>GreII</v>
          </cell>
          <cell r="D262">
            <v>0</v>
          </cell>
          <cell r="E262">
            <v>1</v>
          </cell>
          <cell r="F262">
            <v>0</v>
          </cell>
          <cell r="G262">
            <v>0</v>
          </cell>
          <cell r="H262">
            <v>0</v>
          </cell>
          <cell r="I262">
            <v>5.2</v>
          </cell>
          <cell r="J262" t="str">
            <v xml:space="preserve"> </v>
          </cell>
        </row>
        <row r="263">
          <cell r="A263">
            <v>243</v>
          </cell>
          <cell r="B263" t="str">
            <v>PAS Giannina</v>
          </cell>
          <cell r="C263" t="str">
            <v>Gre8</v>
          </cell>
          <cell r="D263">
            <v>1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5.2</v>
          </cell>
          <cell r="J263" t="str">
            <v xml:space="preserve"> </v>
          </cell>
        </row>
        <row r="264">
          <cell r="A264" t="str">
            <v xml:space="preserve"> </v>
          </cell>
          <cell r="B264" t="str">
            <v>Greece</v>
          </cell>
          <cell r="C264" t="str">
            <v xml:space="preserve"> </v>
          </cell>
          <cell r="D264">
            <v>1.1599999999999999</v>
          </cell>
          <cell r="E264">
            <v>1.02</v>
          </cell>
          <cell r="F264">
            <v>1.02</v>
          </cell>
          <cell r="G264">
            <v>0.98</v>
          </cell>
          <cell r="H264">
            <v>1.02</v>
          </cell>
          <cell r="I264">
            <v>5.2</v>
          </cell>
          <cell r="J264" t="str">
            <v xml:space="preserve"> </v>
          </cell>
        </row>
        <row r="265">
          <cell r="A265">
            <v>244</v>
          </cell>
          <cell r="B265" t="str">
            <v>Ararat-Armenia</v>
          </cell>
          <cell r="C265" t="str">
            <v>Arm3</v>
          </cell>
          <cell r="D265">
            <v>0</v>
          </cell>
          <cell r="E265">
            <v>0</v>
          </cell>
          <cell r="F265">
            <v>0</v>
          </cell>
          <cell r="G265">
            <v>2.5</v>
          </cell>
          <cell r="H265">
            <v>2.5</v>
          </cell>
          <cell r="I265">
            <v>5</v>
          </cell>
          <cell r="J265" t="str">
            <v>ECLQ1</v>
          </cell>
        </row>
        <row r="266">
          <cell r="A266">
            <v>245</v>
          </cell>
          <cell r="B266" t="str">
            <v>KuPS</v>
          </cell>
          <cell r="C266" t="str">
            <v>Fin3</v>
          </cell>
          <cell r="D266">
            <v>0</v>
          </cell>
          <cell r="E266">
            <v>0</v>
          </cell>
          <cell r="F266">
            <v>1</v>
          </cell>
          <cell r="G266">
            <v>1.5</v>
          </cell>
          <cell r="H266">
            <v>2.5</v>
          </cell>
          <cell r="I266">
            <v>5</v>
          </cell>
          <cell r="J266" t="str">
            <v>ECLQ1</v>
          </cell>
        </row>
        <row r="267">
          <cell r="A267">
            <v>246</v>
          </cell>
          <cell r="B267" t="str">
            <v>Dinamo Brest</v>
          </cell>
          <cell r="C267" t="str">
            <v>Blr4</v>
          </cell>
          <cell r="D267">
            <v>0</v>
          </cell>
          <cell r="E267">
            <v>0.5</v>
          </cell>
          <cell r="F267">
            <v>2</v>
          </cell>
          <cell r="G267">
            <v>0</v>
          </cell>
          <cell r="H267">
            <v>2.5</v>
          </cell>
          <cell r="I267">
            <v>5</v>
          </cell>
          <cell r="J267" t="str">
            <v>ECLQ2</v>
          </cell>
        </row>
        <row r="268">
          <cell r="A268">
            <v>247</v>
          </cell>
          <cell r="B268" t="str">
            <v>Dunajska Streda</v>
          </cell>
          <cell r="C268" t="str">
            <v>Svk2</v>
          </cell>
          <cell r="D268">
            <v>0</v>
          </cell>
          <cell r="E268">
            <v>0</v>
          </cell>
          <cell r="F268">
            <v>1.5</v>
          </cell>
          <cell r="G268">
            <v>1.5</v>
          </cell>
          <cell r="H268">
            <v>2</v>
          </cell>
          <cell r="I268">
            <v>5</v>
          </cell>
          <cell r="J268" t="str">
            <v>ECLQ2</v>
          </cell>
        </row>
        <row r="269">
          <cell r="A269">
            <v>248</v>
          </cell>
          <cell r="B269" t="str">
            <v>Neftci</v>
          </cell>
          <cell r="C269" t="str">
            <v>Aze2</v>
          </cell>
          <cell r="D269">
            <v>0.5</v>
          </cell>
          <cell r="E269">
            <v>0</v>
          </cell>
          <cell r="F269">
            <v>1</v>
          </cell>
          <cell r="G269">
            <v>2</v>
          </cell>
          <cell r="H269">
            <v>1.5</v>
          </cell>
          <cell r="I269">
            <v>5</v>
          </cell>
          <cell r="J269" t="str">
            <v>ECLQ2</v>
          </cell>
        </row>
        <row r="270">
          <cell r="A270">
            <v>249</v>
          </cell>
          <cell r="B270" t="str">
            <v>Hafnarfjordur</v>
          </cell>
          <cell r="C270" t="str">
            <v>Isl2</v>
          </cell>
          <cell r="D270">
            <v>1</v>
          </cell>
          <cell r="E270">
            <v>1.5</v>
          </cell>
          <cell r="F270">
            <v>1.5</v>
          </cell>
          <cell r="G270">
            <v>0</v>
          </cell>
          <cell r="H270">
            <v>1</v>
          </cell>
          <cell r="I270">
            <v>5</v>
          </cell>
          <cell r="J270" t="str">
            <v>ECLQ1</v>
          </cell>
        </row>
        <row r="271">
          <cell r="A271">
            <v>250</v>
          </cell>
          <cell r="B271" t="str">
            <v>Maccabi Haifa</v>
          </cell>
          <cell r="C271" t="str">
            <v>Isr1</v>
          </cell>
          <cell r="D271">
            <v>0.5</v>
          </cell>
          <cell r="E271">
            <v>0</v>
          </cell>
          <cell r="F271">
            <v>0</v>
          </cell>
          <cell r="G271">
            <v>1.5</v>
          </cell>
          <cell r="H271">
            <v>2.5</v>
          </cell>
          <cell r="I271">
            <v>4.875</v>
          </cell>
          <cell r="J271" t="str">
            <v>CHQ1</v>
          </cell>
        </row>
        <row r="272">
          <cell r="A272">
            <v>251</v>
          </cell>
          <cell r="B272" t="str">
            <v>Beitar Jerusalem</v>
          </cell>
          <cell r="C272" t="str">
            <v>Isr8</v>
          </cell>
          <cell r="D272">
            <v>1.5</v>
          </cell>
          <cell r="E272">
            <v>0.5</v>
          </cell>
          <cell r="F272">
            <v>1</v>
          </cell>
          <cell r="G272">
            <v>0</v>
          </cell>
          <cell r="H272">
            <v>1</v>
          </cell>
          <cell r="I272">
            <v>4.875</v>
          </cell>
          <cell r="J272" t="str">
            <v xml:space="preserve"> </v>
          </cell>
        </row>
        <row r="273">
          <cell r="A273">
            <v>252</v>
          </cell>
          <cell r="B273" t="str">
            <v>Bnei Yehuda</v>
          </cell>
          <cell r="C273" t="str">
            <v>Isr14</v>
          </cell>
          <cell r="D273">
            <v>0</v>
          </cell>
          <cell r="E273">
            <v>1</v>
          </cell>
          <cell r="F273">
            <v>0</v>
          </cell>
          <cell r="G273">
            <v>2.5</v>
          </cell>
          <cell r="H273">
            <v>0</v>
          </cell>
          <cell r="I273">
            <v>4.875</v>
          </cell>
          <cell r="J273" t="str">
            <v xml:space="preserve"> </v>
          </cell>
        </row>
        <row r="274">
          <cell r="A274">
            <v>253</v>
          </cell>
          <cell r="B274" t="str">
            <v>Hapoel Haifa</v>
          </cell>
          <cell r="C274" t="str">
            <v>Isr10</v>
          </cell>
          <cell r="D274">
            <v>0</v>
          </cell>
          <cell r="E274">
            <v>0</v>
          </cell>
          <cell r="F274">
            <v>2</v>
          </cell>
          <cell r="G274">
            <v>0</v>
          </cell>
          <cell r="H274">
            <v>0</v>
          </cell>
          <cell r="I274">
            <v>4.875</v>
          </cell>
          <cell r="J274" t="str">
            <v xml:space="preserve"> </v>
          </cell>
        </row>
        <row r="275">
          <cell r="A275" t="str">
            <v xml:space="preserve"> </v>
          </cell>
          <cell r="B275" t="str">
            <v>Israel</v>
          </cell>
          <cell r="C275" t="str">
            <v xml:space="preserve"> </v>
          </cell>
          <cell r="D275">
            <v>1.35</v>
          </cell>
          <cell r="E275">
            <v>1.125</v>
          </cell>
          <cell r="F275">
            <v>0.52500000000000002</v>
          </cell>
          <cell r="G275">
            <v>0.47499999999999998</v>
          </cell>
          <cell r="H275">
            <v>1.4</v>
          </cell>
          <cell r="I275">
            <v>4.875</v>
          </cell>
          <cell r="J275" t="str">
            <v xml:space="preserve"> </v>
          </cell>
        </row>
        <row r="276">
          <cell r="A276">
            <v>254</v>
          </cell>
          <cell r="B276" t="str">
            <v>Shamrock Rovers</v>
          </cell>
          <cell r="C276" t="str">
            <v>Irl1</v>
          </cell>
          <cell r="D276">
            <v>0.25</v>
          </cell>
          <cell r="E276">
            <v>0.5</v>
          </cell>
          <cell r="F276">
            <v>1</v>
          </cell>
          <cell r="G276">
            <v>1.5</v>
          </cell>
          <cell r="H276">
            <v>1.5</v>
          </cell>
          <cell r="I276">
            <v>4.75</v>
          </cell>
          <cell r="J276" t="str">
            <v>CHQ1</v>
          </cell>
        </row>
        <row r="277">
          <cell r="A277">
            <v>255</v>
          </cell>
          <cell r="B277" t="str">
            <v>Connah's Quay</v>
          </cell>
          <cell r="C277" t="str">
            <v>Wal1</v>
          </cell>
          <cell r="D277">
            <v>0.5</v>
          </cell>
          <cell r="E277">
            <v>0.25</v>
          </cell>
          <cell r="F277">
            <v>1</v>
          </cell>
          <cell r="G277">
            <v>1.5</v>
          </cell>
          <cell r="H277">
            <v>1.5</v>
          </cell>
          <cell r="I277">
            <v>4.75</v>
          </cell>
          <cell r="J277" t="str">
            <v>CHQ1</v>
          </cell>
        </row>
        <row r="278">
          <cell r="A278">
            <v>256</v>
          </cell>
          <cell r="B278" t="str">
            <v>Sutjeska</v>
          </cell>
          <cell r="C278" t="str">
            <v>Mne2</v>
          </cell>
          <cell r="D278">
            <v>0</v>
          </cell>
          <cell r="E278">
            <v>0.25</v>
          </cell>
          <cell r="F278">
            <v>1.5</v>
          </cell>
          <cell r="G278">
            <v>2</v>
          </cell>
          <cell r="H278">
            <v>1</v>
          </cell>
          <cell r="I278">
            <v>4.75</v>
          </cell>
          <cell r="J278" t="str">
            <v>ECLQ1</v>
          </cell>
        </row>
        <row r="279">
          <cell r="A279">
            <v>257</v>
          </cell>
          <cell r="B279" t="str">
            <v>FC Santa Coloma</v>
          </cell>
          <cell r="C279" t="str">
            <v>And2</v>
          </cell>
          <cell r="D279">
            <v>0.5</v>
          </cell>
          <cell r="E279">
            <v>0.5</v>
          </cell>
          <cell r="F279">
            <v>1.5</v>
          </cell>
          <cell r="G279">
            <v>1.5</v>
          </cell>
          <cell r="H279">
            <v>0.5</v>
          </cell>
          <cell r="I279">
            <v>4.5</v>
          </cell>
          <cell r="J279" t="str">
            <v>ECLQ1</v>
          </cell>
        </row>
        <row r="280">
          <cell r="A280">
            <v>258</v>
          </cell>
          <cell r="B280" t="str">
            <v>Pyunik</v>
          </cell>
          <cell r="C280" t="str">
            <v>Arm8</v>
          </cell>
          <cell r="D280">
            <v>0.25</v>
          </cell>
          <cell r="E280">
            <v>0.25</v>
          </cell>
          <cell r="F280">
            <v>2</v>
          </cell>
          <cell r="G280">
            <v>2</v>
          </cell>
          <cell r="H280">
            <v>0</v>
          </cell>
          <cell r="I280">
            <v>4.5</v>
          </cell>
          <cell r="J280" t="str">
            <v xml:space="preserve"> </v>
          </cell>
        </row>
        <row r="281">
          <cell r="A281">
            <v>259</v>
          </cell>
          <cell r="B281" t="str">
            <v>Cork City</v>
          </cell>
          <cell r="C281" t="str">
            <v>Irl10</v>
          </cell>
          <cell r="D281">
            <v>1</v>
          </cell>
          <cell r="E281">
            <v>0.5</v>
          </cell>
          <cell r="F281">
            <v>2</v>
          </cell>
          <cell r="G281">
            <v>1</v>
          </cell>
          <cell r="H281">
            <v>0</v>
          </cell>
          <cell r="I281">
            <v>4.5</v>
          </cell>
          <cell r="J281" t="str">
            <v xml:space="preserve"> </v>
          </cell>
        </row>
        <row r="282">
          <cell r="A282">
            <v>260</v>
          </cell>
          <cell r="B282" t="str">
            <v>Trencin</v>
          </cell>
          <cell r="C282" t="str">
            <v>Svk6</v>
          </cell>
          <cell r="D282">
            <v>1.5</v>
          </cell>
          <cell r="E282">
            <v>0.5</v>
          </cell>
          <cell r="F282">
            <v>2.5</v>
          </cell>
          <cell r="G282">
            <v>0</v>
          </cell>
          <cell r="H282">
            <v>0</v>
          </cell>
          <cell r="I282">
            <v>4.5</v>
          </cell>
          <cell r="J282" t="str">
            <v xml:space="preserve"> </v>
          </cell>
        </row>
        <row r="283">
          <cell r="A283">
            <v>261</v>
          </cell>
          <cell r="B283" t="str">
            <v>Valur</v>
          </cell>
          <cell r="C283" t="str">
            <v>Isl1</v>
          </cell>
          <cell r="D283">
            <v>0.25</v>
          </cell>
          <cell r="E283">
            <v>0.5</v>
          </cell>
          <cell r="F283">
            <v>2</v>
          </cell>
          <cell r="G283">
            <v>1.5</v>
          </cell>
          <cell r="H283">
            <v>0</v>
          </cell>
          <cell r="I283">
            <v>4.25</v>
          </cell>
          <cell r="J283" t="str">
            <v>CHQ1</v>
          </cell>
        </row>
        <row r="284">
          <cell r="A284">
            <v>262</v>
          </cell>
          <cell r="B284" t="str">
            <v>Crusaders</v>
          </cell>
          <cell r="C284" t="str">
            <v>Nir6</v>
          </cell>
          <cell r="D284">
            <v>1</v>
          </cell>
          <cell r="E284">
            <v>0.25</v>
          </cell>
          <cell r="F284">
            <v>1.5</v>
          </cell>
          <cell r="G284">
            <v>1.5</v>
          </cell>
          <cell r="H284">
            <v>0</v>
          </cell>
          <cell r="I284">
            <v>4.25</v>
          </cell>
          <cell r="J284" t="str">
            <v xml:space="preserve"> </v>
          </cell>
        </row>
        <row r="285">
          <cell r="A285">
            <v>263</v>
          </cell>
          <cell r="B285" t="str">
            <v>Partizani</v>
          </cell>
          <cell r="C285" t="str">
            <v>Alb3</v>
          </cell>
          <cell r="D285">
            <v>1.5</v>
          </cell>
          <cell r="E285">
            <v>0.25</v>
          </cell>
          <cell r="F285">
            <v>1</v>
          </cell>
          <cell r="G285">
            <v>1.5</v>
          </cell>
          <cell r="H285">
            <v>0</v>
          </cell>
          <cell r="I285">
            <v>4.25</v>
          </cell>
          <cell r="J285" t="str">
            <v>ECLQ1</v>
          </cell>
        </row>
        <row r="286">
          <cell r="A286">
            <v>264</v>
          </cell>
          <cell r="B286" t="str">
            <v>Bodo/Glimt</v>
          </cell>
          <cell r="C286" t="str">
            <v>Nor1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2</v>
          </cell>
          <cell r="I286">
            <v>4.2</v>
          </cell>
          <cell r="J286" t="str">
            <v>CHQ1</v>
          </cell>
        </row>
        <row r="287">
          <cell r="A287">
            <v>265</v>
          </cell>
          <cell r="B287" t="str">
            <v>Viking</v>
          </cell>
          <cell r="C287" t="str">
            <v>Nor6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1.5</v>
          </cell>
          <cell r="I287">
            <v>4.2</v>
          </cell>
          <cell r="J287" t="str">
            <v xml:space="preserve"> </v>
          </cell>
        </row>
        <row r="288">
          <cell r="A288">
            <v>266</v>
          </cell>
          <cell r="B288" t="str">
            <v>Haugesund</v>
          </cell>
          <cell r="C288" t="str">
            <v>Nor9</v>
          </cell>
          <cell r="D288">
            <v>0</v>
          </cell>
          <cell r="E288">
            <v>0.5</v>
          </cell>
          <cell r="F288">
            <v>0</v>
          </cell>
          <cell r="G288">
            <v>2</v>
          </cell>
          <cell r="H288">
            <v>0</v>
          </cell>
          <cell r="I288">
            <v>4.2</v>
          </cell>
          <cell r="J288" t="str">
            <v xml:space="preserve"> </v>
          </cell>
        </row>
        <row r="289">
          <cell r="A289">
            <v>267</v>
          </cell>
          <cell r="B289" t="str">
            <v>Brann</v>
          </cell>
          <cell r="C289" t="str">
            <v>Nor10</v>
          </cell>
          <cell r="D289">
            <v>0</v>
          </cell>
          <cell r="E289">
            <v>0.5</v>
          </cell>
          <cell r="F289">
            <v>0</v>
          </cell>
          <cell r="G289">
            <v>1</v>
          </cell>
          <cell r="H289">
            <v>0</v>
          </cell>
          <cell r="I289">
            <v>4.2</v>
          </cell>
          <cell r="J289" t="str">
            <v xml:space="preserve"> </v>
          </cell>
        </row>
        <row r="290">
          <cell r="A290">
            <v>268</v>
          </cell>
          <cell r="B290" t="str">
            <v>Sarpsborg</v>
          </cell>
          <cell r="C290" t="str">
            <v>Nor12</v>
          </cell>
          <cell r="D290">
            <v>0</v>
          </cell>
          <cell r="E290">
            <v>0</v>
          </cell>
          <cell r="F290">
            <v>4</v>
          </cell>
          <cell r="G290">
            <v>0</v>
          </cell>
          <cell r="H290">
            <v>0</v>
          </cell>
          <cell r="I290">
            <v>4.2</v>
          </cell>
          <cell r="J290" t="str">
            <v xml:space="preserve"> </v>
          </cell>
        </row>
        <row r="291">
          <cell r="A291">
            <v>269</v>
          </cell>
          <cell r="B291" t="str">
            <v>Lillestrom</v>
          </cell>
          <cell r="C291" t="str">
            <v>NorII</v>
          </cell>
          <cell r="D291">
            <v>0</v>
          </cell>
          <cell r="E291">
            <v>0</v>
          </cell>
          <cell r="F291">
            <v>1.5</v>
          </cell>
          <cell r="G291">
            <v>0</v>
          </cell>
          <cell r="H291">
            <v>0</v>
          </cell>
          <cell r="I291">
            <v>4.2</v>
          </cell>
          <cell r="J291" t="str">
            <v xml:space="preserve"> </v>
          </cell>
        </row>
        <row r="292">
          <cell r="A292">
            <v>270</v>
          </cell>
          <cell r="B292" t="str">
            <v>Odds</v>
          </cell>
          <cell r="C292" t="str">
            <v>Nor7</v>
          </cell>
          <cell r="D292">
            <v>0.5</v>
          </cell>
          <cell r="E292">
            <v>1</v>
          </cell>
          <cell r="F292">
            <v>0</v>
          </cell>
          <cell r="G292">
            <v>0</v>
          </cell>
          <cell r="H292">
            <v>0</v>
          </cell>
          <cell r="I292">
            <v>4.2</v>
          </cell>
          <cell r="J292" t="str">
            <v xml:space="preserve"> </v>
          </cell>
        </row>
        <row r="293">
          <cell r="A293">
            <v>271</v>
          </cell>
          <cell r="B293" t="str">
            <v>Stabaek</v>
          </cell>
          <cell r="C293" t="str">
            <v>Nor8</v>
          </cell>
          <cell r="D293">
            <v>0.25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4.2</v>
          </cell>
          <cell r="J293" t="str">
            <v xml:space="preserve"> </v>
          </cell>
        </row>
        <row r="294">
          <cell r="A294">
            <v>272</v>
          </cell>
          <cell r="B294" t="str">
            <v>Stromsgodset</v>
          </cell>
          <cell r="C294" t="str">
            <v>Nor13</v>
          </cell>
          <cell r="D294">
            <v>0.5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4.2</v>
          </cell>
          <cell r="J294" t="str">
            <v xml:space="preserve"> </v>
          </cell>
        </row>
        <row r="295">
          <cell r="A295" t="str">
            <v xml:space="preserve"> </v>
          </cell>
          <cell r="B295" t="str">
            <v>Norway</v>
          </cell>
          <cell r="C295" t="str">
            <v xml:space="preserve"> </v>
          </cell>
          <cell r="D295">
            <v>0.27500000000000002</v>
          </cell>
          <cell r="E295">
            <v>0.8</v>
          </cell>
          <cell r="F295">
            <v>1.075</v>
          </cell>
          <cell r="G295">
            <v>0.75</v>
          </cell>
          <cell r="H295">
            <v>1.3</v>
          </cell>
          <cell r="I295">
            <v>4.2</v>
          </cell>
          <cell r="J295" t="str">
            <v xml:space="preserve"> </v>
          </cell>
        </row>
        <row r="296">
          <cell r="A296">
            <v>273</v>
          </cell>
          <cell r="B296" t="str">
            <v>Djurgarden</v>
          </cell>
          <cell r="C296" t="str">
            <v>Swe4</v>
          </cell>
          <cell r="D296">
            <v>0</v>
          </cell>
          <cell r="E296">
            <v>0</v>
          </cell>
          <cell r="F296">
            <v>1.5</v>
          </cell>
          <cell r="G296">
            <v>0</v>
          </cell>
          <cell r="H296">
            <v>2</v>
          </cell>
          <cell r="I296">
            <v>4.0999999999999996</v>
          </cell>
          <cell r="J296" t="str">
            <v>ECLQ2</v>
          </cell>
        </row>
        <row r="297">
          <cell r="A297">
            <v>274</v>
          </cell>
          <cell r="B297" t="str">
            <v>Goteborg</v>
          </cell>
          <cell r="C297" t="str">
            <v>Swe12</v>
          </cell>
          <cell r="D297">
            <v>1.5</v>
          </cell>
          <cell r="E297">
            <v>0</v>
          </cell>
          <cell r="F297">
            <v>0</v>
          </cell>
          <cell r="G297">
            <v>0</v>
          </cell>
          <cell r="H297">
            <v>1.5</v>
          </cell>
          <cell r="I297">
            <v>4.0999999999999996</v>
          </cell>
          <cell r="J297" t="str">
            <v xml:space="preserve"> </v>
          </cell>
        </row>
        <row r="298">
          <cell r="A298">
            <v>275</v>
          </cell>
          <cell r="B298" t="str">
            <v>Hammarby</v>
          </cell>
          <cell r="C298" t="str">
            <v>Swe8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1.5</v>
          </cell>
          <cell r="I298">
            <v>4.0999999999999996</v>
          </cell>
          <cell r="J298" t="str">
            <v xml:space="preserve"> </v>
          </cell>
        </row>
        <row r="299">
          <cell r="A299">
            <v>276</v>
          </cell>
          <cell r="B299" t="str">
            <v>Norrkoping</v>
          </cell>
          <cell r="C299" t="str">
            <v>Swe6</v>
          </cell>
          <cell r="D299">
            <v>1</v>
          </cell>
          <cell r="E299">
            <v>0.5</v>
          </cell>
          <cell r="F299">
            <v>0</v>
          </cell>
          <cell r="G299">
            <v>2</v>
          </cell>
          <cell r="H299">
            <v>0</v>
          </cell>
          <cell r="I299">
            <v>4.0999999999999996</v>
          </cell>
          <cell r="J299" t="str">
            <v xml:space="preserve"> </v>
          </cell>
        </row>
        <row r="300">
          <cell r="A300">
            <v>277</v>
          </cell>
          <cell r="B300" t="str">
            <v>Hacken</v>
          </cell>
          <cell r="C300" t="str">
            <v>Swe3</v>
          </cell>
          <cell r="D300">
            <v>0.5</v>
          </cell>
          <cell r="E300">
            <v>0</v>
          </cell>
          <cell r="F300">
            <v>1.5</v>
          </cell>
          <cell r="G300">
            <v>1.5</v>
          </cell>
          <cell r="H300">
            <v>0</v>
          </cell>
          <cell r="I300">
            <v>4.0999999999999996</v>
          </cell>
          <cell r="J300" t="str">
            <v>ECLQ2</v>
          </cell>
        </row>
        <row r="301">
          <cell r="A301" t="str">
            <v xml:space="preserve"> </v>
          </cell>
          <cell r="B301" t="str">
            <v>Sweden</v>
          </cell>
          <cell r="C301" t="str">
            <v xml:space="preserve"> </v>
          </cell>
          <cell r="D301">
            <v>0.55000000000000004</v>
          </cell>
          <cell r="E301">
            <v>1.075</v>
          </cell>
          <cell r="F301">
            <v>0.82499999999999996</v>
          </cell>
          <cell r="G301">
            <v>1.1499999999999999</v>
          </cell>
          <cell r="H301">
            <v>0.5</v>
          </cell>
          <cell r="I301">
            <v>4.0999999999999996</v>
          </cell>
          <cell r="J301" t="str">
            <v xml:space="preserve"> </v>
          </cell>
        </row>
        <row r="302">
          <cell r="A302">
            <v>278</v>
          </cell>
          <cell r="B302" t="str">
            <v>Lokomotiv Plovdiv</v>
          </cell>
          <cell r="C302" t="str">
            <v>Bul2</v>
          </cell>
          <cell r="D302">
            <v>0</v>
          </cell>
          <cell r="E302">
            <v>0</v>
          </cell>
          <cell r="F302">
            <v>0</v>
          </cell>
          <cell r="G302">
            <v>2</v>
          </cell>
          <cell r="H302">
            <v>1.5</v>
          </cell>
          <cell r="I302">
            <v>4.0750000000000002</v>
          </cell>
          <cell r="J302" t="str">
            <v>ECLQ2</v>
          </cell>
        </row>
        <row r="303">
          <cell r="A303">
            <v>279</v>
          </cell>
          <cell r="B303" t="str">
            <v>Slavia Praha</v>
          </cell>
          <cell r="C303" t="str">
            <v>Cze1</v>
          </cell>
          <cell r="D303">
            <v>0.25</v>
          </cell>
          <cell r="E303">
            <v>0</v>
          </cell>
          <cell r="F303">
            <v>1.5</v>
          </cell>
          <cell r="G303">
            <v>0</v>
          </cell>
          <cell r="H303">
            <v>1</v>
          </cell>
          <cell r="I303">
            <v>4.0750000000000002</v>
          </cell>
          <cell r="J303" t="str">
            <v>CHQ3</v>
          </cell>
        </row>
        <row r="304">
          <cell r="A304">
            <v>280</v>
          </cell>
          <cell r="B304" t="str">
            <v>Levski</v>
          </cell>
          <cell r="C304" t="str">
            <v>Bul8</v>
          </cell>
          <cell r="D304">
            <v>0.5</v>
          </cell>
          <cell r="E304">
            <v>0.5</v>
          </cell>
          <cell r="F304">
            <v>1</v>
          </cell>
          <cell r="G304">
            <v>1.5</v>
          </cell>
          <cell r="H304">
            <v>0</v>
          </cell>
          <cell r="I304">
            <v>4.0750000000000002</v>
          </cell>
          <cell r="J304" t="str">
            <v xml:space="preserve"> </v>
          </cell>
        </row>
        <row r="305">
          <cell r="A305">
            <v>281</v>
          </cell>
          <cell r="B305" t="str">
            <v>Botev Plovdiv</v>
          </cell>
          <cell r="C305" t="str">
            <v>Bul10</v>
          </cell>
          <cell r="D305">
            <v>0</v>
          </cell>
          <cell r="E305">
            <v>1</v>
          </cell>
          <cell r="F305">
            <v>0</v>
          </cell>
          <cell r="G305">
            <v>0</v>
          </cell>
          <cell r="H305">
            <v>0</v>
          </cell>
          <cell r="I305">
            <v>4.0750000000000002</v>
          </cell>
          <cell r="J305" t="str">
            <v xml:space="preserve"> </v>
          </cell>
        </row>
        <row r="306">
          <cell r="A306">
            <v>282</v>
          </cell>
          <cell r="B306" t="str">
            <v>Dunav Ruse</v>
          </cell>
          <cell r="C306" t="str">
            <v>BulII</v>
          </cell>
          <cell r="D306">
            <v>0</v>
          </cell>
          <cell r="E306">
            <v>0.25</v>
          </cell>
          <cell r="F306">
            <v>0</v>
          </cell>
          <cell r="G306">
            <v>0</v>
          </cell>
          <cell r="H306">
            <v>0</v>
          </cell>
          <cell r="I306">
            <v>4.0750000000000002</v>
          </cell>
          <cell r="J306" t="str">
            <v xml:space="preserve"> </v>
          </cell>
        </row>
        <row r="307">
          <cell r="A307">
            <v>283</v>
          </cell>
          <cell r="B307" t="str">
            <v>Beroe</v>
          </cell>
          <cell r="C307" t="str">
            <v>Bul5</v>
          </cell>
          <cell r="D307">
            <v>0.5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4.0750000000000002</v>
          </cell>
          <cell r="J307" t="str">
            <v xml:space="preserve"> </v>
          </cell>
        </row>
        <row r="308">
          <cell r="A308" t="str">
            <v xml:space="preserve"> </v>
          </cell>
          <cell r="B308" t="str">
            <v>Bulgaria</v>
          </cell>
          <cell r="C308" t="str">
            <v xml:space="preserve"> </v>
          </cell>
          <cell r="D308">
            <v>0.85</v>
          </cell>
          <cell r="E308">
            <v>0.8</v>
          </cell>
          <cell r="F308">
            <v>0.8</v>
          </cell>
          <cell r="G308">
            <v>0.82499999999999996</v>
          </cell>
          <cell r="H308">
            <v>0.8</v>
          </cell>
          <cell r="I308">
            <v>4.0750000000000002</v>
          </cell>
          <cell r="J308" t="str">
            <v xml:space="preserve"> </v>
          </cell>
        </row>
        <row r="309">
          <cell r="A309">
            <v>284</v>
          </cell>
          <cell r="B309" t="str">
            <v>Piast</v>
          </cell>
          <cell r="C309" t="str">
            <v>Pol4</v>
          </cell>
          <cell r="D309">
            <v>0.5</v>
          </cell>
          <cell r="E309">
            <v>0</v>
          </cell>
          <cell r="F309">
            <v>0</v>
          </cell>
          <cell r="G309">
            <v>1.5</v>
          </cell>
          <cell r="H309">
            <v>2</v>
          </cell>
          <cell r="I309">
            <v>4</v>
          </cell>
          <cell r="J309" t="str">
            <v>ECLQ1</v>
          </cell>
        </row>
        <row r="310">
          <cell r="A310">
            <v>285</v>
          </cell>
          <cell r="B310" t="str">
            <v>Laci</v>
          </cell>
          <cell r="C310" t="str">
            <v>Alb4</v>
          </cell>
          <cell r="D310">
            <v>0</v>
          </cell>
          <cell r="E310">
            <v>0</v>
          </cell>
          <cell r="F310">
            <v>1.5</v>
          </cell>
          <cell r="G310">
            <v>1</v>
          </cell>
          <cell r="H310">
            <v>1.5</v>
          </cell>
          <cell r="I310">
            <v>4</v>
          </cell>
          <cell r="J310" t="str">
            <v>ECLQ1</v>
          </cell>
        </row>
        <row r="311">
          <cell r="A311">
            <v>286</v>
          </cell>
          <cell r="B311" t="str">
            <v>Europa</v>
          </cell>
          <cell r="C311" t="str">
            <v>Gib1</v>
          </cell>
          <cell r="D311">
            <v>0.5</v>
          </cell>
          <cell r="E311">
            <v>0.5</v>
          </cell>
          <cell r="F311">
            <v>0.5</v>
          </cell>
          <cell r="G311">
            <v>1</v>
          </cell>
          <cell r="H311">
            <v>1.5</v>
          </cell>
          <cell r="I311">
            <v>4</v>
          </cell>
          <cell r="J311" t="str">
            <v>CHQ1</v>
          </cell>
        </row>
        <row r="312">
          <cell r="A312">
            <v>287</v>
          </cell>
          <cell r="B312" t="str">
            <v>Liepaja</v>
          </cell>
          <cell r="C312" t="str">
            <v>Lat5</v>
          </cell>
          <cell r="D312">
            <v>1</v>
          </cell>
          <cell r="E312">
            <v>0.5</v>
          </cell>
          <cell r="F312">
            <v>1</v>
          </cell>
          <cell r="G312">
            <v>1.5</v>
          </cell>
          <cell r="H312">
            <v>0</v>
          </cell>
          <cell r="I312">
            <v>4</v>
          </cell>
          <cell r="J312" t="str">
            <v>ECLQ1</v>
          </cell>
        </row>
        <row r="313">
          <cell r="A313">
            <v>288</v>
          </cell>
          <cell r="B313" t="str">
            <v>Vardar</v>
          </cell>
          <cell r="C313" t="str">
            <v>Mac11</v>
          </cell>
          <cell r="D313">
            <v>1</v>
          </cell>
          <cell r="E313">
            <v>2</v>
          </cell>
          <cell r="F313">
            <v>1</v>
          </cell>
          <cell r="G313">
            <v>0</v>
          </cell>
          <cell r="H313">
            <v>0</v>
          </cell>
          <cell r="I313">
            <v>4</v>
          </cell>
          <cell r="J313" t="str">
            <v xml:space="preserve"> </v>
          </cell>
        </row>
        <row r="314">
          <cell r="A314">
            <v>289</v>
          </cell>
          <cell r="B314" t="str">
            <v>Skenderbeu</v>
          </cell>
          <cell r="C314" t="str">
            <v>Alb9</v>
          </cell>
          <cell r="D314">
            <v>0</v>
          </cell>
          <cell r="E314">
            <v>4</v>
          </cell>
          <cell r="F314">
            <v>0</v>
          </cell>
          <cell r="G314">
            <v>0</v>
          </cell>
          <cell r="H314">
            <v>0</v>
          </cell>
          <cell r="I314">
            <v>4</v>
          </cell>
          <cell r="J314" t="str">
            <v xml:space="preserve"> </v>
          </cell>
        </row>
        <row r="315">
          <cell r="A315">
            <v>290</v>
          </cell>
          <cell r="B315" t="str">
            <v>Hibernians</v>
          </cell>
          <cell r="C315" t="str">
            <v>Mal2</v>
          </cell>
          <cell r="D315">
            <v>0.25</v>
          </cell>
          <cell r="E315">
            <v>1</v>
          </cell>
          <cell r="F315">
            <v>0</v>
          </cell>
          <cell r="G315">
            <v>1</v>
          </cell>
          <cell r="H315">
            <v>1.5</v>
          </cell>
          <cell r="I315">
            <v>3.75</v>
          </cell>
          <cell r="J315" t="str">
            <v>ECLQ1</v>
          </cell>
        </row>
        <row r="316">
          <cell r="A316">
            <v>291</v>
          </cell>
          <cell r="B316" t="str">
            <v>Levadia</v>
          </cell>
          <cell r="C316" t="str">
            <v>Est3</v>
          </cell>
          <cell r="D316">
            <v>0.5</v>
          </cell>
          <cell r="E316">
            <v>0.25</v>
          </cell>
          <cell r="F316">
            <v>1</v>
          </cell>
          <cell r="G316">
            <v>1</v>
          </cell>
          <cell r="H316">
            <v>1</v>
          </cell>
          <cell r="I316">
            <v>3.75</v>
          </cell>
          <cell r="J316" t="str">
            <v>ECLQ1</v>
          </cell>
        </row>
        <row r="317">
          <cell r="A317">
            <v>292</v>
          </cell>
          <cell r="B317" t="str">
            <v>Torpedo Kutaisi</v>
          </cell>
          <cell r="C317" t="str">
            <v>Geo8</v>
          </cell>
          <cell r="D317">
            <v>0</v>
          </cell>
          <cell r="E317">
            <v>0.25</v>
          </cell>
          <cell r="F317">
            <v>2.5</v>
          </cell>
          <cell r="G317">
            <v>1</v>
          </cell>
          <cell r="H317">
            <v>0</v>
          </cell>
          <cell r="I317">
            <v>3.75</v>
          </cell>
          <cell r="J317" t="str">
            <v xml:space="preserve"> </v>
          </cell>
        </row>
        <row r="318">
          <cell r="A318">
            <v>293</v>
          </cell>
          <cell r="B318" t="str">
            <v>Botosani</v>
          </cell>
          <cell r="C318" t="str">
            <v>Rom6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1.5</v>
          </cell>
          <cell r="I318">
            <v>3.64</v>
          </cell>
          <cell r="J318" t="str">
            <v xml:space="preserve"> </v>
          </cell>
        </row>
        <row r="319">
          <cell r="A319">
            <v>294</v>
          </cell>
          <cell r="B319" t="str">
            <v>Dinamo Bucuresti</v>
          </cell>
          <cell r="C319" t="str">
            <v>Rom14</v>
          </cell>
          <cell r="D319">
            <v>0</v>
          </cell>
          <cell r="E319">
            <v>1</v>
          </cell>
          <cell r="F319">
            <v>0</v>
          </cell>
          <cell r="G319">
            <v>0</v>
          </cell>
          <cell r="H319">
            <v>0</v>
          </cell>
          <cell r="I319">
            <v>3.64</v>
          </cell>
          <cell r="J319" t="str">
            <v xml:space="preserve"> </v>
          </cell>
        </row>
        <row r="320">
          <cell r="A320">
            <v>295</v>
          </cell>
          <cell r="B320" t="str">
            <v>Poli Iasi</v>
          </cell>
          <cell r="C320" t="str">
            <v>Rom16</v>
          </cell>
          <cell r="D320">
            <v>0.5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3.64</v>
          </cell>
          <cell r="J320" t="str">
            <v xml:space="preserve"> </v>
          </cell>
        </row>
        <row r="321">
          <cell r="A321">
            <v>296</v>
          </cell>
          <cell r="B321" t="str">
            <v>Pandurii Targu Jiu</v>
          </cell>
          <cell r="C321" t="str">
            <v>RomII</v>
          </cell>
          <cell r="D321">
            <v>1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3.64</v>
          </cell>
          <cell r="J321" t="str">
            <v xml:space="preserve"> </v>
          </cell>
        </row>
        <row r="322">
          <cell r="A322" t="str">
            <v xml:space="preserve"> </v>
          </cell>
          <cell r="B322" t="str">
            <v>Romania</v>
          </cell>
          <cell r="C322" t="str">
            <v xml:space="preserve"> </v>
          </cell>
          <cell r="D322">
            <v>0.66</v>
          </cell>
          <cell r="E322">
            <v>0.57999999999999996</v>
          </cell>
          <cell r="F322">
            <v>0.47499999999999998</v>
          </cell>
          <cell r="G322">
            <v>1.175</v>
          </cell>
          <cell r="H322">
            <v>0.75</v>
          </cell>
          <cell r="I322">
            <v>3.64</v>
          </cell>
          <cell r="J322" t="str">
            <v xml:space="preserve"> </v>
          </cell>
        </row>
        <row r="323">
          <cell r="A323">
            <v>297</v>
          </cell>
          <cell r="B323" t="str">
            <v>Drita</v>
          </cell>
          <cell r="C323" t="str">
            <v>Kos1</v>
          </cell>
          <cell r="D323">
            <v>0</v>
          </cell>
          <cell r="E323">
            <v>0</v>
          </cell>
          <cell r="F323">
            <v>1.5</v>
          </cell>
          <cell r="G323">
            <v>0</v>
          </cell>
          <cell r="H323">
            <v>2</v>
          </cell>
          <cell r="I323">
            <v>3.5</v>
          </cell>
          <cell r="J323" t="str">
            <v>CHPr</v>
          </cell>
        </row>
        <row r="324">
          <cell r="A324">
            <v>298</v>
          </cell>
          <cell r="B324" t="str">
            <v>KR Reykjavik</v>
          </cell>
          <cell r="C324" t="str">
            <v>Isl5</v>
          </cell>
          <cell r="D324">
            <v>0.5</v>
          </cell>
          <cell r="E324">
            <v>0.5</v>
          </cell>
          <cell r="F324">
            <v>0</v>
          </cell>
          <cell r="G324">
            <v>1</v>
          </cell>
          <cell r="H324">
            <v>1.5</v>
          </cell>
          <cell r="I324">
            <v>3.5</v>
          </cell>
          <cell r="J324" t="str">
            <v xml:space="preserve"> </v>
          </cell>
        </row>
        <row r="325">
          <cell r="A325">
            <v>299</v>
          </cell>
          <cell r="B325" t="str">
            <v>Chikhura</v>
          </cell>
          <cell r="C325" t="str">
            <v>Geo9</v>
          </cell>
          <cell r="D325">
            <v>0.25</v>
          </cell>
          <cell r="E325">
            <v>0.25</v>
          </cell>
          <cell r="F325">
            <v>1.5</v>
          </cell>
          <cell r="G325">
            <v>1.5</v>
          </cell>
          <cell r="H325">
            <v>0</v>
          </cell>
          <cell r="I325">
            <v>3.5</v>
          </cell>
          <cell r="J325" t="str">
            <v xml:space="preserve"> </v>
          </cell>
        </row>
        <row r="326">
          <cell r="A326">
            <v>300</v>
          </cell>
          <cell r="B326" t="str">
            <v>Titograd</v>
          </cell>
          <cell r="C326" t="str">
            <v>Mne9</v>
          </cell>
          <cell r="D326">
            <v>1</v>
          </cell>
          <cell r="E326">
            <v>0.5</v>
          </cell>
          <cell r="F326">
            <v>1</v>
          </cell>
          <cell r="G326">
            <v>1</v>
          </cell>
          <cell r="H326">
            <v>0</v>
          </cell>
          <cell r="I326">
            <v>3.5</v>
          </cell>
          <cell r="J326" t="str">
            <v xml:space="preserve"> </v>
          </cell>
        </row>
        <row r="327">
          <cell r="A327">
            <v>301</v>
          </cell>
          <cell r="B327" t="str">
            <v>Keshla</v>
          </cell>
          <cell r="C327" t="str">
            <v>Aze8</v>
          </cell>
          <cell r="D327">
            <v>0</v>
          </cell>
          <cell r="E327">
            <v>0.5</v>
          </cell>
          <cell r="F327">
            <v>1</v>
          </cell>
          <cell r="G327">
            <v>0</v>
          </cell>
          <cell r="H327">
            <v>1</v>
          </cell>
          <cell r="I327">
            <v>3.375</v>
          </cell>
          <cell r="J327" t="str">
            <v xml:space="preserve"> </v>
          </cell>
        </row>
        <row r="328">
          <cell r="A328">
            <v>302</v>
          </cell>
          <cell r="B328" t="str">
            <v>Sumqayıt</v>
          </cell>
          <cell r="C328" t="str">
            <v>Aze4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1</v>
          </cell>
          <cell r="I328">
            <v>3.375</v>
          </cell>
          <cell r="J328" t="str">
            <v>ECLQ2</v>
          </cell>
        </row>
        <row r="329">
          <cell r="A329">
            <v>303</v>
          </cell>
          <cell r="B329" t="str">
            <v>Sabail</v>
          </cell>
          <cell r="C329" t="str">
            <v>Aze6</v>
          </cell>
          <cell r="D329">
            <v>0</v>
          </cell>
          <cell r="E329">
            <v>0</v>
          </cell>
          <cell r="F329">
            <v>0</v>
          </cell>
          <cell r="G329">
            <v>1</v>
          </cell>
          <cell r="H329">
            <v>0</v>
          </cell>
          <cell r="I329">
            <v>3.375</v>
          </cell>
          <cell r="J329" t="str">
            <v xml:space="preserve"> </v>
          </cell>
        </row>
        <row r="330">
          <cell r="A330">
            <v>304</v>
          </cell>
          <cell r="B330" t="str">
            <v>Zira</v>
          </cell>
          <cell r="C330" t="str">
            <v>Aze3</v>
          </cell>
          <cell r="D330">
            <v>0</v>
          </cell>
          <cell r="E330">
            <v>0.5</v>
          </cell>
          <cell r="F330">
            <v>0</v>
          </cell>
          <cell r="G330">
            <v>0</v>
          </cell>
          <cell r="H330">
            <v>0</v>
          </cell>
          <cell r="I330">
            <v>3.375</v>
          </cell>
          <cell r="J330" t="str">
            <v>ECLQ2</v>
          </cell>
        </row>
        <row r="331">
          <cell r="A331">
            <v>305</v>
          </cell>
          <cell r="B331" t="str">
            <v>Kapaz</v>
          </cell>
          <cell r="C331" t="str">
            <v>AzeII</v>
          </cell>
          <cell r="D331">
            <v>0.5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3.375</v>
          </cell>
          <cell r="J331" t="str">
            <v xml:space="preserve"> </v>
          </cell>
        </row>
        <row r="332">
          <cell r="A332" t="str">
            <v xml:space="preserve"> </v>
          </cell>
          <cell r="B332" t="str">
            <v>Azerbaijan</v>
          </cell>
          <cell r="C332" t="str">
            <v xml:space="preserve"> </v>
          </cell>
          <cell r="D332">
            <v>0.85</v>
          </cell>
          <cell r="E332">
            <v>0.875</v>
          </cell>
          <cell r="F332">
            <v>0.47499999999999998</v>
          </cell>
          <cell r="G332">
            <v>0.67500000000000004</v>
          </cell>
          <cell r="H332">
            <v>0.5</v>
          </cell>
          <cell r="I332">
            <v>3.375</v>
          </cell>
          <cell r="J332" t="str">
            <v xml:space="preserve"> </v>
          </cell>
        </row>
        <row r="333">
          <cell r="A333">
            <v>306</v>
          </cell>
          <cell r="B333" t="str">
            <v>La Fiorita</v>
          </cell>
          <cell r="C333" t="str">
            <v>Sma</v>
          </cell>
          <cell r="D333">
            <v>0.25</v>
          </cell>
          <cell r="E333">
            <v>0.5</v>
          </cell>
          <cell r="F333">
            <v>1.5</v>
          </cell>
          <cell r="G333">
            <v>0.5</v>
          </cell>
          <cell r="H333">
            <v>0.5</v>
          </cell>
          <cell r="I333">
            <v>3.25</v>
          </cell>
          <cell r="J333" t="str">
            <v>CHPr</v>
          </cell>
        </row>
        <row r="334">
          <cell r="A334">
            <v>307</v>
          </cell>
          <cell r="B334" t="str">
            <v>Stjarnan</v>
          </cell>
          <cell r="C334" t="str">
            <v>Isl3</v>
          </cell>
          <cell r="D334">
            <v>0</v>
          </cell>
          <cell r="E334">
            <v>0.25</v>
          </cell>
          <cell r="F334">
            <v>1.5</v>
          </cell>
          <cell r="G334">
            <v>1.5</v>
          </cell>
          <cell r="H334">
            <v>0</v>
          </cell>
          <cell r="I334">
            <v>3.25</v>
          </cell>
          <cell r="J334" t="str">
            <v>ECLQ1</v>
          </cell>
        </row>
        <row r="335">
          <cell r="A335">
            <v>308</v>
          </cell>
          <cell r="B335" t="str">
            <v>Spartaks Jurmala</v>
          </cell>
          <cell r="C335" t="str">
            <v>Lat6</v>
          </cell>
          <cell r="D335">
            <v>0.25</v>
          </cell>
          <cell r="E335">
            <v>1</v>
          </cell>
          <cell r="F335">
            <v>2</v>
          </cell>
          <cell r="G335">
            <v>0</v>
          </cell>
          <cell r="H335">
            <v>0</v>
          </cell>
          <cell r="I335">
            <v>3.25</v>
          </cell>
          <cell r="J335" t="str">
            <v xml:space="preserve"> </v>
          </cell>
        </row>
        <row r="336">
          <cell r="A336">
            <v>309</v>
          </cell>
          <cell r="B336" t="str">
            <v>Kaysar</v>
          </cell>
          <cell r="C336" t="str">
            <v>Kaz7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1.5</v>
          </cell>
          <cell r="I336">
            <v>3.125</v>
          </cell>
          <cell r="J336" t="str">
            <v xml:space="preserve"> </v>
          </cell>
        </row>
        <row r="337">
          <cell r="A337">
            <v>310</v>
          </cell>
          <cell r="B337" t="str">
            <v>Ordabasy</v>
          </cell>
          <cell r="C337" t="str">
            <v>Kaz5</v>
          </cell>
          <cell r="D337">
            <v>0.25</v>
          </cell>
          <cell r="E337">
            <v>0.25</v>
          </cell>
          <cell r="F337">
            <v>0</v>
          </cell>
          <cell r="G337">
            <v>1.5</v>
          </cell>
          <cell r="H337">
            <v>1</v>
          </cell>
          <cell r="I337">
            <v>3.125</v>
          </cell>
          <cell r="J337" t="str">
            <v xml:space="preserve"> </v>
          </cell>
        </row>
        <row r="338">
          <cell r="A338">
            <v>311</v>
          </cell>
          <cell r="B338" t="str">
            <v>Tobol</v>
          </cell>
          <cell r="C338" t="str">
            <v>Kaz2</v>
          </cell>
          <cell r="D338">
            <v>0</v>
          </cell>
          <cell r="E338">
            <v>0</v>
          </cell>
          <cell r="F338">
            <v>1.5</v>
          </cell>
          <cell r="G338">
            <v>1</v>
          </cell>
          <cell r="H338">
            <v>0</v>
          </cell>
          <cell r="I338">
            <v>3.125</v>
          </cell>
          <cell r="J338" t="str">
            <v>ECLQ2</v>
          </cell>
        </row>
        <row r="339">
          <cell r="A339">
            <v>312</v>
          </cell>
          <cell r="B339" t="str">
            <v>Irtysh</v>
          </cell>
          <cell r="C339" t="str">
            <v>Kaz12</v>
          </cell>
          <cell r="D339">
            <v>0</v>
          </cell>
          <cell r="E339">
            <v>0.5</v>
          </cell>
          <cell r="F339">
            <v>1</v>
          </cell>
          <cell r="G339">
            <v>0</v>
          </cell>
          <cell r="H339">
            <v>0</v>
          </cell>
          <cell r="I339">
            <v>3.125</v>
          </cell>
          <cell r="J339" t="str">
            <v xml:space="preserve"> </v>
          </cell>
        </row>
        <row r="340">
          <cell r="A340">
            <v>313</v>
          </cell>
          <cell r="B340" t="str">
            <v>Aktobe</v>
          </cell>
          <cell r="C340" t="str">
            <v>KazII</v>
          </cell>
          <cell r="D340">
            <v>0.25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3.125</v>
          </cell>
          <cell r="J340" t="str">
            <v xml:space="preserve"> </v>
          </cell>
        </row>
        <row r="341">
          <cell r="A341" t="str">
            <v xml:space="preserve"> </v>
          </cell>
          <cell r="B341" t="str">
            <v>Kazakhstan</v>
          </cell>
          <cell r="C341" t="str">
            <v xml:space="preserve"> </v>
          </cell>
          <cell r="D341">
            <v>0.55000000000000004</v>
          </cell>
          <cell r="E341">
            <v>0.85</v>
          </cell>
          <cell r="F341">
            <v>0.85</v>
          </cell>
          <cell r="G341">
            <v>0.67500000000000004</v>
          </cell>
          <cell r="H341">
            <v>0.2</v>
          </cell>
          <cell r="I341">
            <v>3.125</v>
          </cell>
          <cell r="J341" t="str">
            <v xml:space="preserve"> </v>
          </cell>
        </row>
        <row r="342">
          <cell r="A342">
            <v>314</v>
          </cell>
          <cell r="B342" t="str">
            <v>Puskas Academia</v>
          </cell>
          <cell r="C342" t="str">
            <v>Hun2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1</v>
          </cell>
          <cell r="I342">
            <v>3.1</v>
          </cell>
          <cell r="J342" t="str">
            <v>ECLQ1</v>
          </cell>
        </row>
        <row r="343">
          <cell r="A343">
            <v>315</v>
          </cell>
          <cell r="B343" t="str">
            <v>Debrecen</v>
          </cell>
          <cell r="C343" t="str">
            <v>HunII</v>
          </cell>
          <cell r="D343">
            <v>0.5</v>
          </cell>
          <cell r="E343">
            <v>0</v>
          </cell>
          <cell r="F343">
            <v>0</v>
          </cell>
          <cell r="G343">
            <v>1.5</v>
          </cell>
          <cell r="H343">
            <v>0</v>
          </cell>
          <cell r="I343">
            <v>3.1</v>
          </cell>
          <cell r="J343" t="str">
            <v xml:space="preserve"> </v>
          </cell>
        </row>
        <row r="344">
          <cell r="A344">
            <v>316</v>
          </cell>
          <cell r="B344" t="str">
            <v>Ujpest</v>
          </cell>
          <cell r="C344" t="str">
            <v>Hun8</v>
          </cell>
          <cell r="D344">
            <v>0</v>
          </cell>
          <cell r="E344">
            <v>0</v>
          </cell>
          <cell r="F344">
            <v>1.5</v>
          </cell>
          <cell r="G344">
            <v>0</v>
          </cell>
          <cell r="H344">
            <v>0</v>
          </cell>
          <cell r="I344">
            <v>3.1</v>
          </cell>
          <cell r="J344" t="str">
            <v xml:space="preserve"> </v>
          </cell>
        </row>
        <row r="345">
          <cell r="A345">
            <v>317</v>
          </cell>
          <cell r="B345" t="str">
            <v>Vasas</v>
          </cell>
          <cell r="C345" t="str">
            <v>HunII</v>
          </cell>
          <cell r="D345">
            <v>0</v>
          </cell>
          <cell r="E345">
            <v>0.25</v>
          </cell>
          <cell r="F345">
            <v>0</v>
          </cell>
          <cell r="G345">
            <v>0</v>
          </cell>
          <cell r="H345">
            <v>0</v>
          </cell>
          <cell r="I345">
            <v>3.1</v>
          </cell>
          <cell r="J345" t="str">
            <v xml:space="preserve"> </v>
          </cell>
        </row>
        <row r="346">
          <cell r="A346">
            <v>318</v>
          </cell>
          <cell r="B346" t="str">
            <v>MTK Budapest</v>
          </cell>
          <cell r="C346" t="str">
            <v>Hun5</v>
          </cell>
          <cell r="D346">
            <v>0.5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3.1</v>
          </cell>
          <cell r="J346" t="str">
            <v xml:space="preserve"> </v>
          </cell>
        </row>
        <row r="347">
          <cell r="A347" t="str">
            <v xml:space="preserve"> </v>
          </cell>
          <cell r="B347" t="str">
            <v>Hungary</v>
          </cell>
          <cell r="C347" t="str">
            <v xml:space="preserve"> </v>
          </cell>
          <cell r="D347">
            <v>0.375</v>
          </cell>
          <cell r="E347">
            <v>0.32500000000000001</v>
          </cell>
          <cell r="F347">
            <v>0.65</v>
          </cell>
          <cell r="G347">
            <v>0.9</v>
          </cell>
          <cell r="H347">
            <v>0.85</v>
          </cell>
          <cell r="I347">
            <v>3.1</v>
          </cell>
          <cell r="J347" t="str">
            <v xml:space="preserve"> </v>
          </cell>
        </row>
        <row r="348">
          <cell r="A348">
            <v>319</v>
          </cell>
          <cell r="B348" t="str">
            <v>Vitebsk</v>
          </cell>
          <cell r="C348" t="str">
            <v>Blr12</v>
          </cell>
          <cell r="D348">
            <v>0</v>
          </cell>
          <cell r="E348">
            <v>0</v>
          </cell>
          <cell r="F348">
            <v>0</v>
          </cell>
          <cell r="G348">
            <v>1</v>
          </cell>
          <cell r="H348">
            <v>0</v>
          </cell>
          <cell r="I348">
            <v>3.05</v>
          </cell>
          <cell r="J348" t="str">
            <v xml:space="preserve"> </v>
          </cell>
        </row>
        <row r="349">
          <cell r="A349">
            <v>320</v>
          </cell>
          <cell r="B349" t="str">
            <v>Torpedo Zhodino</v>
          </cell>
          <cell r="C349" t="str">
            <v>Blr3</v>
          </cell>
          <cell r="D349">
            <v>1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3.05</v>
          </cell>
          <cell r="J349" t="str">
            <v>ECLQ2</v>
          </cell>
        </row>
        <row r="350">
          <cell r="A350" t="str">
            <v xml:space="preserve"> </v>
          </cell>
          <cell r="B350" t="str">
            <v>Belarus</v>
          </cell>
          <cell r="C350" t="str">
            <v xml:space="preserve"> </v>
          </cell>
          <cell r="D350">
            <v>0.6</v>
          </cell>
          <cell r="E350">
            <v>0.65</v>
          </cell>
          <cell r="F350">
            <v>1</v>
          </cell>
          <cell r="G350">
            <v>0.5</v>
          </cell>
          <cell r="H350">
            <v>0.3</v>
          </cell>
          <cell r="I350">
            <v>3.05</v>
          </cell>
          <cell r="J350" t="str">
            <v xml:space="preserve"> </v>
          </cell>
        </row>
        <row r="351">
          <cell r="A351">
            <v>321</v>
          </cell>
          <cell r="B351" t="str">
            <v>Cracovia</v>
          </cell>
          <cell r="C351" t="str">
            <v>Pol14</v>
          </cell>
          <cell r="D351">
            <v>0.25</v>
          </cell>
          <cell r="E351">
            <v>0</v>
          </cell>
          <cell r="F351">
            <v>0</v>
          </cell>
          <cell r="G351">
            <v>1</v>
          </cell>
          <cell r="H351">
            <v>1</v>
          </cell>
          <cell r="I351">
            <v>3.0249999999999999</v>
          </cell>
          <cell r="J351" t="str">
            <v xml:space="preserve"> </v>
          </cell>
        </row>
        <row r="352">
          <cell r="A352">
            <v>322</v>
          </cell>
          <cell r="B352" t="str">
            <v>Lechia</v>
          </cell>
          <cell r="C352" t="str">
            <v>Pol5</v>
          </cell>
          <cell r="D352">
            <v>0</v>
          </cell>
          <cell r="E352">
            <v>0</v>
          </cell>
          <cell r="F352">
            <v>0</v>
          </cell>
          <cell r="G352">
            <v>1.5</v>
          </cell>
          <cell r="H352">
            <v>0</v>
          </cell>
          <cell r="I352">
            <v>3.0249999999999999</v>
          </cell>
          <cell r="J352" t="str">
            <v xml:space="preserve"> </v>
          </cell>
        </row>
        <row r="353">
          <cell r="A353">
            <v>323</v>
          </cell>
          <cell r="B353" t="str">
            <v>Jagiellonia</v>
          </cell>
          <cell r="C353" t="str">
            <v>Pol10</v>
          </cell>
          <cell r="D353">
            <v>0</v>
          </cell>
          <cell r="E353">
            <v>0.5</v>
          </cell>
          <cell r="F353">
            <v>2</v>
          </cell>
          <cell r="G353">
            <v>0</v>
          </cell>
          <cell r="H353">
            <v>0</v>
          </cell>
          <cell r="I353">
            <v>3.0249999999999999</v>
          </cell>
          <cell r="J353" t="str">
            <v xml:space="preserve"> </v>
          </cell>
        </row>
        <row r="354">
          <cell r="A354">
            <v>324</v>
          </cell>
          <cell r="B354" t="str">
            <v>Gornik Zabrze</v>
          </cell>
          <cell r="C354" t="str">
            <v>Pol8</v>
          </cell>
          <cell r="D354">
            <v>0</v>
          </cell>
          <cell r="E354">
            <v>0</v>
          </cell>
          <cell r="F354">
            <v>1.5</v>
          </cell>
          <cell r="G354">
            <v>0</v>
          </cell>
          <cell r="H354">
            <v>0</v>
          </cell>
          <cell r="I354">
            <v>3.0249999999999999</v>
          </cell>
          <cell r="J354" t="str">
            <v xml:space="preserve"> </v>
          </cell>
        </row>
        <row r="355">
          <cell r="A355">
            <v>325</v>
          </cell>
          <cell r="B355" t="str">
            <v>Arka Gdynia</v>
          </cell>
          <cell r="C355" t="str">
            <v>PolII</v>
          </cell>
          <cell r="D355">
            <v>0</v>
          </cell>
          <cell r="E355">
            <v>1</v>
          </cell>
          <cell r="F355">
            <v>0</v>
          </cell>
          <cell r="G355">
            <v>0</v>
          </cell>
          <cell r="H355">
            <v>0</v>
          </cell>
          <cell r="I355">
            <v>3.0249999999999999</v>
          </cell>
          <cell r="J355" t="str">
            <v xml:space="preserve"> </v>
          </cell>
        </row>
        <row r="356">
          <cell r="A356">
            <v>326</v>
          </cell>
          <cell r="B356" t="str">
            <v>Zaglebie</v>
          </cell>
          <cell r="C356" t="str">
            <v>Pol9</v>
          </cell>
          <cell r="D356">
            <v>1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3.0249999999999999</v>
          </cell>
          <cell r="J356" t="str">
            <v xml:space="preserve"> </v>
          </cell>
        </row>
        <row r="357">
          <cell r="A357" t="str">
            <v xml:space="preserve"> </v>
          </cell>
          <cell r="B357" t="str">
            <v>Poland</v>
          </cell>
          <cell r="C357" t="str">
            <v xml:space="preserve"> </v>
          </cell>
          <cell r="D357">
            <v>0.77500000000000002</v>
          </cell>
          <cell r="E357">
            <v>0.57499999999999996</v>
          </cell>
          <cell r="F357">
            <v>0.45</v>
          </cell>
          <cell r="G357">
            <v>0.42499999999999999</v>
          </cell>
          <cell r="H357">
            <v>0.8</v>
          </cell>
          <cell r="I357">
            <v>3.0249999999999999</v>
          </cell>
          <cell r="J357" t="str">
            <v xml:space="preserve"> </v>
          </cell>
        </row>
        <row r="358">
          <cell r="A358">
            <v>327</v>
          </cell>
          <cell r="B358" t="str">
            <v>Mura</v>
          </cell>
          <cell r="C358" t="str">
            <v>Slo3</v>
          </cell>
          <cell r="D358">
            <v>0</v>
          </cell>
          <cell r="E358">
            <v>0</v>
          </cell>
          <cell r="F358">
            <v>0</v>
          </cell>
          <cell r="G358">
            <v>1</v>
          </cell>
          <cell r="H358">
            <v>2</v>
          </cell>
          <cell r="I358">
            <v>3</v>
          </cell>
          <cell r="J358" t="str">
            <v>ECLQ1</v>
          </cell>
        </row>
        <row r="359">
          <cell r="A359">
            <v>328</v>
          </cell>
          <cell r="B359" t="str">
            <v>Tre Fiori</v>
          </cell>
          <cell r="C359" t="str">
            <v>Sma</v>
          </cell>
          <cell r="D359">
            <v>0</v>
          </cell>
          <cell r="E359">
            <v>0</v>
          </cell>
          <cell r="F359">
            <v>1</v>
          </cell>
          <cell r="G359">
            <v>0.5</v>
          </cell>
          <cell r="H359">
            <v>1.5</v>
          </cell>
          <cell r="I359">
            <v>3</v>
          </cell>
          <cell r="J359" t="str">
            <v xml:space="preserve"> </v>
          </cell>
        </row>
        <row r="360">
          <cell r="A360">
            <v>329</v>
          </cell>
          <cell r="B360" t="str">
            <v>Saburtalo</v>
          </cell>
          <cell r="C360" t="str">
            <v>Geo5</v>
          </cell>
          <cell r="D360">
            <v>0</v>
          </cell>
          <cell r="E360">
            <v>0</v>
          </cell>
          <cell r="F360">
            <v>0</v>
          </cell>
          <cell r="G360">
            <v>2</v>
          </cell>
          <cell r="H360">
            <v>1</v>
          </cell>
          <cell r="I360">
            <v>3</v>
          </cell>
          <cell r="J360" t="str">
            <v xml:space="preserve"> </v>
          </cell>
        </row>
        <row r="361">
          <cell r="A361">
            <v>330</v>
          </cell>
          <cell r="B361" t="str">
            <v>Petrocub</v>
          </cell>
          <cell r="C361" t="str">
            <v>Mol2</v>
          </cell>
          <cell r="D361">
            <v>0</v>
          </cell>
          <cell r="E361">
            <v>0</v>
          </cell>
          <cell r="F361">
            <v>1</v>
          </cell>
          <cell r="G361">
            <v>1</v>
          </cell>
          <cell r="H361">
            <v>1</v>
          </cell>
          <cell r="I361">
            <v>3</v>
          </cell>
          <cell r="J361" t="str">
            <v>ECLQ1</v>
          </cell>
        </row>
        <row r="362">
          <cell r="A362">
            <v>331</v>
          </cell>
          <cell r="B362" t="str">
            <v>Shkupi</v>
          </cell>
          <cell r="C362" t="str">
            <v>Mac2</v>
          </cell>
          <cell r="D362">
            <v>0</v>
          </cell>
          <cell r="E362">
            <v>0</v>
          </cell>
          <cell r="F362">
            <v>1</v>
          </cell>
          <cell r="G362">
            <v>1</v>
          </cell>
          <cell r="H362">
            <v>1</v>
          </cell>
          <cell r="I362">
            <v>3</v>
          </cell>
          <cell r="J362" t="str">
            <v>ECLQ1</v>
          </cell>
        </row>
        <row r="363">
          <cell r="A363">
            <v>332</v>
          </cell>
          <cell r="B363" t="str">
            <v>Ruzomberok</v>
          </cell>
          <cell r="C363" t="str">
            <v>Svk7</v>
          </cell>
          <cell r="D363">
            <v>0</v>
          </cell>
          <cell r="E363">
            <v>1</v>
          </cell>
          <cell r="F363">
            <v>0</v>
          </cell>
          <cell r="G363">
            <v>1</v>
          </cell>
          <cell r="H363">
            <v>1</v>
          </cell>
          <cell r="I363">
            <v>3</v>
          </cell>
          <cell r="J363" t="str">
            <v xml:space="preserve"> </v>
          </cell>
        </row>
        <row r="364">
          <cell r="A364">
            <v>333</v>
          </cell>
          <cell r="B364" t="str">
            <v>NSI Runavik</v>
          </cell>
          <cell r="C364" t="str">
            <v>Far2</v>
          </cell>
          <cell r="D364">
            <v>0.25</v>
          </cell>
          <cell r="E364">
            <v>0.25</v>
          </cell>
          <cell r="F364">
            <v>1</v>
          </cell>
          <cell r="G364">
            <v>0.5</v>
          </cell>
          <cell r="H364">
            <v>1</v>
          </cell>
          <cell r="I364">
            <v>3</v>
          </cell>
          <cell r="J364" t="str">
            <v>ECLQ1</v>
          </cell>
        </row>
        <row r="365">
          <cell r="A365">
            <v>334</v>
          </cell>
          <cell r="B365" t="str">
            <v>Zeljeznicar</v>
          </cell>
          <cell r="C365" t="str">
            <v>Bos7</v>
          </cell>
          <cell r="D365">
            <v>0</v>
          </cell>
          <cell r="E365">
            <v>0.5</v>
          </cell>
          <cell r="F365">
            <v>1.5</v>
          </cell>
          <cell r="G365">
            <v>0</v>
          </cell>
          <cell r="H365">
            <v>1</v>
          </cell>
          <cell r="I365">
            <v>3</v>
          </cell>
          <cell r="J365" t="str">
            <v xml:space="preserve"> </v>
          </cell>
        </row>
        <row r="366">
          <cell r="A366">
            <v>335</v>
          </cell>
          <cell r="B366" t="str">
            <v>Balzan</v>
          </cell>
          <cell r="C366" t="str">
            <v>Mal10</v>
          </cell>
          <cell r="D366">
            <v>0.25</v>
          </cell>
          <cell r="E366">
            <v>0.25</v>
          </cell>
          <cell r="F366">
            <v>1.5</v>
          </cell>
          <cell r="G366">
            <v>1</v>
          </cell>
          <cell r="H366">
            <v>0</v>
          </cell>
          <cell r="I366">
            <v>3</v>
          </cell>
          <cell r="J366" t="str">
            <v xml:space="preserve"> </v>
          </cell>
        </row>
        <row r="367">
          <cell r="A367">
            <v>336</v>
          </cell>
          <cell r="B367" t="str">
            <v>Celje</v>
          </cell>
          <cell r="C367" t="str">
            <v>Slo8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2</v>
          </cell>
          <cell r="I367">
            <v>2.85</v>
          </cell>
          <cell r="J367" t="str">
            <v xml:space="preserve"> </v>
          </cell>
        </row>
        <row r="368">
          <cell r="A368">
            <v>337</v>
          </cell>
          <cell r="B368" t="str">
            <v>Rudar Velenje</v>
          </cell>
          <cell r="C368" t="str">
            <v>SloII</v>
          </cell>
          <cell r="D368">
            <v>0</v>
          </cell>
          <cell r="E368">
            <v>0</v>
          </cell>
          <cell r="F368">
            <v>1.5</v>
          </cell>
          <cell r="G368">
            <v>0</v>
          </cell>
          <cell r="H368">
            <v>0</v>
          </cell>
          <cell r="I368">
            <v>2.85</v>
          </cell>
          <cell r="J368" t="str">
            <v xml:space="preserve"> </v>
          </cell>
        </row>
        <row r="369">
          <cell r="A369">
            <v>338</v>
          </cell>
          <cell r="B369" t="str">
            <v>ND Gorica</v>
          </cell>
          <cell r="C369" t="str">
            <v>Slo10</v>
          </cell>
          <cell r="D369">
            <v>0.25</v>
          </cell>
          <cell r="E369">
            <v>0.5</v>
          </cell>
          <cell r="F369">
            <v>0</v>
          </cell>
          <cell r="G369">
            <v>0</v>
          </cell>
          <cell r="H369">
            <v>0</v>
          </cell>
          <cell r="I369">
            <v>2.85</v>
          </cell>
          <cell r="J369" t="str">
            <v xml:space="preserve"> </v>
          </cell>
        </row>
        <row r="370">
          <cell r="A370" t="str">
            <v xml:space="preserve"> </v>
          </cell>
          <cell r="B370" t="str">
            <v>Slovenia</v>
          </cell>
          <cell r="C370" t="str">
            <v xml:space="preserve"> </v>
          </cell>
          <cell r="D370">
            <v>0.45</v>
          </cell>
          <cell r="E370">
            <v>0.92500000000000004</v>
          </cell>
          <cell r="F370">
            <v>0.625</v>
          </cell>
          <cell r="G370">
            <v>0.4</v>
          </cell>
          <cell r="H370">
            <v>0.45</v>
          </cell>
          <cell r="I370">
            <v>2.85</v>
          </cell>
          <cell r="J370" t="str">
            <v xml:space="preserve"> </v>
          </cell>
        </row>
        <row r="371">
          <cell r="A371">
            <v>339</v>
          </cell>
          <cell r="B371" t="str">
            <v>Tirana</v>
          </cell>
          <cell r="C371" t="str">
            <v>Alb5</v>
          </cell>
          <cell r="D371">
            <v>0</v>
          </cell>
          <cell r="E371">
            <v>0.25</v>
          </cell>
          <cell r="F371">
            <v>0</v>
          </cell>
          <cell r="G371">
            <v>0</v>
          </cell>
          <cell r="H371">
            <v>2.5</v>
          </cell>
          <cell r="I371">
            <v>2.75</v>
          </cell>
          <cell r="J371" t="str">
            <v xml:space="preserve"> </v>
          </cell>
        </row>
        <row r="372">
          <cell r="A372">
            <v>340</v>
          </cell>
          <cell r="B372" t="str">
            <v>Teuta</v>
          </cell>
          <cell r="C372" t="str">
            <v>Alb1</v>
          </cell>
          <cell r="D372">
            <v>0.25</v>
          </cell>
          <cell r="E372">
            <v>0</v>
          </cell>
          <cell r="F372">
            <v>0</v>
          </cell>
          <cell r="G372">
            <v>1</v>
          </cell>
          <cell r="H372">
            <v>1.5</v>
          </cell>
          <cell r="I372">
            <v>2.75</v>
          </cell>
          <cell r="J372" t="str">
            <v>CHQ1</v>
          </cell>
        </row>
        <row r="373">
          <cell r="A373">
            <v>341</v>
          </cell>
          <cell r="B373" t="str">
            <v>Coleraine</v>
          </cell>
          <cell r="C373" t="str">
            <v>Nir2</v>
          </cell>
          <cell r="D373">
            <v>0</v>
          </cell>
          <cell r="E373">
            <v>0.25</v>
          </cell>
          <cell r="F373">
            <v>1</v>
          </cell>
          <cell r="G373">
            <v>0</v>
          </cell>
          <cell r="H373">
            <v>1.5</v>
          </cell>
          <cell r="I373">
            <v>2.75</v>
          </cell>
          <cell r="J373" t="str">
            <v>ECLQ1</v>
          </cell>
        </row>
        <row r="374">
          <cell r="A374">
            <v>342</v>
          </cell>
          <cell r="B374" t="str">
            <v>Tre Penne</v>
          </cell>
          <cell r="C374" t="str">
            <v>Sma</v>
          </cell>
          <cell r="D374">
            <v>0.5</v>
          </cell>
          <cell r="E374">
            <v>0.25</v>
          </cell>
          <cell r="F374">
            <v>0</v>
          </cell>
          <cell r="G374">
            <v>1.5</v>
          </cell>
          <cell r="H374">
            <v>0.5</v>
          </cell>
          <cell r="I374">
            <v>2.75</v>
          </cell>
          <cell r="J374" t="str">
            <v>ECLQ1</v>
          </cell>
        </row>
        <row r="375">
          <cell r="A375">
            <v>343</v>
          </cell>
          <cell r="B375" t="str">
            <v>Siroki Brijeg</v>
          </cell>
          <cell r="C375" t="str">
            <v>Bos5</v>
          </cell>
          <cell r="D375">
            <v>0.25</v>
          </cell>
          <cell r="E375">
            <v>0.5</v>
          </cell>
          <cell r="F375">
            <v>1</v>
          </cell>
          <cell r="G375">
            <v>1</v>
          </cell>
          <cell r="H375">
            <v>0</v>
          </cell>
          <cell r="I375">
            <v>2.75</v>
          </cell>
          <cell r="J375" t="str">
            <v xml:space="preserve"> </v>
          </cell>
        </row>
        <row r="376">
          <cell r="A376">
            <v>344</v>
          </cell>
          <cell r="B376" t="str">
            <v>Vikingur Reykjavik</v>
          </cell>
          <cell r="C376" t="str">
            <v>Isl10</v>
          </cell>
          <cell r="D376">
            <v>0.25</v>
          </cell>
          <cell r="E376">
            <v>1</v>
          </cell>
          <cell r="F376">
            <v>1.5</v>
          </cell>
          <cell r="G376">
            <v>0</v>
          </cell>
          <cell r="H376">
            <v>0</v>
          </cell>
          <cell r="I376">
            <v>2.75</v>
          </cell>
          <cell r="J376" t="str">
            <v xml:space="preserve"> </v>
          </cell>
        </row>
        <row r="377">
          <cell r="A377">
            <v>345</v>
          </cell>
          <cell r="B377" t="str">
            <v>Zilina</v>
          </cell>
          <cell r="C377" t="str">
            <v>Svk3</v>
          </cell>
          <cell r="D377">
            <v>0</v>
          </cell>
          <cell r="E377">
            <v>1</v>
          </cell>
          <cell r="F377">
            <v>0</v>
          </cell>
          <cell r="G377">
            <v>0</v>
          </cell>
          <cell r="H377">
            <v>1</v>
          </cell>
          <cell r="I377">
            <v>2.7250000000000001</v>
          </cell>
          <cell r="J377" t="str">
            <v>ECLQ1</v>
          </cell>
        </row>
        <row r="378">
          <cell r="A378">
            <v>346</v>
          </cell>
          <cell r="B378" t="str">
            <v>Spartak Myjava</v>
          </cell>
          <cell r="C378" t="str">
            <v>SvkIII</v>
          </cell>
          <cell r="D378">
            <v>0.25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2.7250000000000001</v>
          </cell>
          <cell r="J378" t="str">
            <v xml:space="preserve"> </v>
          </cell>
        </row>
        <row r="379">
          <cell r="A379" t="str">
            <v xml:space="preserve"> </v>
          </cell>
          <cell r="B379" t="str">
            <v>Slovakia</v>
          </cell>
          <cell r="C379" t="str">
            <v xml:space="preserve"> </v>
          </cell>
          <cell r="D379">
            <v>0.42499999999999999</v>
          </cell>
          <cell r="E379">
            <v>0.375</v>
          </cell>
          <cell r="F379">
            <v>1.0249999999999999</v>
          </cell>
          <cell r="G379">
            <v>0.6</v>
          </cell>
          <cell r="H379">
            <v>0.3</v>
          </cell>
          <cell r="I379">
            <v>2.7250000000000001</v>
          </cell>
          <cell r="J379" t="str">
            <v xml:space="preserve"> </v>
          </cell>
        </row>
        <row r="380">
          <cell r="A380">
            <v>347</v>
          </cell>
          <cell r="B380" t="str">
            <v>Bala Town</v>
          </cell>
          <cell r="C380" t="str">
            <v>Wal3</v>
          </cell>
          <cell r="D380">
            <v>0.25</v>
          </cell>
          <cell r="E380">
            <v>0.25</v>
          </cell>
          <cell r="F380">
            <v>0.5</v>
          </cell>
          <cell r="G380">
            <v>0</v>
          </cell>
          <cell r="H380">
            <v>1.5</v>
          </cell>
          <cell r="I380">
            <v>2.5</v>
          </cell>
          <cell r="J380" t="str">
            <v>ECLQ1</v>
          </cell>
        </row>
        <row r="381">
          <cell r="A381">
            <v>348</v>
          </cell>
          <cell r="B381" t="str">
            <v>Engordany</v>
          </cell>
          <cell r="C381" t="str">
            <v>And5</v>
          </cell>
          <cell r="D381">
            <v>0</v>
          </cell>
          <cell r="E381">
            <v>0</v>
          </cell>
          <cell r="F381">
            <v>1</v>
          </cell>
          <cell r="G381">
            <v>1</v>
          </cell>
          <cell r="H381">
            <v>0.5</v>
          </cell>
          <cell r="I381">
            <v>2.5</v>
          </cell>
          <cell r="J381" t="str">
            <v xml:space="preserve"> </v>
          </cell>
        </row>
        <row r="382">
          <cell r="A382">
            <v>349</v>
          </cell>
          <cell r="B382" t="str">
            <v>Gzira United</v>
          </cell>
          <cell r="C382" t="str">
            <v>Mal3</v>
          </cell>
          <cell r="D382">
            <v>0</v>
          </cell>
          <cell r="E382">
            <v>0</v>
          </cell>
          <cell r="F382">
            <v>1</v>
          </cell>
          <cell r="G382">
            <v>1.5</v>
          </cell>
          <cell r="H382">
            <v>0</v>
          </cell>
          <cell r="I382">
            <v>2.5</v>
          </cell>
          <cell r="J382" t="str">
            <v>ECLQ1</v>
          </cell>
        </row>
        <row r="383">
          <cell r="A383">
            <v>350</v>
          </cell>
          <cell r="B383" t="str">
            <v>Cliftonville</v>
          </cell>
          <cell r="C383" t="str">
            <v>Nir5</v>
          </cell>
          <cell r="D383">
            <v>0.5</v>
          </cell>
          <cell r="E383">
            <v>0</v>
          </cell>
          <cell r="F383">
            <v>1</v>
          </cell>
          <cell r="G383">
            <v>1</v>
          </cell>
          <cell r="H383">
            <v>0</v>
          </cell>
          <cell r="I383">
            <v>2.5</v>
          </cell>
          <cell r="J383" t="str">
            <v xml:space="preserve"> </v>
          </cell>
        </row>
        <row r="384">
          <cell r="A384">
            <v>351</v>
          </cell>
          <cell r="B384" t="str">
            <v>Floriana</v>
          </cell>
          <cell r="C384" t="str">
            <v>Mal12</v>
          </cell>
          <cell r="D384">
            <v>0</v>
          </cell>
          <cell r="E384">
            <v>0.25</v>
          </cell>
          <cell r="F384">
            <v>0</v>
          </cell>
          <cell r="G384">
            <v>0</v>
          </cell>
          <cell r="H384">
            <v>2</v>
          </cell>
          <cell r="I384">
            <v>2.25</v>
          </cell>
          <cell r="J384" t="str">
            <v xml:space="preserve"> </v>
          </cell>
        </row>
        <row r="385">
          <cell r="A385">
            <v>352</v>
          </cell>
          <cell r="B385" t="str">
            <v>Zeta</v>
          </cell>
          <cell r="C385" t="str">
            <v>Mne7</v>
          </cell>
          <cell r="D385">
            <v>0</v>
          </cell>
          <cell r="E385">
            <v>0.25</v>
          </cell>
          <cell r="F385">
            <v>0</v>
          </cell>
          <cell r="G385">
            <v>1</v>
          </cell>
          <cell r="H385">
            <v>1</v>
          </cell>
          <cell r="I385">
            <v>2.25</v>
          </cell>
          <cell r="J385" t="str">
            <v xml:space="preserve"> </v>
          </cell>
        </row>
        <row r="386">
          <cell r="A386">
            <v>353</v>
          </cell>
          <cell r="B386" t="str">
            <v>Breidablik</v>
          </cell>
          <cell r="C386" t="str">
            <v>Isl4</v>
          </cell>
          <cell r="D386">
            <v>0.25</v>
          </cell>
          <cell r="E386">
            <v>0</v>
          </cell>
          <cell r="F386">
            <v>0</v>
          </cell>
          <cell r="G386">
            <v>1</v>
          </cell>
          <cell r="H386">
            <v>1</v>
          </cell>
          <cell r="I386">
            <v>2.25</v>
          </cell>
          <cell r="J386" t="str">
            <v>ECLQ1</v>
          </cell>
        </row>
        <row r="387">
          <cell r="A387">
            <v>354</v>
          </cell>
          <cell r="B387" t="str">
            <v>Derry City</v>
          </cell>
          <cell r="C387" t="str">
            <v>Irl7</v>
          </cell>
          <cell r="D387">
            <v>0</v>
          </cell>
          <cell r="E387">
            <v>0.25</v>
          </cell>
          <cell r="F387">
            <v>1</v>
          </cell>
          <cell r="G387">
            <v>0</v>
          </cell>
          <cell r="H387">
            <v>1</v>
          </cell>
          <cell r="I387">
            <v>2.25</v>
          </cell>
          <cell r="J387" t="str">
            <v xml:space="preserve"> </v>
          </cell>
        </row>
        <row r="388">
          <cell r="A388">
            <v>355</v>
          </cell>
          <cell r="B388" t="str">
            <v>HB Torshavn</v>
          </cell>
          <cell r="C388" t="str">
            <v>Far1</v>
          </cell>
          <cell r="D388">
            <v>0.25</v>
          </cell>
          <cell r="E388">
            <v>0</v>
          </cell>
          <cell r="F388">
            <v>0</v>
          </cell>
          <cell r="G388">
            <v>1.5</v>
          </cell>
          <cell r="H388">
            <v>0.5</v>
          </cell>
          <cell r="I388">
            <v>2.25</v>
          </cell>
          <cell r="J388" t="str">
            <v>CHPr</v>
          </cell>
        </row>
        <row r="389">
          <cell r="A389">
            <v>356</v>
          </cell>
          <cell r="B389" t="str">
            <v>St Joseph's</v>
          </cell>
          <cell r="C389" t="str">
            <v>Gib3</v>
          </cell>
          <cell r="D389">
            <v>0</v>
          </cell>
          <cell r="E389">
            <v>0.25</v>
          </cell>
          <cell r="F389">
            <v>0.5</v>
          </cell>
          <cell r="G389">
            <v>1</v>
          </cell>
          <cell r="H389">
            <v>0.5</v>
          </cell>
          <cell r="I389">
            <v>2.25</v>
          </cell>
          <cell r="J389" t="str">
            <v>ECLQ1</v>
          </cell>
        </row>
        <row r="390">
          <cell r="A390">
            <v>357</v>
          </cell>
          <cell r="B390" t="str">
            <v>Prishtina</v>
          </cell>
          <cell r="C390" t="str">
            <v>Kos3</v>
          </cell>
          <cell r="D390">
            <v>0</v>
          </cell>
          <cell r="E390">
            <v>0.25</v>
          </cell>
          <cell r="F390">
            <v>1</v>
          </cell>
          <cell r="G390">
            <v>0.5</v>
          </cell>
          <cell r="H390">
            <v>0.5</v>
          </cell>
          <cell r="I390">
            <v>2.25</v>
          </cell>
          <cell r="J390" t="str">
            <v>ECLQ1</v>
          </cell>
        </row>
        <row r="391">
          <cell r="A391">
            <v>358</v>
          </cell>
          <cell r="B391" t="str">
            <v>Milsami</v>
          </cell>
          <cell r="C391" t="str">
            <v>Mol3</v>
          </cell>
          <cell r="D391">
            <v>0</v>
          </cell>
          <cell r="E391">
            <v>0.25</v>
          </cell>
          <cell r="F391">
            <v>1</v>
          </cell>
          <cell r="G391">
            <v>1</v>
          </cell>
          <cell r="H391">
            <v>0</v>
          </cell>
          <cell r="I391">
            <v>2.25</v>
          </cell>
          <cell r="J391" t="str">
            <v>ECLQ1</v>
          </cell>
        </row>
        <row r="392">
          <cell r="A392">
            <v>359</v>
          </cell>
          <cell r="B392" t="str">
            <v>Urartu</v>
          </cell>
          <cell r="C392" t="str">
            <v>Arm6</v>
          </cell>
          <cell r="D392">
            <v>0.25</v>
          </cell>
          <cell r="E392">
            <v>0</v>
          </cell>
          <cell r="F392">
            <v>1</v>
          </cell>
          <cell r="G392">
            <v>1</v>
          </cell>
          <cell r="H392">
            <v>0</v>
          </cell>
          <cell r="I392">
            <v>2.25</v>
          </cell>
          <cell r="J392" t="str">
            <v xml:space="preserve"> </v>
          </cell>
        </row>
        <row r="393">
          <cell r="A393">
            <v>360</v>
          </cell>
          <cell r="B393" t="str">
            <v>Samtredia</v>
          </cell>
          <cell r="C393" t="str">
            <v>Geo7</v>
          </cell>
          <cell r="D393">
            <v>0.25</v>
          </cell>
          <cell r="E393">
            <v>1</v>
          </cell>
          <cell r="F393">
            <v>1</v>
          </cell>
          <cell r="G393">
            <v>0</v>
          </cell>
          <cell r="H393">
            <v>0</v>
          </cell>
          <cell r="I393">
            <v>2.25</v>
          </cell>
          <cell r="J393" t="str">
            <v xml:space="preserve"> </v>
          </cell>
        </row>
        <row r="394">
          <cell r="A394">
            <v>361</v>
          </cell>
          <cell r="B394" t="str">
            <v>Locomotive Tbilisi</v>
          </cell>
          <cell r="C394" t="str">
            <v>Geo4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2</v>
          </cell>
          <cell r="I394">
            <v>2</v>
          </cell>
          <cell r="J394" t="str">
            <v xml:space="preserve"> </v>
          </cell>
        </row>
        <row r="395">
          <cell r="A395">
            <v>362</v>
          </cell>
          <cell r="B395" t="str">
            <v>Inter Turku</v>
          </cell>
          <cell r="C395" t="str">
            <v>Fin2</v>
          </cell>
          <cell r="D395">
            <v>0</v>
          </cell>
          <cell r="E395">
            <v>0</v>
          </cell>
          <cell r="F395">
            <v>0</v>
          </cell>
          <cell r="G395">
            <v>1</v>
          </cell>
          <cell r="H395">
            <v>1</v>
          </cell>
          <cell r="I395">
            <v>2</v>
          </cell>
          <cell r="J395" t="str">
            <v>ECLQ1</v>
          </cell>
        </row>
        <row r="396">
          <cell r="A396">
            <v>363</v>
          </cell>
          <cell r="B396" t="str">
            <v>Kauno Zalgiris</v>
          </cell>
          <cell r="C396" t="str">
            <v>Lit3</v>
          </cell>
          <cell r="D396">
            <v>0</v>
          </cell>
          <cell r="E396">
            <v>0</v>
          </cell>
          <cell r="F396">
            <v>0</v>
          </cell>
          <cell r="G396">
            <v>1</v>
          </cell>
          <cell r="H396">
            <v>1</v>
          </cell>
          <cell r="I396">
            <v>2</v>
          </cell>
          <cell r="J396" t="str">
            <v>ECLQ1</v>
          </cell>
        </row>
        <row r="397">
          <cell r="A397">
            <v>364</v>
          </cell>
          <cell r="B397" t="str">
            <v>RFS</v>
          </cell>
          <cell r="C397" t="str">
            <v>Lat2</v>
          </cell>
          <cell r="D397">
            <v>0</v>
          </cell>
          <cell r="E397">
            <v>0</v>
          </cell>
          <cell r="F397">
            <v>0</v>
          </cell>
          <cell r="G397">
            <v>1</v>
          </cell>
          <cell r="H397">
            <v>1</v>
          </cell>
          <cell r="I397">
            <v>2</v>
          </cell>
          <cell r="J397" t="str">
            <v>ECLQ1</v>
          </cell>
        </row>
        <row r="398">
          <cell r="A398">
            <v>365</v>
          </cell>
          <cell r="B398" t="str">
            <v>Ilves</v>
          </cell>
          <cell r="C398" t="str">
            <v>Fin5</v>
          </cell>
          <cell r="D398">
            <v>0</v>
          </cell>
          <cell r="E398">
            <v>0</v>
          </cell>
          <cell r="F398">
            <v>1</v>
          </cell>
          <cell r="G398">
            <v>0</v>
          </cell>
          <cell r="H398">
            <v>1</v>
          </cell>
          <cell r="I398">
            <v>2</v>
          </cell>
          <cell r="J398" t="str">
            <v xml:space="preserve"> </v>
          </cell>
        </row>
        <row r="399">
          <cell r="A399">
            <v>366</v>
          </cell>
          <cell r="B399" t="str">
            <v>Narva Trans</v>
          </cell>
          <cell r="C399" t="str">
            <v>Est8</v>
          </cell>
          <cell r="D399">
            <v>0</v>
          </cell>
          <cell r="E399">
            <v>0</v>
          </cell>
          <cell r="F399">
            <v>1</v>
          </cell>
          <cell r="G399">
            <v>1</v>
          </cell>
          <cell r="H399">
            <v>0</v>
          </cell>
          <cell r="I399">
            <v>2</v>
          </cell>
          <cell r="J399" t="str">
            <v xml:space="preserve"> </v>
          </cell>
        </row>
        <row r="400">
          <cell r="A400" t="str">
            <v xml:space="preserve"> </v>
          </cell>
          <cell r="B400" t="str">
            <v>Liechtenstein</v>
          </cell>
          <cell r="C400" t="str">
            <v xml:space="preserve"> </v>
          </cell>
          <cell r="D400">
            <v>0.5</v>
          </cell>
          <cell r="E400">
            <v>0.4</v>
          </cell>
          <cell r="F400">
            <v>0.3</v>
          </cell>
          <cell r="G400">
            <v>0.5</v>
          </cell>
          <cell r="H400">
            <v>0.1</v>
          </cell>
          <cell r="I400">
            <v>1.8</v>
          </cell>
          <cell r="J400" t="str">
            <v xml:space="preserve"> </v>
          </cell>
        </row>
        <row r="401">
          <cell r="A401">
            <v>367</v>
          </cell>
          <cell r="B401" t="str">
            <v>Sileks</v>
          </cell>
          <cell r="C401" t="str">
            <v>Mac9</v>
          </cell>
          <cell r="D401">
            <v>0.25</v>
          </cell>
          <cell r="E401">
            <v>0</v>
          </cell>
          <cell r="F401">
            <v>0</v>
          </cell>
          <cell r="G401">
            <v>0</v>
          </cell>
          <cell r="H401">
            <v>1.5</v>
          </cell>
          <cell r="I401">
            <v>1.75</v>
          </cell>
          <cell r="J401" t="str">
            <v xml:space="preserve"> </v>
          </cell>
        </row>
        <row r="402">
          <cell r="A402">
            <v>368</v>
          </cell>
          <cell r="B402" t="str">
            <v>Shirak</v>
          </cell>
          <cell r="C402" t="str">
            <v>Arm9</v>
          </cell>
          <cell r="D402">
            <v>0.5</v>
          </cell>
          <cell r="E402">
            <v>0.25</v>
          </cell>
          <cell r="F402">
            <v>0</v>
          </cell>
          <cell r="G402">
            <v>0</v>
          </cell>
          <cell r="H402">
            <v>1</v>
          </cell>
          <cell r="I402">
            <v>1.75</v>
          </cell>
          <cell r="J402" t="str">
            <v xml:space="preserve"> </v>
          </cell>
        </row>
        <row r="403">
          <cell r="A403">
            <v>369</v>
          </cell>
          <cell r="B403" t="str">
            <v>Jeunesse Esch</v>
          </cell>
          <cell r="C403" t="str">
            <v>Lux9</v>
          </cell>
          <cell r="D403">
            <v>0.25</v>
          </cell>
          <cell r="E403">
            <v>0</v>
          </cell>
          <cell r="F403">
            <v>0</v>
          </cell>
          <cell r="G403">
            <v>1.5</v>
          </cell>
          <cell r="H403">
            <v>0</v>
          </cell>
          <cell r="I403">
            <v>1.75</v>
          </cell>
          <cell r="J403" t="str">
            <v xml:space="preserve"> </v>
          </cell>
        </row>
        <row r="404">
          <cell r="A404">
            <v>370</v>
          </cell>
          <cell r="B404" t="str">
            <v>Zaria Balti</v>
          </cell>
          <cell r="C404" t="str">
            <v>MolII</v>
          </cell>
          <cell r="D404">
            <v>0.25</v>
          </cell>
          <cell r="E404">
            <v>0.5</v>
          </cell>
          <cell r="F404">
            <v>1</v>
          </cell>
          <cell r="G404">
            <v>0</v>
          </cell>
          <cell r="H404">
            <v>0</v>
          </cell>
          <cell r="I404">
            <v>1.75</v>
          </cell>
          <cell r="J404" t="str">
            <v xml:space="preserve"> </v>
          </cell>
        </row>
        <row r="405">
          <cell r="A405">
            <v>371</v>
          </cell>
          <cell r="B405" t="str">
            <v>Rabotnicki</v>
          </cell>
          <cell r="C405" t="str">
            <v>Mac5</v>
          </cell>
          <cell r="D405">
            <v>0.25</v>
          </cell>
          <cell r="E405">
            <v>0.5</v>
          </cell>
          <cell r="F405">
            <v>1</v>
          </cell>
          <cell r="G405">
            <v>0</v>
          </cell>
          <cell r="H405">
            <v>0</v>
          </cell>
          <cell r="I405">
            <v>1.75</v>
          </cell>
          <cell r="J405" t="str">
            <v xml:space="preserve"> </v>
          </cell>
        </row>
        <row r="406">
          <cell r="A406">
            <v>372</v>
          </cell>
          <cell r="B406" t="str">
            <v>Stumbras</v>
          </cell>
          <cell r="C406" t="str">
            <v>Lit</v>
          </cell>
          <cell r="D406">
            <v>0</v>
          </cell>
          <cell r="E406">
            <v>0</v>
          </cell>
          <cell r="F406">
            <v>1</v>
          </cell>
          <cell r="G406">
            <v>0</v>
          </cell>
          <cell r="H406">
            <v>0</v>
          </cell>
          <cell r="I406">
            <v>1.75</v>
          </cell>
          <cell r="J406" t="str">
            <v xml:space="preserve"> </v>
          </cell>
        </row>
        <row r="407">
          <cell r="A407">
            <v>373</v>
          </cell>
          <cell r="B407" t="str">
            <v>Atlantas</v>
          </cell>
          <cell r="C407" t="str">
            <v>LitIII</v>
          </cell>
          <cell r="D407">
            <v>0.25</v>
          </cell>
          <cell r="E407">
            <v>0.25</v>
          </cell>
          <cell r="F407">
            <v>0</v>
          </cell>
          <cell r="G407">
            <v>0</v>
          </cell>
          <cell r="H407">
            <v>0</v>
          </cell>
          <cell r="I407">
            <v>1.75</v>
          </cell>
          <cell r="J407" t="str">
            <v xml:space="preserve"> </v>
          </cell>
        </row>
        <row r="408">
          <cell r="A408" t="str">
            <v xml:space="preserve"> </v>
          </cell>
          <cell r="B408" t="str">
            <v>Lithuania</v>
          </cell>
          <cell r="C408" t="str">
            <v xml:space="preserve"> </v>
          </cell>
          <cell r="D408">
            <v>0.1</v>
          </cell>
          <cell r="E408">
            <v>0.47499999999999998</v>
          </cell>
          <cell r="F408">
            <v>0.52500000000000002</v>
          </cell>
          <cell r="G408">
            <v>0.32500000000000001</v>
          </cell>
          <cell r="H408">
            <v>0.32500000000000001</v>
          </cell>
          <cell r="I408">
            <v>1.75</v>
          </cell>
          <cell r="J408" t="str">
            <v xml:space="preserve"> </v>
          </cell>
        </row>
        <row r="409">
          <cell r="A409">
            <v>374</v>
          </cell>
          <cell r="B409" t="str">
            <v>Differdange</v>
          </cell>
          <cell r="C409" t="str">
            <v>Lux4</v>
          </cell>
          <cell r="D409">
            <v>0.25</v>
          </cell>
          <cell r="E409">
            <v>0.25</v>
          </cell>
          <cell r="F409">
            <v>0</v>
          </cell>
          <cell r="G409">
            <v>0</v>
          </cell>
          <cell r="H409">
            <v>1</v>
          </cell>
          <cell r="I409">
            <v>1.65</v>
          </cell>
          <cell r="J409" t="str">
            <v>ECLQ1</v>
          </cell>
        </row>
        <row r="410">
          <cell r="A410">
            <v>375</v>
          </cell>
          <cell r="B410" t="str">
            <v>Union Titus</v>
          </cell>
          <cell r="C410" t="str">
            <v>Lux13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1</v>
          </cell>
          <cell r="I410">
            <v>1.65</v>
          </cell>
          <cell r="J410" t="str">
            <v xml:space="preserve"> </v>
          </cell>
        </row>
        <row r="411">
          <cell r="A411">
            <v>376</v>
          </cell>
          <cell r="B411" t="str">
            <v>Racing Union</v>
          </cell>
          <cell r="C411" t="str">
            <v>Lux6</v>
          </cell>
          <cell r="D411">
            <v>0</v>
          </cell>
          <cell r="E411">
            <v>0</v>
          </cell>
          <cell r="F411">
            <v>1</v>
          </cell>
          <cell r="G411">
            <v>0</v>
          </cell>
          <cell r="H411">
            <v>0</v>
          </cell>
          <cell r="I411">
            <v>1.65</v>
          </cell>
          <cell r="J411" t="str">
            <v xml:space="preserve"> </v>
          </cell>
        </row>
        <row r="412">
          <cell r="A412" t="str">
            <v xml:space="preserve"> </v>
          </cell>
          <cell r="B412" t="str">
            <v>Luxembourg</v>
          </cell>
          <cell r="C412" t="str">
            <v xml:space="preserve"> </v>
          </cell>
          <cell r="D412">
            <v>0.15</v>
          </cell>
          <cell r="E412">
            <v>0.17499999999999999</v>
          </cell>
          <cell r="F412">
            <v>0.52500000000000002</v>
          </cell>
          <cell r="G412">
            <v>0.6</v>
          </cell>
          <cell r="H412">
            <v>0.2</v>
          </cell>
          <cell r="I412">
            <v>1.65</v>
          </cell>
          <cell r="J412" t="str">
            <v xml:space="preserve"> </v>
          </cell>
        </row>
        <row r="413">
          <cell r="A413">
            <v>377</v>
          </cell>
          <cell r="B413" t="str">
            <v>Borac Banja Luka</v>
          </cell>
          <cell r="C413" t="str">
            <v>Bos2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1.5</v>
          </cell>
          <cell r="I413">
            <v>1.6</v>
          </cell>
          <cell r="J413" t="str">
            <v>ECLQ1</v>
          </cell>
        </row>
        <row r="414">
          <cell r="A414">
            <v>378</v>
          </cell>
          <cell r="B414" t="str">
            <v>Radnik Bijeljina</v>
          </cell>
          <cell r="C414" t="str">
            <v>Bos10</v>
          </cell>
          <cell r="D414">
            <v>0.25</v>
          </cell>
          <cell r="E414">
            <v>0</v>
          </cell>
          <cell r="F414">
            <v>0</v>
          </cell>
          <cell r="G414">
            <v>1</v>
          </cell>
          <cell r="H414">
            <v>0</v>
          </cell>
          <cell r="I414">
            <v>1.6</v>
          </cell>
          <cell r="J414" t="str">
            <v xml:space="preserve"> </v>
          </cell>
        </row>
        <row r="415">
          <cell r="A415">
            <v>379</v>
          </cell>
          <cell r="B415" t="str">
            <v>Sloboda</v>
          </cell>
          <cell r="C415" t="str">
            <v>Bos8</v>
          </cell>
          <cell r="D415">
            <v>0.25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1.6</v>
          </cell>
          <cell r="J415" t="str">
            <v xml:space="preserve"> </v>
          </cell>
        </row>
        <row r="416">
          <cell r="A416" t="str">
            <v xml:space="preserve"> </v>
          </cell>
          <cell r="B416" t="str">
            <v>Bosnia-Herzegovina</v>
          </cell>
          <cell r="C416" t="str">
            <v xml:space="preserve"> </v>
          </cell>
          <cell r="D416">
            <v>0.1</v>
          </cell>
          <cell r="E416">
            <v>0.27500000000000002</v>
          </cell>
          <cell r="F416">
            <v>0.4</v>
          </cell>
          <cell r="G416">
            <v>0.3</v>
          </cell>
          <cell r="H416">
            <v>0.52500000000000002</v>
          </cell>
          <cell r="I416">
            <v>1.6</v>
          </cell>
          <cell r="J416" t="str">
            <v xml:space="preserve"> </v>
          </cell>
        </row>
        <row r="417">
          <cell r="A417">
            <v>380</v>
          </cell>
          <cell r="B417" t="str">
            <v>Bohemians</v>
          </cell>
          <cell r="C417" t="str">
            <v>Irl2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1</v>
          </cell>
          <cell r="I417">
            <v>1.575</v>
          </cell>
          <cell r="J417" t="str">
            <v>ECLQ1</v>
          </cell>
        </row>
        <row r="418">
          <cell r="A418">
            <v>381</v>
          </cell>
          <cell r="B418" t="str">
            <v>St. Patricks</v>
          </cell>
          <cell r="C418" t="str">
            <v>Irl6</v>
          </cell>
          <cell r="D418">
            <v>0.5</v>
          </cell>
          <cell r="E418">
            <v>0</v>
          </cell>
          <cell r="F418">
            <v>0</v>
          </cell>
          <cell r="G418">
            <v>1</v>
          </cell>
          <cell r="H418">
            <v>0</v>
          </cell>
          <cell r="I418">
            <v>1.575</v>
          </cell>
          <cell r="J418" t="str">
            <v xml:space="preserve"> </v>
          </cell>
        </row>
        <row r="419">
          <cell r="A419" t="str">
            <v xml:space="preserve"> </v>
          </cell>
          <cell r="B419" t="str">
            <v>Ireland</v>
          </cell>
          <cell r="C419" t="str">
            <v xml:space="preserve"> </v>
          </cell>
          <cell r="D419">
            <v>0.52500000000000002</v>
          </cell>
          <cell r="E419">
            <v>0.22500000000000001</v>
          </cell>
          <cell r="F419">
            <v>0.2</v>
          </cell>
          <cell r="G419">
            <v>0.25</v>
          </cell>
          <cell r="H419">
            <v>0.375</v>
          </cell>
          <cell r="I419">
            <v>1.575</v>
          </cell>
          <cell r="J419" t="str">
            <v xml:space="preserve"> </v>
          </cell>
        </row>
        <row r="420">
          <cell r="A420">
            <v>382</v>
          </cell>
          <cell r="B420" t="str">
            <v>Renova</v>
          </cell>
          <cell r="C420" t="str">
            <v>Mac10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1.5</v>
          </cell>
          <cell r="I420">
            <v>1.5249999999999999</v>
          </cell>
          <cell r="J420" t="str">
            <v xml:space="preserve"> </v>
          </cell>
        </row>
        <row r="421">
          <cell r="A421">
            <v>383</v>
          </cell>
          <cell r="B421" t="str">
            <v>Akademija Pandev</v>
          </cell>
          <cell r="C421" t="str">
            <v>Mac8</v>
          </cell>
          <cell r="D421">
            <v>0</v>
          </cell>
          <cell r="E421">
            <v>0</v>
          </cell>
          <cell r="F421">
            <v>0</v>
          </cell>
          <cell r="G421">
            <v>1</v>
          </cell>
          <cell r="H421">
            <v>0</v>
          </cell>
          <cell r="I421">
            <v>1.5249999999999999</v>
          </cell>
          <cell r="J421" t="str">
            <v xml:space="preserve"> </v>
          </cell>
        </row>
        <row r="422">
          <cell r="A422">
            <v>384</v>
          </cell>
          <cell r="B422" t="str">
            <v>Makedonija GP</v>
          </cell>
          <cell r="C422" t="str">
            <v>Mac3</v>
          </cell>
          <cell r="D422">
            <v>0</v>
          </cell>
          <cell r="E422">
            <v>0</v>
          </cell>
          <cell r="F422">
            <v>0</v>
          </cell>
          <cell r="G422">
            <v>1</v>
          </cell>
          <cell r="H422">
            <v>0</v>
          </cell>
          <cell r="I422">
            <v>1.5249999999999999</v>
          </cell>
          <cell r="J422" t="str">
            <v>ECLQ1</v>
          </cell>
        </row>
        <row r="423">
          <cell r="A423">
            <v>385</v>
          </cell>
          <cell r="B423" t="str">
            <v>Pelister</v>
          </cell>
          <cell r="C423" t="str">
            <v>Mac7</v>
          </cell>
          <cell r="D423">
            <v>0</v>
          </cell>
          <cell r="E423">
            <v>0.25</v>
          </cell>
          <cell r="F423">
            <v>0</v>
          </cell>
          <cell r="G423">
            <v>0</v>
          </cell>
          <cell r="H423">
            <v>0</v>
          </cell>
          <cell r="I423">
            <v>1.5249999999999999</v>
          </cell>
          <cell r="J423" t="str">
            <v xml:space="preserve"> </v>
          </cell>
        </row>
        <row r="424">
          <cell r="A424" t="str">
            <v xml:space="preserve"> </v>
          </cell>
          <cell r="B424" t="str">
            <v>Macedonia</v>
          </cell>
          <cell r="C424" t="str">
            <v xml:space="preserve"> </v>
          </cell>
          <cell r="D424">
            <v>0.25</v>
          </cell>
          <cell r="E424">
            <v>0.625</v>
          </cell>
          <cell r="F424">
            <v>0.2</v>
          </cell>
          <cell r="G424">
            <v>0.1</v>
          </cell>
          <cell r="H424">
            <v>0.35</v>
          </cell>
          <cell r="I424">
            <v>1.5249999999999999</v>
          </cell>
          <cell r="J424" t="str">
            <v xml:space="preserve"> </v>
          </cell>
        </row>
        <row r="425">
          <cell r="A425">
            <v>386</v>
          </cell>
          <cell r="B425" t="str">
            <v>Inter Escaldes</v>
          </cell>
          <cell r="C425" t="str">
            <v>And1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1.5</v>
          </cell>
          <cell r="I425">
            <v>1.5</v>
          </cell>
          <cell r="J425" t="str">
            <v>CHPr</v>
          </cell>
        </row>
        <row r="426">
          <cell r="A426">
            <v>387</v>
          </cell>
          <cell r="B426" t="str">
            <v>Sfintul</v>
          </cell>
          <cell r="C426" t="str">
            <v>Mol4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1.5</v>
          </cell>
          <cell r="I426">
            <v>1.5</v>
          </cell>
          <cell r="J426" t="str">
            <v>ECLQ1</v>
          </cell>
        </row>
        <row r="427">
          <cell r="A427">
            <v>388</v>
          </cell>
          <cell r="B427" t="str">
            <v>Feronikeli</v>
          </cell>
          <cell r="C427" t="str">
            <v>Kos6</v>
          </cell>
          <cell r="D427">
            <v>0</v>
          </cell>
          <cell r="E427">
            <v>0</v>
          </cell>
          <cell r="F427">
            <v>0</v>
          </cell>
          <cell r="G427">
            <v>1.5</v>
          </cell>
          <cell r="H427">
            <v>0</v>
          </cell>
          <cell r="I427">
            <v>1.5</v>
          </cell>
          <cell r="J427" t="str">
            <v xml:space="preserve"> </v>
          </cell>
        </row>
        <row r="428">
          <cell r="A428">
            <v>389</v>
          </cell>
          <cell r="B428" t="str">
            <v>RoPS</v>
          </cell>
          <cell r="C428" t="str">
            <v>Fin12</v>
          </cell>
          <cell r="D428">
            <v>0.5</v>
          </cell>
          <cell r="E428">
            <v>0</v>
          </cell>
          <cell r="F428">
            <v>0</v>
          </cell>
          <cell r="G428">
            <v>1</v>
          </cell>
          <cell r="H428">
            <v>0</v>
          </cell>
          <cell r="I428">
            <v>1.5</v>
          </cell>
          <cell r="J428" t="str">
            <v xml:space="preserve"> </v>
          </cell>
        </row>
        <row r="429">
          <cell r="A429">
            <v>390</v>
          </cell>
          <cell r="B429" t="str">
            <v>Birkirkara</v>
          </cell>
          <cell r="C429" t="str">
            <v>Mal4</v>
          </cell>
          <cell r="D429">
            <v>1</v>
          </cell>
          <cell r="E429">
            <v>0</v>
          </cell>
          <cell r="F429">
            <v>0.5</v>
          </cell>
          <cell r="G429">
            <v>0</v>
          </cell>
          <cell r="H429">
            <v>0</v>
          </cell>
          <cell r="I429">
            <v>1.5</v>
          </cell>
          <cell r="J429" t="str">
            <v>ECLQ1</v>
          </cell>
        </row>
        <row r="430">
          <cell r="A430">
            <v>391</v>
          </cell>
          <cell r="B430" t="str">
            <v>Valmiera</v>
          </cell>
          <cell r="C430" t="str">
            <v>Lat3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1</v>
          </cell>
          <cell r="I430">
            <v>1.4750000000000001</v>
          </cell>
          <cell r="J430" t="str">
            <v>ECLQ1</v>
          </cell>
        </row>
        <row r="431">
          <cell r="A431">
            <v>392</v>
          </cell>
          <cell r="B431" t="str">
            <v>Noah</v>
          </cell>
          <cell r="C431" t="str">
            <v>Arm4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1</v>
          </cell>
          <cell r="I431">
            <v>1.4750000000000001</v>
          </cell>
          <cell r="J431" t="str">
            <v>ECLQ1</v>
          </cell>
        </row>
        <row r="432">
          <cell r="A432">
            <v>393</v>
          </cell>
          <cell r="B432" t="str">
            <v>Gandzasar</v>
          </cell>
          <cell r="C432" t="str">
            <v>Arm10</v>
          </cell>
          <cell r="D432">
            <v>0</v>
          </cell>
          <cell r="E432">
            <v>0.25</v>
          </cell>
          <cell r="F432">
            <v>1</v>
          </cell>
          <cell r="G432">
            <v>0</v>
          </cell>
          <cell r="H432">
            <v>0</v>
          </cell>
          <cell r="I432">
            <v>1.4750000000000001</v>
          </cell>
          <cell r="J432" t="str">
            <v xml:space="preserve"> </v>
          </cell>
        </row>
        <row r="433">
          <cell r="A433">
            <v>394</v>
          </cell>
          <cell r="B433" t="str">
            <v>Jelgava</v>
          </cell>
          <cell r="C433" t="str">
            <v>Lat7</v>
          </cell>
          <cell r="D433">
            <v>1</v>
          </cell>
          <cell r="E433">
            <v>0.25</v>
          </cell>
          <cell r="F433">
            <v>0</v>
          </cell>
          <cell r="G433">
            <v>0</v>
          </cell>
          <cell r="H433">
            <v>0</v>
          </cell>
          <cell r="I433">
            <v>1.4750000000000001</v>
          </cell>
          <cell r="J433" t="str">
            <v xml:space="preserve"> </v>
          </cell>
        </row>
        <row r="434">
          <cell r="A434" t="str">
            <v xml:space="preserve"> </v>
          </cell>
          <cell r="B434" t="str">
            <v>Armenia</v>
          </cell>
          <cell r="C434" t="str">
            <v xml:space="preserve"> </v>
          </cell>
          <cell r="D434">
            <v>0.22500000000000001</v>
          </cell>
          <cell r="E434">
            <v>0.125</v>
          </cell>
          <cell r="F434">
            <v>0.3</v>
          </cell>
          <cell r="G434">
            <v>0.55000000000000004</v>
          </cell>
          <cell r="H434">
            <v>0.27500000000000002</v>
          </cell>
          <cell r="I434">
            <v>1.4750000000000001</v>
          </cell>
          <cell r="J434" t="str">
            <v xml:space="preserve"> </v>
          </cell>
        </row>
        <row r="435">
          <cell r="A435" t="str">
            <v xml:space="preserve"> </v>
          </cell>
          <cell r="B435" t="str">
            <v>Latvia</v>
          </cell>
          <cell r="C435" t="str">
            <v xml:space="preserve"> </v>
          </cell>
          <cell r="D435">
            <v>0.27500000000000002</v>
          </cell>
          <cell r="E435">
            <v>0.15</v>
          </cell>
          <cell r="F435">
            <v>0.32500000000000001</v>
          </cell>
          <cell r="G435">
            <v>0.45</v>
          </cell>
          <cell r="H435">
            <v>0.27500000000000002</v>
          </cell>
          <cell r="I435">
            <v>1.4750000000000001</v>
          </cell>
          <cell r="J435" t="str">
            <v xml:space="preserve"> </v>
          </cell>
        </row>
        <row r="436">
          <cell r="A436">
            <v>395</v>
          </cell>
          <cell r="B436" t="str">
            <v>Luftetari</v>
          </cell>
          <cell r="C436" t="str">
            <v>AlbII</v>
          </cell>
          <cell r="D436">
            <v>0</v>
          </cell>
          <cell r="E436">
            <v>0</v>
          </cell>
          <cell r="F436">
            <v>1</v>
          </cell>
          <cell r="G436">
            <v>0</v>
          </cell>
          <cell r="H436">
            <v>0</v>
          </cell>
          <cell r="I436">
            <v>1.45</v>
          </cell>
          <cell r="J436" t="str">
            <v xml:space="preserve"> </v>
          </cell>
        </row>
        <row r="437">
          <cell r="A437" t="str">
            <v xml:space="preserve"> </v>
          </cell>
          <cell r="B437" t="str">
            <v>Albania</v>
          </cell>
          <cell r="C437" t="str">
            <v xml:space="preserve"> </v>
          </cell>
          <cell r="D437">
            <v>0.17499999999999999</v>
          </cell>
          <cell r="E437">
            <v>0.52500000000000002</v>
          </cell>
          <cell r="F437">
            <v>0.2</v>
          </cell>
          <cell r="G437">
            <v>0.15</v>
          </cell>
          <cell r="H437">
            <v>0.4</v>
          </cell>
          <cell r="I437">
            <v>1.45</v>
          </cell>
          <cell r="J437" t="str">
            <v xml:space="preserve"> </v>
          </cell>
        </row>
        <row r="438">
          <cell r="A438">
            <v>396</v>
          </cell>
          <cell r="B438" t="str">
            <v>Glentoran</v>
          </cell>
          <cell r="C438" t="str">
            <v>Nir3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1</v>
          </cell>
          <cell r="I438">
            <v>1.391</v>
          </cell>
          <cell r="J438" t="str">
            <v>ECLQ1</v>
          </cell>
        </row>
        <row r="439">
          <cell r="A439">
            <v>397</v>
          </cell>
          <cell r="B439" t="str">
            <v>Ballymena United</v>
          </cell>
          <cell r="C439" t="str">
            <v>Nir7</v>
          </cell>
          <cell r="D439">
            <v>0</v>
          </cell>
          <cell r="E439">
            <v>0.25</v>
          </cell>
          <cell r="F439">
            <v>0</v>
          </cell>
          <cell r="G439">
            <v>1</v>
          </cell>
          <cell r="H439">
            <v>0</v>
          </cell>
          <cell r="I439">
            <v>1.391</v>
          </cell>
          <cell r="J439" t="str">
            <v xml:space="preserve"> </v>
          </cell>
        </row>
        <row r="440">
          <cell r="A440">
            <v>398</v>
          </cell>
          <cell r="B440" t="str">
            <v>Glenavon</v>
          </cell>
          <cell r="C440" t="str">
            <v>Nir8</v>
          </cell>
          <cell r="D440">
            <v>0.25</v>
          </cell>
          <cell r="E440">
            <v>0</v>
          </cell>
          <cell r="F440">
            <v>1</v>
          </cell>
          <cell r="G440">
            <v>0</v>
          </cell>
          <cell r="H440">
            <v>0</v>
          </cell>
          <cell r="I440">
            <v>1.391</v>
          </cell>
          <cell r="J440" t="str">
            <v xml:space="preserve"> </v>
          </cell>
        </row>
        <row r="441">
          <cell r="A441" t="str">
            <v xml:space="preserve"> </v>
          </cell>
          <cell r="B441" t="str">
            <v>Northern Ireland</v>
          </cell>
          <cell r="C441" t="str">
            <v xml:space="preserve"> </v>
          </cell>
          <cell r="D441">
            <v>0.1</v>
          </cell>
          <cell r="E441">
            <v>0.15</v>
          </cell>
          <cell r="F441">
            <v>0.1</v>
          </cell>
          <cell r="G441">
            <v>0.47499999999999998</v>
          </cell>
          <cell r="H441">
            <v>0.56659999999999999</v>
          </cell>
          <cell r="I441">
            <v>1.391</v>
          </cell>
          <cell r="J441" t="str">
            <v xml:space="preserve"> </v>
          </cell>
        </row>
        <row r="442">
          <cell r="A442">
            <v>399</v>
          </cell>
          <cell r="B442" t="str">
            <v>Dinamo Batumi</v>
          </cell>
          <cell r="C442" t="str">
            <v>Geo2</v>
          </cell>
          <cell r="D442">
            <v>0</v>
          </cell>
          <cell r="E442">
            <v>0.25</v>
          </cell>
          <cell r="F442">
            <v>0</v>
          </cell>
          <cell r="G442">
            <v>0</v>
          </cell>
          <cell r="H442">
            <v>1</v>
          </cell>
          <cell r="I442">
            <v>1.375</v>
          </cell>
          <cell r="J442" t="str">
            <v>ECLQ1</v>
          </cell>
        </row>
        <row r="443">
          <cell r="A443">
            <v>400</v>
          </cell>
          <cell r="B443" t="str">
            <v>Dinamo-Auto</v>
          </cell>
          <cell r="C443" t="str">
            <v>Mol5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1</v>
          </cell>
          <cell r="I443">
            <v>1.375</v>
          </cell>
          <cell r="J443" t="str">
            <v xml:space="preserve"> </v>
          </cell>
        </row>
        <row r="444">
          <cell r="A444">
            <v>401</v>
          </cell>
          <cell r="B444" t="str">
            <v>Honka</v>
          </cell>
          <cell r="C444" t="str">
            <v>Fin4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1</v>
          </cell>
          <cell r="I444">
            <v>1.375</v>
          </cell>
          <cell r="J444" t="str">
            <v>ECLQ1</v>
          </cell>
        </row>
        <row r="445">
          <cell r="A445">
            <v>402</v>
          </cell>
          <cell r="B445" t="str">
            <v>Speranta</v>
          </cell>
          <cell r="C445" t="str">
            <v>Mol7</v>
          </cell>
          <cell r="D445">
            <v>0</v>
          </cell>
          <cell r="E445">
            <v>0</v>
          </cell>
          <cell r="F445">
            <v>0</v>
          </cell>
          <cell r="G445">
            <v>1</v>
          </cell>
          <cell r="H445">
            <v>0</v>
          </cell>
          <cell r="I445">
            <v>1.375</v>
          </cell>
          <cell r="J445" t="str">
            <v xml:space="preserve"> </v>
          </cell>
        </row>
        <row r="446">
          <cell r="A446">
            <v>403</v>
          </cell>
          <cell r="B446" t="str">
            <v>Lahti</v>
          </cell>
          <cell r="C446" t="str">
            <v>Fin6</v>
          </cell>
          <cell r="D446">
            <v>0</v>
          </cell>
          <cell r="E446">
            <v>0</v>
          </cell>
          <cell r="F446">
            <v>1</v>
          </cell>
          <cell r="G446">
            <v>0</v>
          </cell>
          <cell r="H446">
            <v>0</v>
          </cell>
          <cell r="I446">
            <v>1.375</v>
          </cell>
          <cell r="J446" t="str">
            <v xml:space="preserve"> </v>
          </cell>
        </row>
        <row r="447">
          <cell r="A447">
            <v>404</v>
          </cell>
          <cell r="B447" t="str">
            <v>Mariehamn</v>
          </cell>
          <cell r="C447" t="str">
            <v>Fin9</v>
          </cell>
          <cell r="D447">
            <v>0.25</v>
          </cell>
          <cell r="E447">
            <v>1</v>
          </cell>
          <cell r="F447">
            <v>0</v>
          </cell>
          <cell r="G447">
            <v>0</v>
          </cell>
          <cell r="H447">
            <v>0</v>
          </cell>
          <cell r="I447">
            <v>1.375</v>
          </cell>
          <cell r="J447" t="str">
            <v xml:space="preserve"> </v>
          </cell>
        </row>
        <row r="448">
          <cell r="A448">
            <v>405</v>
          </cell>
          <cell r="B448" t="str">
            <v>VPS Vaasa</v>
          </cell>
          <cell r="C448" t="str">
            <v>FinII</v>
          </cell>
          <cell r="D448">
            <v>0</v>
          </cell>
          <cell r="E448">
            <v>0.5</v>
          </cell>
          <cell r="F448">
            <v>0</v>
          </cell>
          <cell r="G448">
            <v>0</v>
          </cell>
          <cell r="H448">
            <v>0</v>
          </cell>
          <cell r="I448">
            <v>1.375</v>
          </cell>
          <cell r="J448" t="str">
            <v xml:space="preserve"> </v>
          </cell>
        </row>
        <row r="449">
          <cell r="A449">
            <v>406</v>
          </cell>
          <cell r="B449" t="str">
            <v>Dacia Chisinau</v>
          </cell>
          <cell r="C449" t="str">
            <v>Mol</v>
          </cell>
          <cell r="D449">
            <v>0.25</v>
          </cell>
          <cell r="E449">
            <v>0.25</v>
          </cell>
          <cell r="F449">
            <v>0</v>
          </cell>
          <cell r="G449">
            <v>0</v>
          </cell>
          <cell r="H449">
            <v>0</v>
          </cell>
          <cell r="I449">
            <v>1.375</v>
          </cell>
          <cell r="J449" t="str">
            <v xml:space="preserve"> </v>
          </cell>
        </row>
        <row r="450">
          <cell r="A450">
            <v>407</v>
          </cell>
          <cell r="B450" t="str">
            <v>SJK</v>
          </cell>
          <cell r="C450" t="str">
            <v>Fin7</v>
          </cell>
          <cell r="D450">
            <v>1</v>
          </cell>
          <cell r="E450">
            <v>0.25</v>
          </cell>
          <cell r="F450">
            <v>0</v>
          </cell>
          <cell r="G450">
            <v>0</v>
          </cell>
          <cell r="H450">
            <v>0</v>
          </cell>
          <cell r="I450">
            <v>1.375</v>
          </cell>
          <cell r="J450" t="str">
            <v xml:space="preserve"> </v>
          </cell>
        </row>
        <row r="451">
          <cell r="A451">
            <v>408</v>
          </cell>
          <cell r="B451" t="str">
            <v>Dila Gori</v>
          </cell>
          <cell r="C451" t="str">
            <v>Geo3</v>
          </cell>
          <cell r="D451">
            <v>0.25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1.375</v>
          </cell>
          <cell r="J451" t="str">
            <v>ECLQ1</v>
          </cell>
        </row>
        <row r="452">
          <cell r="A452">
            <v>409</v>
          </cell>
          <cell r="B452" t="str">
            <v>Zimbru</v>
          </cell>
          <cell r="C452" t="str">
            <v>Mol9</v>
          </cell>
          <cell r="D452">
            <v>0.5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1.375</v>
          </cell>
          <cell r="J452" t="str">
            <v xml:space="preserve"> </v>
          </cell>
        </row>
        <row r="453">
          <cell r="A453" t="str">
            <v xml:space="preserve"> </v>
          </cell>
          <cell r="B453" t="str">
            <v>Georgia</v>
          </cell>
          <cell r="C453" t="str">
            <v xml:space="preserve"> </v>
          </cell>
          <cell r="D453">
            <v>0.22500000000000001</v>
          </cell>
          <cell r="E453">
            <v>2.5000000000000001E-2</v>
          </cell>
          <cell r="F453">
            <v>0.32500000000000001</v>
          </cell>
          <cell r="G453">
            <v>0.45</v>
          </cell>
          <cell r="H453">
            <v>0.35</v>
          </cell>
          <cell r="I453">
            <v>1.375</v>
          </cell>
          <cell r="J453" t="str">
            <v xml:space="preserve"> </v>
          </cell>
        </row>
        <row r="454">
          <cell r="A454" t="str">
            <v xml:space="preserve"> </v>
          </cell>
          <cell r="B454" t="str">
            <v>Finland</v>
          </cell>
          <cell r="C454" t="str">
            <v xml:space="preserve"> </v>
          </cell>
          <cell r="D454">
            <v>0.35</v>
          </cell>
          <cell r="E454">
            <v>0.25</v>
          </cell>
          <cell r="F454">
            <v>0.17499999999999999</v>
          </cell>
          <cell r="G454">
            <v>0.32500000000000001</v>
          </cell>
          <cell r="H454">
            <v>0.27500000000000002</v>
          </cell>
          <cell r="I454">
            <v>1.375</v>
          </cell>
          <cell r="J454" t="str">
            <v xml:space="preserve"> </v>
          </cell>
        </row>
        <row r="455">
          <cell r="A455" t="str">
            <v xml:space="preserve"> </v>
          </cell>
          <cell r="B455" t="str">
            <v>Moldova</v>
          </cell>
          <cell r="C455" t="str">
            <v xml:space="preserve"> </v>
          </cell>
          <cell r="D455">
            <v>0.17499999999999999</v>
          </cell>
          <cell r="E455">
            <v>0.55000000000000004</v>
          </cell>
          <cell r="F455">
            <v>0.22500000000000001</v>
          </cell>
          <cell r="G455">
            <v>0.15</v>
          </cell>
          <cell r="H455">
            <v>0.27500000000000002</v>
          </cell>
          <cell r="I455">
            <v>1.375</v>
          </cell>
          <cell r="J455" t="str">
            <v xml:space="preserve"> </v>
          </cell>
        </row>
        <row r="456">
          <cell r="A456">
            <v>410</v>
          </cell>
          <cell r="B456" t="str">
            <v>Sirens</v>
          </cell>
          <cell r="C456" t="str">
            <v>Mal9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1</v>
          </cell>
          <cell r="I456">
            <v>1.2749999999999999</v>
          </cell>
          <cell r="J456" t="str">
            <v xml:space="preserve"> </v>
          </cell>
        </row>
        <row r="457">
          <cell r="A457" t="str">
            <v xml:space="preserve"> </v>
          </cell>
          <cell r="B457" t="str">
            <v>Malta</v>
          </cell>
          <cell r="C457" t="str">
            <v xml:space="preserve"> </v>
          </cell>
          <cell r="D457">
            <v>0.25</v>
          </cell>
          <cell r="E457">
            <v>0.27500000000000002</v>
          </cell>
          <cell r="F457">
            <v>0.3</v>
          </cell>
          <cell r="G457">
            <v>0.15</v>
          </cell>
          <cell r="H457">
            <v>0.3</v>
          </cell>
          <cell r="I457">
            <v>1.2749999999999999</v>
          </cell>
          <cell r="J457" t="str">
            <v xml:space="preserve"> </v>
          </cell>
        </row>
        <row r="458">
          <cell r="A458">
            <v>411</v>
          </cell>
          <cell r="B458" t="str">
            <v>Sant Julia</v>
          </cell>
          <cell r="C458" t="str">
            <v>And3</v>
          </cell>
          <cell r="D458">
            <v>0</v>
          </cell>
          <cell r="E458">
            <v>0.25</v>
          </cell>
          <cell r="F458">
            <v>0.5</v>
          </cell>
          <cell r="G458">
            <v>0.5</v>
          </cell>
          <cell r="H458">
            <v>0</v>
          </cell>
          <cell r="I458">
            <v>1.25</v>
          </cell>
          <cell r="J458" t="str">
            <v>ECLQ1</v>
          </cell>
        </row>
        <row r="459">
          <cell r="A459">
            <v>412</v>
          </cell>
          <cell r="B459" t="str">
            <v>Rudar Velenje</v>
          </cell>
          <cell r="C459" t="str">
            <v>SloII</v>
          </cell>
          <cell r="D459">
            <v>0.25</v>
          </cell>
          <cell r="E459">
            <v>0</v>
          </cell>
          <cell r="F459">
            <v>1</v>
          </cell>
          <cell r="G459">
            <v>0</v>
          </cell>
          <cell r="H459">
            <v>0</v>
          </cell>
          <cell r="I459">
            <v>1.25</v>
          </cell>
          <cell r="J459" t="str">
            <v xml:space="preserve"> </v>
          </cell>
        </row>
        <row r="460">
          <cell r="A460" t="str">
            <v xml:space="preserve"> </v>
          </cell>
          <cell r="B460" t="str">
            <v>Faroe Islands</v>
          </cell>
          <cell r="C460" t="str">
            <v xml:space="preserve"> </v>
          </cell>
          <cell r="D460">
            <v>7.4999999999999997E-2</v>
          </cell>
          <cell r="E460">
            <v>0.15</v>
          </cell>
          <cell r="F460">
            <v>0.22500000000000001</v>
          </cell>
          <cell r="G460">
            <v>0.22500000000000001</v>
          </cell>
          <cell r="H460">
            <v>0.55000000000000004</v>
          </cell>
          <cell r="I460">
            <v>1.2250000000000001</v>
          </cell>
          <cell r="J460" t="str">
            <v xml:space="preserve"> </v>
          </cell>
        </row>
        <row r="461">
          <cell r="A461">
            <v>413</v>
          </cell>
          <cell r="B461" t="str">
            <v>Gjilani</v>
          </cell>
          <cell r="C461" t="str">
            <v>Kos4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1</v>
          </cell>
          <cell r="I461">
            <v>1.1659999999999999</v>
          </cell>
          <cell r="J461" t="str">
            <v xml:space="preserve"> </v>
          </cell>
        </row>
        <row r="462">
          <cell r="A462">
            <v>414</v>
          </cell>
          <cell r="B462" t="str">
            <v>Trepca'89</v>
          </cell>
          <cell r="C462" t="str">
            <v>Kos5</v>
          </cell>
          <cell r="D462">
            <v>0</v>
          </cell>
          <cell r="E462">
            <v>0.5</v>
          </cell>
          <cell r="F462">
            <v>0</v>
          </cell>
          <cell r="G462">
            <v>0</v>
          </cell>
          <cell r="H462">
            <v>0</v>
          </cell>
          <cell r="I462">
            <v>1.1659999999999999</v>
          </cell>
          <cell r="J462" t="str">
            <v xml:space="preserve"> </v>
          </cell>
        </row>
        <row r="463">
          <cell r="A463" t="str">
            <v xml:space="preserve"> </v>
          </cell>
          <cell r="B463" t="str">
            <v>Kosovo</v>
          </cell>
          <cell r="C463" t="str">
            <v xml:space="preserve"> </v>
          </cell>
          <cell r="D463">
            <v>0</v>
          </cell>
          <cell r="E463">
            <v>0</v>
          </cell>
          <cell r="F463">
            <v>0.5</v>
          </cell>
          <cell r="G463">
            <v>0.3</v>
          </cell>
          <cell r="H463">
            <v>0.36659999999999998</v>
          </cell>
          <cell r="I463">
            <v>1.1659999999999999</v>
          </cell>
          <cell r="J463" t="str">
            <v xml:space="preserve"> </v>
          </cell>
        </row>
        <row r="464">
          <cell r="A464" t="str">
            <v xml:space="preserve"> </v>
          </cell>
          <cell r="B464" t="str">
            <v>Gibraltar</v>
          </cell>
          <cell r="C464" t="str">
            <v xml:space="preserve"> </v>
          </cell>
          <cell r="D464">
            <v>0.3</v>
          </cell>
          <cell r="E464">
            <v>0.1</v>
          </cell>
          <cell r="F464">
            <v>0.2</v>
          </cell>
          <cell r="G464">
            <v>0.2</v>
          </cell>
          <cell r="H464">
            <v>0.3332</v>
          </cell>
          <cell r="I464">
            <v>1.133</v>
          </cell>
          <cell r="J464" t="str">
            <v xml:space="preserve"> </v>
          </cell>
        </row>
        <row r="465">
          <cell r="A465">
            <v>415</v>
          </cell>
          <cell r="B465" t="str">
            <v>Vikingur Reykjavik</v>
          </cell>
          <cell r="C465" t="str">
            <v>Isl10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1</v>
          </cell>
          <cell r="I465">
            <v>1</v>
          </cell>
          <cell r="J465" t="str">
            <v xml:space="preserve"> </v>
          </cell>
        </row>
        <row r="466">
          <cell r="A466">
            <v>416</v>
          </cell>
          <cell r="B466" t="str">
            <v>Iskra</v>
          </cell>
          <cell r="C466" t="str">
            <v>Mne6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1</v>
          </cell>
          <cell r="I466">
            <v>1</v>
          </cell>
          <cell r="J466" t="str">
            <v xml:space="preserve"> </v>
          </cell>
        </row>
        <row r="467">
          <cell r="A467">
            <v>417</v>
          </cell>
          <cell r="B467" t="str">
            <v>Paide</v>
          </cell>
          <cell r="C467" t="str">
            <v>Est2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1</v>
          </cell>
          <cell r="I467">
            <v>1</v>
          </cell>
          <cell r="J467" t="str">
            <v>ECLQ1</v>
          </cell>
        </row>
        <row r="468">
          <cell r="A468">
            <v>418</v>
          </cell>
          <cell r="B468" t="str">
            <v>Barry Town</v>
          </cell>
          <cell r="C468" t="str">
            <v>Wal4</v>
          </cell>
          <cell r="D468">
            <v>0</v>
          </cell>
          <cell r="E468">
            <v>0</v>
          </cell>
          <cell r="F468">
            <v>0</v>
          </cell>
          <cell r="G468">
            <v>0.5</v>
          </cell>
          <cell r="H468">
            <v>0.5</v>
          </cell>
          <cell r="I468">
            <v>1</v>
          </cell>
          <cell r="J468" t="str">
            <v>ECLQ1</v>
          </cell>
        </row>
        <row r="469">
          <cell r="A469">
            <v>419</v>
          </cell>
          <cell r="B469" t="str">
            <v>Cardiff MU</v>
          </cell>
          <cell r="C469" t="str">
            <v>Wal10</v>
          </cell>
          <cell r="D469">
            <v>0</v>
          </cell>
          <cell r="E469">
            <v>0</v>
          </cell>
          <cell r="F469">
            <v>0</v>
          </cell>
          <cell r="G469">
            <v>0.5</v>
          </cell>
          <cell r="H469">
            <v>0</v>
          </cell>
          <cell r="I469">
            <v>1</v>
          </cell>
          <cell r="J469" t="str">
            <v xml:space="preserve"> </v>
          </cell>
        </row>
        <row r="470">
          <cell r="A470">
            <v>420</v>
          </cell>
          <cell r="B470" t="str">
            <v>IBV Vestmannaeyjar</v>
          </cell>
          <cell r="C470" t="str">
            <v>IslII</v>
          </cell>
          <cell r="D470">
            <v>0</v>
          </cell>
          <cell r="E470">
            <v>0</v>
          </cell>
          <cell r="F470">
            <v>1</v>
          </cell>
          <cell r="G470">
            <v>0</v>
          </cell>
          <cell r="H470">
            <v>0</v>
          </cell>
          <cell r="I470">
            <v>1</v>
          </cell>
          <cell r="J470" t="str">
            <v xml:space="preserve"> </v>
          </cell>
        </row>
        <row r="471">
          <cell r="A471">
            <v>421</v>
          </cell>
          <cell r="B471" t="str">
            <v>Folgore</v>
          </cell>
          <cell r="C471" t="str">
            <v>Sma</v>
          </cell>
          <cell r="D471">
            <v>0.25</v>
          </cell>
          <cell r="E471">
            <v>0.25</v>
          </cell>
          <cell r="F471">
            <v>0.5</v>
          </cell>
          <cell r="G471">
            <v>0</v>
          </cell>
          <cell r="H471">
            <v>0</v>
          </cell>
          <cell r="I471">
            <v>1</v>
          </cell>
          <cell r="J471" t="str">
            <v xml:space="preserve"> </v>
          </cell>
        </row>
        <row r="472">
          <cell r="A472">
            <v>422</v>
          </cell>
          <cell r="B472" t="str">
            <v>Cefn Druids</v>
          </cell>
          <cell r="C472" t="str">
            <v>Wal12</v>
          </cell>
          <cell r="D472">
            <v>0</v>
          </cell>
          <cell r="E472">
            <v>0</v>
          </cell>
          <cell r="F472">
            <v>0.5</v>
          </cell>
          <cell r="G472">
            <v>0</v>
          </cell>
          <cell r="H472">
            <v>0</v>
          </cell>
          <cell r="I472">
            <v>1</v>
          </cell>
          <cell r="J472" t="str">
            <v xml:space="preserve"> </v>
          </cell>
        </row>
        <row r="473">
          <cell r="A473">
            <v>423</v>
          </cell>
          <cell r="B473" t="str">
            <v>Bangor City</v>
          </cell>
          <cell r="C473" t="str">
            <v>WalII</v>
          </cell>
          <cell r="D473">
            <v>0</v>
          </cell>
          <cell r="E473">
            <v>0.25</v>
          </cell>
          <cell r="F473">
            <v>0</v>
          </cell>
          <cell r="G473">
            <v>0</v>
          </cell>
          <cell r="H473">
            <v>0</v>
          </cell>
          <cell r="I473">
            <v>1</v>
          </cell>
          <cell r="J473" t="str">
            <v xml:space="preserve"> </v>
          </cell>
        </row>
        <row r="474">
          <cell r="A474">
            <v>424</v>
          </cell>
          <cell r="B474" t="str">
            <v>Bokelj</v>
          </cell>
          <cell r="C474" t="str">
            <v>MneII</v>
          </cell>
          <cell r="D474">
            <v>0.25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1</v>
          </cell>
          <cell r="J474" t="str">
            <v xml:space="preserve"> </v>
          </cell>
        </row>
        <row r="475">
          <cell r="A475">
            <v>425</v>
          </cell>
          <cell r="B475" t="str">
            <v>Llandudno</v>
          </cell>
          <cell r="C475" t="str">
            <v>WalII</v>
          </cell>
          <cell r="D475">
            <v>0.25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1</v>
          </cell>
          <cell r="J475" t="str">
            <v xml:space="preserve"> </v>
          </cell>
        </row>
        <row r="476">
          <cell r="A476" t="str">
            <v xml:space="preserve"> </v>
          </cell>
          <cell r="B476" t="str">
            <v>Montenegro</v>
          </cell>
          <cell r="C476" t="str">
            <v xml:space="preserve"> </v>
          </cell>
          <cell r="D476">
            <v>0.17499999999999999</v>
          </cell>
          <cell r="E476">
            <v>0.22500000000000001</v>
          </cell>
          <cell r="F476">
            <v>7.4999999999999997E-2</v>
          </cell>
          <cell r="G476">
            <v>0.2</v>
          </cell>
          <cell r="H476">
            <v>0.32500000000000001</v>
          </cell>
          <cell r="I476">
            <v>1</v>
          </cell>
          <cell r="J476" t="str">
            <v xml:space="preserve"> </v>
          </cell>
        </row>
        <row r="477">
          <cell r="A477" t="str">
            <v xml:space="preserve"> </v>
          </cell>
          <cell r="B477" t="str">
            <v>Wales</v>
          </cell>
          <cell r="C477" t="str">
            <v xml:space="preserve"> </v>
          </cell>
          <cell r="D477">
            <v>0.2</v>
          </cell>
          <cell r="E477">
            <v>0.1</v>
          </cell>
          <cell r="F477">
            <v>0.2</v>
          </cell>
          <cell r="G477">
            <v>0.2</v>
          </cell>
          <cell r="H477">
            <v>0.3</v>
          </cell>
          <cell r="I477">
            <v>1</v>
          </cell>
          <cell r="J477" t="str">
            <v xml:space="preserve"> </v>
          </cell>
        </row>
        <row r="478">
          <cell r="A478" t="str">
            <v xml:space="preserve"> </v>
          </cell>
          <cell r="B478" t="str">
            <v>Iceland</v>
          </cell>
          <cell r="C478" t="str">
            <v xml:space="preserve"> </v>
          </cell>
          <cell r="D478">
            <v>0.2</v>
          </cell>
          <cell r="E478">
            <v>0.22500000000000001</v>
          </cell>
          <cell r="F478">
            <v>0.3</v>
          </cell>
          <cell r="G478">
            <v>0.125</v>
          </cell>
          <cell r="H478">
            <v>0.125</v>
          </cell>
          <cell r="I478">
            <v>0.97499999999999998</v>
          </cell>
          <cell r="J478" t="str">
            <v xml:space="preserve"> </v>
          </cell>
        </row>
        <row r="479">
          <cell r="A479">
            <v>426</v>
          </cell>
          <cell r="B479" t="str">
            <v>FCI Tallinn</v>
          </cell>
          <cell r="C479" t="str">
            <v>Est</v>
          </cell>
          <cell r="D479">
            <v>0.25</v>
          </cell>
          <cell r="E479">
            <v>0.5</v>
          </cell>
          <cell r="F479">
            <v>0</v>
          </cell>
          <cell r="G479">
            <v>0</v>
          </cell>
          <cell r="H479">
            <v>0</v>
          </cell>
          <cell r="I479">
            <v>0.95</v>
          </cell>
          <cell r="J479" t="str">
            <v xml:space="preserve"> </v>
          </cell>
        </row>
        <row r="480">
          <cell r="A480" t="str">
            <v xml:space="preserve"> </v>
          </cell>
          <cell r="B480" t="str">
            <v>Estonia</v>
          </cell>
          <cell r="C480" t="str">
            <v xml:space="preserve"> </v>
          </cell>
          <cell r="D480">
            <v>0.27500000000000002</v>
          </cell>
          <cell r="E480">
            <v>0.125</v>
          </cell>
          <cell r="F480">
            <v>0.1</v>
          </cell>
          <cell r="G480">
            <v>0.17499999999999999</v>
          </cell>
          <cell r="H480">
            <v>0.27500000000000002</v>
          </cell>
          <cell r="I480">
            <v>0.95</v>
          </cell>
          <cell r="J480" t="str">
            <v xml:space="preserve"> </v>
          </cell>
        </row>
        <row r="481">
          <cell r="A481">
            <v>427</v>
          </cell>
          <cell r="B481" t="str">
            <v>UE Santa Coloma</v>
          </cell>
          <cell r="C481" t="str">
            <v>And6</v>
          </cell>
          <cell r="D481">
            <v>0.25</v>
          </cell>
          <cell r="E481">
            <v>0.25</v>
          </cell>
          <cell r="F481">
            <v>0</v>
          </cell>
          <cell r="G481">
            <v>0</v>
          </cell>
          <cell r="H481">
            <v>0</v>
          </cell>
          <cell r="I481">
            <v>0.66600000000000004</v>
          </cell>
          <cell r="J481" t="str">
            <v xml:space="preserve"> </v>
          </cell>
        </row>
        <row r="482">
          <cell r="A482">
            <v>428</v>
          </cell>
          <cell r="B482" t="str">
            <v>Lusitans</v>
          </cell>
          <cell r="C482" t="str">
            <v>And</v>
          </cell>
          <cell r="D482">
            <v>0.25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0.66600000000000004</v>
          </cell>
          <cell r="J482" t="str">
            <v xml:space="preserve"> </v>
          </cell>
        </row>
        <row r="483">
          <cell r="A483" t="str">
            <v xml:space="preserve"> </v>
          </cell>
          <cell r="B483" t="str">
            <v>Andorra</v>
          </cell>
          <cell r="C483" t="str">
            <v xml:space="preserve"> </v>
          </cell>
          <cell r="D483">
            <v>3.32E-2</v>
          </cell>
          <cell r="E483">
            <v>3.32E-2</v>
          </cell>
          <cell r="F483">
            <v>0.1666</v>
          </cell>
          <cell r="G483">
            <v>0.3</v>
          </cell>
          <cell r="H483">
            <v>0.13320000000000001</v>
          </cell>
          <cell r="I483">
            <v>0.66600000000000004</v>
          </cell>
          <cell r="J483" t="str">
            <v xml:space="preserve"> </v>
          </cell>
        </row>
        <row r="484">
          <cell r="A484" t="str">
            <v xml:space="preserve"> </v>
          </cell>
          <cell r="B484" t="str">
            <v>San Marino</v>
          </cell>
          <cell r="C484" t="str">
            <v xml:space="preserve"> </v>
          </cell>
          <cell r="D484">
            <v>0</v>
          </cell>
          <cell r="E484">
            <v>3.32E-2</v>
          </cell>
          <cell r="F484">
            <v>0.1</v>
          </cell>
          <cell r="G484">
            <v>0</v>
          </cell>
          <cell r="H484">
            <v>0.1</v>
          </cell>
          <cell r="I484">
            <v>0.23300000000000001</v>
          </cell>
          <cell r="J484" t="str">
            <v xml:space="preserve"> </v>
          </cell>
        </row>
        <row r="486">
          <cell r="B486" t="str">
            <v>Spain</v>
          </cell>
          <cell r="C486" t="str">
            <v>esp</v>
          </cell>
          <cell r="D486">
            <v>1</v>
          </cell>
        </row>
        <row r="487">
          <cell r="B487" t="str">
            <v>England</v>
          </cell>
          <cell r="C487" t="str">
            <v>eng</v>
          </cell>
          <cell r="D487">
            <v>1</v>
          </cell>
        </row>
        <row r="488">
          <cell r="B488" t="str">
            <v>Germany</v>
          </cell>
          <cell r="C488" t="str">
            <v>ger</v>
          </cell>
          <cell r="D488">
            <v>1</v>
          </cell>
        </row>
        <row r="489">
          <cell r="B489" t="str">
            <v>Italy</v>
          </cell>
          <cell r="C489" t="str">
            <v>ita</v>
          </cell>
          <cell r="D489">
            <v>1</v>
          </cell>
        </row>
        <row r="490">
          <cell r="B490" t="str">
            <v>France</v>
          </cell>
          <cell r="C490" t="str">
            <v>fra</v>
          </cell>
          <cell r="D490">
            <v>1</v>
          </cell>
        </row>
        <row r="491">
          <cell r="B491" t="str">
            <v>Portugal</v>
          </cell>
          <cell r="C491" t="str">
            <v>por</v>
          </cell>
          <cell r="D491">
            <v>1</v>
          </cell>
        </row>
        <row r="492">
          <cell r="C492">
            <v>0</v>
          </cell>
          <cell r="D492">
            <v>1</v>
          </cell>
        </row>
        <row r="493">
          <cell r="C493">
            <v>0</v>
          </cell>
          <cell r="D493">
            <v>1</v>
          </cell>
        </row>
        <row r="494">
          <cell r="B494" t="str">
            <v>Netherlands</v>
          </cell>
          <cell r="C494" t="str">
            <v>ned</v>
          </cell>
          <cell r="D494">
            <v>1</v>
          </cell>
        </row>
        <row r="495">
          <cell r="C495">
            <v>0</v>
          </cell>
          <cell r="D495">
            <v>1</v>
          </cell>
        </row>
        <row r="496">
          <cell r="C496">
            <v>0</v>
          </cell>
          <cell r="D496">
            <v>1</v>
          </cell>
        </row>
        <row r="497">
          <cell r="C497">
            <v>0</v>
          </cell>
          <cell r="D497">
            <v>1</v>
          </cell>
        </row>
        <row r="498">
          <cell r="C498">
            <v>0</v>
          </cell>
          <cell r="D498">
            <v>1</v>
          </cell>
        </row>
        <row r="499">
          <cell r="C499">
            <v>0</v>
          </cell>
          <cell r="D499">
            <v>1</v>
          </cell>
        </row>
        <row r="500">
          <cell r="C500">
            <v>0</v>
          </cell>
          <cell r="D500">
            <v>1</v>
          </cell>
        </row>
        <row r="501">
          <cell r="C501">
            <v>0</v>
          </cell>
          <cell r="D501">
            <v>1</v>
          </cell>
        </row>
        <row r="502">
          <cell r="C502">
            <v>0</v>
          </cell>
          <cell r="D502">
            <v>1</v>
          </cell>
        </row>
        <row r="503">
          <cell r="C503">
            <v>0</v>
          </cell>
          <cell r="D503">
            <v>1</v>
          </cell>
        </row>
        <row r="504">
          <cell r="B504" t="str">
            <v>Croatia</v>
          </cell>
          <cell r="C504" t="str">
            <v>cro</v>
          </cell>
          <cell r="D504">
            <v>1</v>
          </cell>
        </row>
        <row r="505">
          <cell r="B505" t="str">
            <v>Czechia</v>
          </cell>
          <cell r="C505" t="str">
            <v>cze</v>
          </cell>
          <cell r="D505">
            <v>1</v>
          </cell>
        </row>
        <row r="506">
          <cell r="B506" t="str">
            <v>Israel</v>
          </cell>
          <cell r="C506">
            <v>0</v>
          </cell>
          <cell r="D506">
            <v>1</v>
          </cell>
        </row>
        <row r="507">
          <cell r="C507">
            <v>0</v>
          </cell>
          <cell r="D507">
            <v>1</v>
          </cell>
        </row>
        <row r="508">
          <cell r="C508">
            <v>0</v>
          </cell>
          <cell r="D508">
            <v>1</v>
          </cell>
        </row>
        <row r="509">
          <cell r="C509">
            <v>0</v>
          </cell>
          <cell r="D509">
            <v>1</v>
          </cell>
        </row>
        <row r="510">
          <cell r="C510">
            <v>0</v>
          </cell>
          <cell r="D510">
            <v>1</v>
          </cell>
        </row>
        <row r="511">
          <cell r="C511">
            <v>0</v>
          </cell>
          <cell r="D511">
            <v>1</v>
          </cell>
        </row>
        <row r="512">
          <cell r="C512">
            <v>0</v>
          </cell>
          <cell r="D512">
            <v>1</v>
          </cell>
        </row>
        <row r="513">
          <cell r="C513">
            <v>0</v>
          </cell>
          <cell r="D513">
            <v>1</v>
          </cell>
        </row>
        <row r="514">
          <cell r="C514">
            <v>0</v>
          </cell>
          <cell r="D514">
            <v>1</v>
          </cell>
        </row>
        <row r="515">
          <cell r="C515">
            <v>0</v>
          </cell>
          <cell r="D515">
            <v>1</v>
          </cell>
        </row>
        <row r="516">
          <cell r="C516">
            <v>0</v>
          </cell>
          <cell r="D516">
            <v>1</v>
          </cell>
        </row>
        <row r="517">
          <cell r="C517">
            <v>0</v>
          </cell>
          <cell r="D517">
            <v>1</v>
          </cell>
        </row>
        <row r="522">
          <cell r="B522" t="str">
            <v>Bayern Munich</v>
          </cell>
          <cell r="C522">
            <v>1</v>
          </cell>
        </row>
        <row r="523">
          <cell r="B523">
            <v>0</v>
          </cell>
          <cell r="C523">
            <v>1</v>
          </cell>
        </row>
        <row r="524">
          <cell r="B524">
            <v>0</v>
          </cell>
          <cell r="C524">
            <v>1</v>
          </cell>
        </row>
        <row r="525">
          <cell r="B525" t="str">
            <v>Real Madrid</v>
          </cell>
          <cell r="C525">
            <v>1</v>
          </cell>
        </row>
        <row r="526">
          <cell r="B526">
            <v>0</v>
          </cell>
          <cell r="C526">
            <v>1</v>
          </cell>
        </row>
        <row r="527">
          <cell r="B527" t="str">
            <v>Manchester City</v>
          </cell>
          <cell r="C527">
            <v>1</v>
          </cell>
        </row>
        <row r="528">
          <cell r="B528" t="str">
            <v>Paris SG</v>
          </cell>
          <cell r="C528">
            <v>1</v>
          </cell>
        </row>
        <row r="529">
          <cell r="B529">
            <v>0</v>
          </cell>
          <cell r="C529">
            <v>1</v>
          </cell>
        </row>
        <row r="530">
          <cell r="B530" t="str">
            <v>Liverpool</v>
          </cell>
          <cell r="C530">
            <v>1</v>
          </cell>
        </row>
        <row r="531">
          <cell r="B531" t="str">
            <v>Borussia Dortmund</v>
          </cell>
          <cell r="C531">
            <v>1</v>
          </cell>
        </row>
        <row r="532">
          <cell r="B532" t="str">
            <v>Chelsea</v>
          </cell>
          <cell r="C532">
            <v>1</v>
          </cell>
        </row>
        <row r="533">
          <cell r="B533" t="str">
            <v>Porto</v>
          </cell>
          <cell r="C533">
            <v>1</v>
          </cell>
        </row>
        <row r="534">
          <cell r="B534">
            <v>0</v>
          </cell>
          <cell r="C534">
            <v>1</v>
          </cell>
        </row>
        <row r="535">
          <cell r="B535">
            <v>0</v>
          </cell>
          <cell r="C535">
            <v>1</v>
          </cell>
        </row>
        <row r="536">
          <cell r="B536">
            <v>0</v>
          </cell>
          <cell r="C536">
            <v>1</v>
          </cell>
        </row>
        <row r="537">
          <cell r="B537">
            <v>0</v>
          </cell>
          <cell r="C537">
            <v>1</v>
          </cell>
        </row>
        <row r="538">
          <cell r="B538">
            <v>0</v>
          </cell>
          <cell r="C538">
            <v>1</v>
          </cell>
        </row>
        <row r="539">
          <cell r="B539">
            <v>0</v>
          </cell>
          <cell r="C539">
            <v>1</v>
          </cell>
        </row>
        <row r="540">
          <cell r="B540">
            <v>0</v>
          </cell>
          <cell r="C540">
            <v>1</v>
          </cell>
        </row>
        <row r="541">
          <cell r="B541">
            <v>0</v>
          </cell>
          <cell r="C541">
            <v>1</v>
          </cell>
        </row>
        <row r="542">
          <cell r="B542">
            <v>0</v>
          </cell>
          <cell r="C542">
            <v>1</v>
          </cell>
        </row>
        <row r="543">
          <cell r="B543">
            <v>0</v>
          </cell>
          <cell r="C543">
            <v>1</v>
          </cell>
        </row>
        <row r="544">
          <cell r="B544">
            <v>0</v>
          </cell>
          <cell r="C544">
            <v>1</v>
          </cell>
        </row>
        <row r="545">
          <cell r="B545">
            <v>0</v>
          </cell>
          <cell r="C545">
            <v>1</v>
          </cell>
        </row>
        <row r="546">
          <cell r="B546" t="str">
            <v>Manchester United</v>
          </cell>
          <cell r="C546">
            <v>1</v>
          </cell>
        </row>
        <row r="547">
          <cell r="B547">
            <v>0</v>
          </cell>
          <cell r="C547">
            <v>1</v>
          </cell>
        </row>
        <row r="548">
          <cell r="B548" t="str">
            <v>Ajax</v>
          </cell>
          <cell r="C548">
            <v>1</v>
          </cell>
        </row>
        <row r="549">
          <cell r="B549">
            <v>0</v>
          </cell>
          <cell r="C549">
            <v>1</v>
          </cell>
        </row>
        <row r="550">
          <cell r="B550">
            <v>0</v>
          </cell>
          <cell r="C550">
            <v>1</v>
          </cell>
        </row>
        <row r="551">
          <cell r="B551">
            <v>0</v>
          </cell>
          <cell r="C551">
            <v>1</v>
          </cell>
        </row>
        <row r="552">
          <cell r="B552">
            <v>0</v>
          </cell>
          <cell r="C552">
            <v>1</v>
          </cell>
        </row>
        <row r="553">
          <cell r="B553">
            <v>0</v>
          </cell>
          <cell r="C553">
            <v>1</v>
          </cell>
        </row>
        <row r="554">
          <cell r="B554" t="str">
            <v>Arsenal</v>
          </cell>
          <cell r="C554">
            <v>1</v>
          </cell>
        </row>
        <row r="555">
          <cell r="B555">
            <v>0</v>
          </cell>
          <cell r="C555">
            <v>1</v>
          </cell>
        </row>
        <row r="556">
          <cell r="B556" t="str">
            <v>Roma</v>
          </cell>
          <cell r="C556">
            <v>1</v>
          </cell>
        </row>
        <row r="557">
          <cell r="B557">
            <v>0</v>
          </cell>
          <cell r="C557">
            <v>1</v>
          </cell>
        </row>
        <row r="558">
          <cell r="B558">
            <v>0</v>
          </cell>
          <cell r="C558">
            <v>1</v>
          </cell>
        </row>
        <row r="559">
          <cell r="B559">
            <v>0</v>
          </cell>
          <cell r="C559">
            <v>1</v>
          </cell>
        </row>
        <row r="560">
          <cell r="B560" t="str">
            <v>Villarreal</v>
          </cell>
          <cell r="C560">
            <v>1</v>
          </cell>
        </row>
        <row r="561">
          <cell r="B561" t="str">
            <v>Dinamo Zagreb</v>
          </cell>
          <cell r="C561">
            <v>1</v>
          </cell>
        </row>
        <row r="562">
          <cell r="B562" t="str">
            <v>Slavia Praha</v>
          </cell>
          <cell r="C562">
            <v>1</v>
          </cell>
        </row>
        <row r="563">
          <cell r="B563">
            <v>0</v>
          </cell>
          <cell r="C563">
            <v>1</v>
          </cell>
        </row>
        <row r="564">
          <cell r="B564">
            <v>0</v>
          </cell>
          <cell r="C564">
            <v>1</v>
          </cell>
        </row>
        <row r="565">
          <cell r="B565">
            <v>0</v>
          </cell>
          <cell r="C565">
            <v>1</v>
          </cell>
        </row>
        <row r="566">
          <cell r="B566">
            <v>0</v>
          </cell>
          <cell r="C566">
            <v>1</v>
          </cell>
        </row>
        <row r="567">
          <cell r="B567">
            <v>0</v>
          </cell>
          <cell r="C567">
            <v>1</v>
          </cell>
        </row>
        <row r="568">
          <cell r="B568">
            <v>0</v>
          </cell>
          <cell r="C568">
            <v>1</v>
          </cell>
        </row>
        <row r="569">
          <cell r="B569">
            <v>0</v>
          </cell>
          <cell r="C569">
            <v>1</v>
          </cell>
        </row>
        <row r="570">
          <cell r="B570">
            <v>0</v>
          </cell>
          <cell r="C570">
            <v>1</v>
          </cell>
        </row>
        <row r="571">
          <cell r="B571">
            <v>0</v>
          </cell>
          <cell r="C571">
            <v>1</v>
          </cell>
        </row>
        <row r="572">
          <cell r="B572" t="str">
            <v>Granada</v>
          </cell>
          <cell r="C572">
            <v>1</v>
          </cell>
        </row>
        <row r="573">
          <cell r="B573">
            <v>0</v>
          </cell>
          <cell r="C573">
            <v>1</v>
          </cell>
        </row>
        <row r="574">
          <cell r="B574">
            <v>0</v>
          </cell>
          <cell r="C574">
            <v>1</v>
          </cell>
        </row>
        <row r="575">
          <cell r="B575">
            <v>0</v>
          </cell>
          <cell r="C575">
            <v>1</v>
          </cell>
        </row>
        <row r="576">
          <cell r="B576">
            <v>0</v>
          </cell>
          <cell r="C576">
            <v>1</v>
          </cell>
        </row>
        <row r="577">
          <cell r="B577">
            <v>0</v>
          </cell>
          <cell r="C577">
            <v>1</v>
          </cell>
        </row>
        <row r="578">
          <cell r="B578">
            <v>0</v>
          </cell>
          <cell r="C578">
            <v>1</v>
          </cell>
        </row>
        <row r="579">
          <cell r="B579">
            <v>0</v>
          </cell>
          <cell r="C579">
            <v>1</v>
          </cell>
        </row>
        <row r="580">
          <cell r="B580">
            <v>0</v>
          </cell>
          <cell r="C580">
            <v>1</v>
          </cell>
        </row>
        <row r="581">
          <cell r="B581">
            <v>0</v>
          </cell>
          <cell r="C581">
            <v>1</v>
          </cell>
        </row>
        <row r="582">
          <cell r="B582">
            <v>0</v>
          </cell>
          <cell r="C582">
            <v>1</v>
          </cell>
        </row>
        <row r="583">
          <cell r="B583">
            <v>0</v>
          </cell>
          <cell r="C583">
            <v>1</v>
          </cell>
        </row>
        <row r="584">
          <cell r="B584">
            <v>0</v>
          </cell>
          <cell r="C584">
            <v>1</v>
          </cell>
        </row>
        <row r="585">
          <cell r="B585">
            <v>0</v>
          </cell>
          <cell r="C585">
            <v>1</v>
          </cell>
        </row>
        <row r="586">
          <cell r="B586">
            <v>0</v>
          </cell>
          <cell r="C586">
            <v>1</v>
          </cell>
        </row>
        <row r="587">
          <cell r="B587">
            <v>0</v>
          </cell>
          <cell r="C587">
            <v>1</v>
          </cell>
        </row>
        <row r="588">
          <cell r="B588">
            <v>0</v>
          </cell>
          <cell r="C588">
            <v>1</v>
          </cell>
        </row>
        <row r="589">
          <cell r="B589">
            <v>0</v>
          </cell>
          <cell r="C589">
            <v>1</v>
          </cell>
        </row>
        <row r="590">
          <cell r="B590">
            <v>0</v>
          </cell>
          <cell r="C590">
            <v>1</v>
          </cell>
        </row>
        <row r="591">
          <cell r="B591">
            <v>0</v>
          </cell>
          <cell r="C591">
            <v>1</v>
          </cell>
        </row>
        <row r="592">
          <cell r="B592">
            <v>0</v>
          </cell>
          <cell r="C592">
            <v>1</v>
          </cell>
        </row>
        <row r="593">
          <cell r="B593">
            <v>0</v>
          </cell>
          <cell r="C593">
            <v>1</v>
          </cell>
        </row>
        <row r="594">
          <cell r="B594">
            <v>0</v>
          </cell>
          <cell r="C594">
            <v>1</v>
          </cell>
        </row>
        <row r="595">
          <cell r="B595">
            <v>0</v>
          </cell>
          <cell r="C595">
            <v>1</v>
          </cell>
        </row>
        <row r="596">
          <cell r="B596">
            <v>0</v>
          </cell>
          <cell r="C596">
            <v>1</v>
          </cell>
        </row>
        <row r="597">
          <cell r="B597">
            <v>0</v>
          </cell>
          <cell r="C597">
            <v>1</v>
          </cell>
        </row>
        <row r="598">
          <cell r="B598">
            <v>0</v>
          </cell>
          <cell r="C598">
            <v>1</v>
          </cell>
        </row>
        <row r="599">
          <cell r="B599">
            <v>0</v>
          </cell>
          <cell r="C599">
            <v>1</v>
          </cell>
        </row>
        <row r="600">
          <cell r="B600">
            <v>0</v>
          </cell>
          <cell r="C600">
            <v>1</v>
          </cell>
        </row>
        <row r="601">
          <cell r="B601">
            <v>0</v>
          </cell>
          <cell r="C601">
            <v>1</v>
          </cell>
        </row>
      </sheetData>
      <sheetData sheetId="17"/>
      <sheetData sheetId="18"/>
      <sheetData sheetId="19"/>
      <sheetData sheetId="20"/>
      <sheetData sheetId="21">
        <row r="2">
          <cell r="B2" t="str">
            <v>Atletico Madrid</v>
          </cell>
          <cell r="C2">
            <v>30</v>
          </cell>
          <cell r="D2">
            <v>20</v>
          </cell>
          <cell r="E2">
            <v>7</v>
          </cell>
          <cell r="F2">
            <v>3</v>
          </cell>
          <cell r="G2">
            <v>52</v>
          </cell>
          <cell r="H2">
            <v>20</v>
          </cell>
          <cell r="I2">
            <v>32</v>
          </cell>
          <cell r="J2">
            <v>67</v>
          </cell>
          <cell r="K2">
            <v>115.00000016666667</v>
          </cell>
          <cell r="L2" t="str">
            <v>GS CL</v>
          </cell>
        </row>
        <row r="3">
          <cell r="B3" t="str">
            <v>Real Madrid</v>
          </cell>
          <cell r="C3">
            <v>30</v>
          </cell>
          <cell r="D3">
            <v>20</v>
          </cell>
          <cell r="E3">
            <v>6</v>
          </cell>
          <cell r="F3">
            <v>4</v>
          </cell>
          <cell r="G3">
            <v>53</v>
          </cell>
          <cell r="H3">
            <v>24</v>
          </cell>
          <cell r="I3">
            <v>29</v>
          </cell>
          <cell r="J3">
            <v>66</v>
          </cell>
          <cell r="K3">
            <v>124.0000005</v>
          </cell>
          <cell r="L3" t="str">
            <v>GS CL</v>
          </cell>
        </row>
        <row r="4">
          <cell r="B4" t="str">
            <v>Barcelona</v>
          </cell>
          <cell r="C4">
            <v>30</v>
          </cell>
          <cell r="D4">
            <v>20</v>
          </cell>
          <cell r="E4">
            <v>5</v>
          </cell>
          <cell r="F4">
            <v>5</v>
          </cell>
          <cell r="G4">
            <v>69</v>
          </cell>
          <cell r="H4">
            <v>26</v>
          </cell>
          <cell r="I4">
            <v>43</v>
          </cell>
          <cell r="J4">
            <v>65</v>
          </cell>
          <cell r="K4">
            <v>122.00000033333333</v>
          </cell>
          <cell r="L4" t="str">
            <v>GS CL</v>
          </cell>
        </row>
        <row r="5">
          <cell r="B5" t="str">
            <v>Sevilla</v>
          </cell>
          <cell r="C5">
            <v>30</v>
          </cell>
          <cell r="D5">
            <v>19</v>
          </cell>
          <cell r="E5">
            <v>4</v>
          </cell>
          <cell r="F5">
            <v>7</v>
          </cell>
          <cell r="G5">
            <v>44</v>
          </cell>
          <cell r="H5">
            <v>24</v>
          </cell>
          <cell r="I5">
            <v>20</v>
          </cell>
          <cell r="J5">
            <v>61</v>
          </cell>
          <cell r="K5">
            <v>98.000000099999994</v>
          </cell>
          <cell r="L5" t="str">
            <v>GS CL</v>
          </cell>
        </row>
        <row r="6">
          <cell r="B6" t="str">
            <v>Real Sociedad</v>
          </cell>
          <cell r="C6">
            <v>30</v>
          </cell>
          <cell r="D6">
            <v>12</v>
          </cell>
          <cell r="E6">
            <v>11</v>
          </cell>
          <cell r="F6">
            <v>7</v>
          </cell>
          <cell r="G6">
            <v>47</v>
          </cell>
          <cell r="H6">
            <v>31</v>
          </cell>
          <cell r="I6">
            <v>16</v>
          </cell>
          <cell r="J6">
            <v>47</v>
          </cell>
          <cell r="K6">
            <v>19.25600001234568</v>
          </cell>
          <cell r="L6" t="str">
            <v>GS EL</v>
          </cell>
        </row>
        <row r="7">
          <cell r="B7" t="str">
            <v>Betis</v>
          </cell>
          <cell r="C7">
            <v>30</v>
          </cell>
          <cell r="D7">
            <v>14</v>
          </cell>
          <cell r="E7">
            <v>5</v>
          </cell>
          <cell r="F7">
            <v>11</v>
          </cell>
          <cell r="G7">
            <v>40</v>
          </cell>
          <cell r="H7">
            <v>43</v>
          </cell>
          <cell r="I7">
            <v>-3</v>
          </cell>
          <cell r="J7">
            <v>47</v>
          </cell>
          <cell r="K7">
            <v>19.256000011904764</v>
          </cell>
          <cell r="L7" t="str">
            <v>GS EL*</v>
          </cell>
        </row>
        <row r="8">
          <cell r="B8" t="str">
            <v>Villarreal</v>
          </cell>
          <cell r="C8">
            <v>30</v>
          </cell>
          <cell r="D8">
            <v>11</v>
          </cell>
          <cell r="E8">
            <v>13</v>
          </cell>
          <cell r="F8">
            <v>6</v>
          </cell>
          <cell r="G8">
            <v>43</v>
          </cell>
          <cell r="H8">
            <v>33</v>
          </cell>
          <cell r="I8">
            <v>10</v>
          </cell>
          <cell r="J8">
            <v>46</v>
          </cell>
          <cell r="K8">
            <v>55.000000040000003</v>
          </cell>
          <cell r="L8" t="str">
            <v>ECLQ4?</v>
          </cell>
        </row>
        <row r="9">
          <cell r="B9" t="str">
            <v>Granada</v>
          </cell>
          <cell r="C9">
            <v>30</v>
          </cell>
          <cell r="D9">
            <v>11</v>
          </cell>
          <cell r="E9">
            <v>6</v>
          </cell>
          <cell r="F9">
            <v>13</v>
          </cell>
          <cell r="G9">
            <v>36</v>
          </cell>
          <cell r="H9">
            <v>50</v>
          </cell>
          <cell r="I9">
            <v>-14</v>
          </cell>
          <cell r="J9">
            <v>39</v>
          </cell>
          <cell r="K9">
            <v>19.256000012499999</v>
          </cell>
          <cell r="L9" t="str">
            <v xml:space="preserve"> </v>
          </cell>
        </row>
        <row r="10">
          <cell r="B10" t="str">
            <v>Levante</v>
          </cell>
          <cell r="C10">
            <v>30</v>
          </cell>
          <cell r="D10">
            <v>9</v>
          </cell>
          <cell r="E10">
            <v>11</v>
          </cell>
          <cell r="F10">
            <v>10</v>
          </cell>
          <cell r="G10">
            <v>37</v>
          </cell>
          <cell r="H10">
            <v>39</v>
          </cell>
          <cell r="I10">
            <v>-2</v>
          </cell>
          <cell r="J10">
            <v>38</v>
          </cell>
          <cell r="K10">
            <v>19.256000000111111</v>
          </cell>
          <cell r="L10" t="str">
            <v xml:space="preserve"> </v>
          </cell>
        </row>
        <row r="11">
          <cell r="B11" t="str">
            <v>Celta</v>
          </cell>
          <cell r="C11">
            <v>30</v>
          </cell>
          <cell r="D11">
            <v>9</v>
          </cell>
          <cell r="E11">
            <v>10</v>
          </cell>
          <cell r="F11">
            <v>11</v>
          </cell>
          <cell r="G11">
            <v>41</v>
          </cell>
          <cell r="H11">
            <v>48</v>
          </cell>
          <cell r="I11">
            <v>-7</v>
          </cell>
          <cell r="J11">
            <v>37</v>
          </cell>
          <cell r="K11">
            <v>19.256000011627908</v>
          </cell>
          <cell r="L11" t="str">
            <v xml:space="preserve"> </v>
          </cell>
        </row>
        <row r="12">
          <cell r="B12" t="str">
            <v>Athletic Bilbao</v>
          </cell>
          <cell r="C12">
            <v>30</v>
          </cell>
          <cell r="D12">
            <v>9</v>
          </cell>
          <cell r="E12">
            <v>10</v>
          </cell>
          <cell r="F12">
            <v>11</v>
          </cell>
          <cell r="G12">
            <v>39</v>
          </cell>
          <cell r="H12">
            <v>33</v>
          </cell>
          <cell r="I12">
            <v>6</v>
          </cell>
          <cell r="J12">
            <v>37</v>
          </cell>
          <cell r="K12">
            <v>19.256000011764705</v>
          </cell>
          <cell r="L12" t="str">
            <v xml:space="preserve"> </v>
          </cell>
        </row>
        <row r="13">
          <cell r="B13" t="str">
            <v>Cadiz</v>
          </cell>
          <cell r="C13">
            <v>30</v>
          </cell>
          <cell r="D13">
            <v>9</v>
          </cell>
          <cell r="E13">
            <v>8</v>
          </cell>
          <cell r="F13">
            <v>13</v>
          </cell>
          <cell r="G13">
            <v>27</v>
          </cell>
          <cell r="H13">
            <v>45</v>
          </cell>
          <cell r="I13">
            <v>-18</v>
          </cell>
          <cell r="J13">
            <v>35</v>
          </cell>
          <cell r="K13">
            <v>19.256000000083333</v>
          </cell>
          <cell r="L13" t="str">
            <v xml:space="preserve"> </v>
          </cell>
        </row>
        <row r="14">
          <cell r="B14" t="str">
            <v>Valencia</v>
          </cell>
          <cell r="C14">
            <v>30</v>
          </cell>
          <cell r="D14">
            <v>8</v>
          </cell>
          <cell r="E14">
            <v>10</v>
          </cell>
          <cell r="F14">
            <v>12</v>
          </cell>
          <cell r="G14">
            <v>37</v>
          </cell>
          <cell r="H14">
            <v>42</v>
          </cell>
          <cell r="I14">
            <v>-5</v>
          </cell>
          <cell r="J14">
            <v>34</v>
          </cell>
          <cell r="K14">
            <v>40.000000025641029</v>
          </cell>
          <cell r="L14" t="str">
            <v xml:space="preserve"> </v>
          </cell>
        </row>
        <row r="15">
          <cell r="B15" t="str">
            <v>Osasuna</v>
          </cell>
          <cell r="C15">
            <v>30</v>
          </cell>
          <cell r="D15">
            <v>8</v>
          </cell>
          <cell r="E15">
            <v>10</v>
          </cell>
          <cell r="F15">
            <v>12</v>
          </cell>
          <cell r="G15">
            <v>25</v>
          </cell>
          <cell r="H15">
            <v>36</v>
          </cell>
          <cell r="I15">
            <v>-11</v>
          </cell>
          <cell r="J15">
            <v>34</v>
          </cell>
          <cell r="K15">
            <v>19.256000000071428</v>
          </cell>
          <cell r="L15" t="str">
            <v xml:space="preserve"> </v>
          </cell>
        </row>
        <row r="16">
          <cell r="B16" t="str">
            <v>Getafe</v>
          </cell>
          <cell r="C16">
            <v>30</v>
          </cell>
          <cell r="D16">
            <v>7</v>
          </cell>
          <cell r="E16">
            <v>9</v>
          </cell>
          <cell r="F16">
            <v>14</v>
          </cell>
          <cell r="G16">
            <v>22</v>
          </cell>
          <cell r="H16">
            <v>34</v>
          </cell>
          <cell r="I16">
            <v>-12</v>
          </cell>
          <cell r="J16">
            <v>30</v>
          </cell>
          <cell r="K16">
            <v>19.256000012195123</v>
          </cell>
          <cell r="L16" t="str">
            <v xml:space="preserve"> </v>
          </cell>
        </row>
        <row r="17">
          <cell r="B17" t="str">
            <v>Huesca</v>
          </cell>
          <cell r="C17">
            <v>30</v>
          </cell>
          <cell r="D17">
            <v>5</v>
          </cell>
          <cell r="E17">
            <v>12</v>
          </cell>
          <cell r="F17">
            <v>13</v>
          </cell>
          <cell r="G17">
            <v>31</v>
          </cell>
          <cell r="H17">
            <v>45</v>
          </cell>
          <cell r="I17">
            <v>-14</v>
          </cell>
          <cell r="J17">
            <v>27</v>
          </cell>
          <cell r="K17">
            <v>19.2560000000625</v>
          </cell>
          <cell r="L17" t="str">
            <v xml:space="preserve"> </v>
          </cell>
        </row>
        <row r="18">
          <cell r="B18" t="str">
            <v>Valladolid</v>
          </cell>
          <cell r="C18">
            <v>30</v>
          </cell>
          <cell r="D18">
            <v>5</v>
          </cell>
          <cell r="E18">
            <v>12</v>
          </cell>
          <cell r="F18">
            <v>13</v>
          </cell>
          <cell r="G18">
            <v>27</v>
          </cell>
          <cell r="H18">
            <v>41</v>
          </cell>
          <cell r="I18">
            <v>-14</v>
          </cell>
          <cell r="J18">
            <v>27</v>
          </cell>
          <cell r="K18">
            <v>19.256000000058823</v>
          </cell>
          <cell r="L18" t="str">
            <v xml:space="preserve"> </v>
          </cell>
        </row>
        <row r="19">
          <cell r="B19" t="str">
            <v>Elche</v>
          </cell>
          <cell r="C19">
            <v>30</v>
          </cell>
          <cell r="D19">
            <v>5</v>
          </cell>
          <cell r="E19">
            <v>11</v>
          </cell>
          <cell r="F19">
            <v>14</v>
          </cell>
          <cell r="G19">
            <v>27</v>
          </cell>
          <cell r="H19">
            <v>46</v>
          </cell>
          <cell r="I19">
            <v>-19</v>
          </cell>
          <cell r="J19">
            <v>26</v>
          </cell>
          <cell r="K19">
            <v>19.256000000055554</v>
          </cell>
          <cell r="L19" t="str">
            <v xml:space="preserve"> </v>
          </cell>
        </row>
        <row r="20">
          <cell r="B20" t="str">
            <v>Alaves</v>
          </cell>
          <cell r="C20">
            <v>30</v>
          </cell>
          <cell r="D20">
            <v>5</v>
          </cell>
          <cell r="E20">
            <v>9</v>
          </cell>
          <cell r="F20">
            <v>16</v>
          </cell>
          <cell r="G20">
            <v>24</v>
          </cell>
          <cell r="H20">
            <v>47</v>
          </cell>
          <cell r="I20">
            <v>-23</v>
          </cell>
          <cell r="J20">
            <v>24</v>
          </cell>
          <cell r="K20">
            <v>19.25600000005263</v>
          </cell>
          <cell r="L20" t="str">
            <v xml:space="preserve"> </v>
          </cell>
        </row>
        <row r="21">
          <cell r="B21" t="str">
            <v>Eibar</v>
          </cell>
          <cell r="C21">
            <v>30</v>
          </cell>
          <cell r="D21">
            <v>4</v>
          </cell>
          <cell r="E21">
            <v>11</v>
          </cell>
          <cell r="F21">
            <v>15</v>
          </cell>
          <cell r="G21">
            <v>22</v>
          </cell>
          <cell r="H21">
            <v>36</v>
          </cell>
          <cell r="I21">
            <v>-14</v>
          </cell>
          <cell r="J21">
            <v>23</v>
          </cell>
          <cell r="K21">
            <v>19.256000000050001</v>
          </cell>
          <cell r="L21" t="str">
            <v xml:space="preserve"> </v>
          </cell>
        </row>
        <row r="23">
          <cell r="K23">
            <v>19.256</v>
          </cell>
        </row>
      </sheetData>
      <sheetData sheetId="22">
        <row r="2">
          <cell r="B2" t="str">
            <v>Manchester City</v>
          </cell>
          <cell r="C2">
            <v>32</v>
          </cell>
          <cell r="D2">
            <v>23</v>
          </cell>
          <cell r="E2">
            <v>5</v>
          </cell>
          <cell r="F2">
            <v>4</v>
          </cell>
          <cell r="G2">
            <v>67</v>
          </cell>
          <cell r="H2">
            <v>23</v>
          </cell>
          <cell r="I2">
            <v>44</v>
          </cell>
          <cell r="J2">
            <v>74</v>
          </cell>
          <cell r="K2">
            <v>117.0000002</v>
          </cell>
          <cell r="L2" t="str">
            <v>GS CL</v>
          </cell>
        </row>
        <row r="3">
          <cell r="B3" t="str">
            <v>Manchester United</v>
          </cell>
          <cell r="C3">
            <v>31</v>
          </cell>
          <cell r="D3">
            <v>18</v>
          </cell>
          <cell r="E3">
            <v>9</v>
          </cell>
          <cell r="F3">
            <v>4</v>
          </cell>
          <cell r="G3">
            <v>61</v>
          </cell>
          <cell r="H3">
            <v>34</v>
          </cell>
          <cell r="I3">
            <v>27</v>
          </cell>
          <cell r="J3">
            <v>63</v>
          </cell>
          <cell r="K3">
            <v>106.000000125</v>
          </cell>
          <cell r="L3" t="str">
            <v>GS CL</v>
          </cell>
        </row>
        <row r="4">
          <cell r="B4" t="str">
            <v>Leicester</v>
          </cell>
          <cell r="C4">
            <v>31</v>
          </cell>
          <cell r="D4">
            <v>17</v>
          </cell>
          <cell r="E4">
            <v>5</v>
          </cell>
          <cell r="F4">
            <v>9</v>
          </cell>
          <cell r="G4">
            <v>55</v>
          </cell>
          <cell r="H4">
            <v>37</v>
          </cell>
          <cell r="I4">
            <v>18</v>
          </cell>
          <cell r="J4">
            <v>56</v>
          </cell>
          <cell r="K4">
            <v>32.000000019607846</v>
          </cell>
          <cell r="L4" t="str">
            <v>GS CL</v>
          </cell>
        </row>
        <row r="5">
          <cell r="B5" t="str">
            <v>West Ham</v>
          </cell>
          <cell r="C5">
            <v>31</v>
          </cell>
          <cell r="D5">
            <v>16</v>
          </cell>
          <cell r="E5">
            <v>7</v>
          </cell>
          <cell r="F5">
            <v>8</v>
          </cell>
          <cell r="G5">
            <v>51</v>
          </cell>
          <cell r="H5">
            <v>39</v>
          </cell>
          <cell r="I5">
            <v>12</v>
          </cell>
          <cell r="J5">
            <v>55</v>
          </cell>
          <cell r="K5">
            <v>19.342000012820513</v>
          </cell>
          <cell r="L5" t="str">
            <v>GS CL</v>
          </cell>
        </row>
        <row r="6">
          <cell r="B6" t="str">
            <v>Chelsea</v>
          </cell>
          <cell r="C6">
            <v>31</v>
          </cell>
          <cell r="D6">
            <v>15</v>
          </cell>
          <cell r="E6">
            <v>9</v>
          </cell>
          <cell r="F6">
            <v>7</v>
          </cell>
          <cell r="G6">
            <v>50</v>
          </cell>
          <cell r="H6">
            <v>31</v>
          </cell>
          <cell r="I6">
            <v>19</v>
          </cell>
          <cell r="J6">
            <v>54</v>
          </cell>
          <cell r="K6">
            <v>91.000000083333333</v>
          </cell>
          <cell r="L6" t="str">
            <v>GS EL</v>
          </cell>
        </row>
        <row r="7">
          <cell r="B7" t="str">
            <v>Liverpool</v>
          </cell>
          <cell r="C7">
            <v>31</v>
          </cell>
          <cell r="D7">
            <v>15</v>
          </cell>
          <cell r="E7">
            <v>7</v>
          </cell>
          <cell r="F7">
            <v>9</v>
          </cell>
          <cell r="G7">
            <v>53</v>
          </cell>
          <cell r="H7">
            <v>37</v>
          </cell>
          <cell r="I7">
            <v>16</v>
          </cell>
          <cell r="J7">
            <v>52</v>
          </cell>
          <cell r="K7">
            <v>100.00000011111111</v>
          </cell>
          <cell r="L7" t="str">
            <v>GS EL*</v>
          </cell>
        </row>
        <row r="8">
          <cell r="B8" t="str">
            <v>Tottenham</v>
          </cell>
          <cell r="C8">
            <v>31</v>
          </cell>
          <cell r="D8">
            <v>14</v>
          </cell>
          <cell r="E8">
            <v>7</v>
          </cell>
          <cell r="F8">
            <v>10</v>
          </cell>
          <cell r="G8">
            <v>52</v>
          </cell>
          <cell r="H8">
            <v>35</v>
          </cell>
          <cell r="I8">
            <v>17</v>
          </cell>
          <cell r="J8">
            <v>49</v>
          </cell>
          <cell r="K8">
            <v>88.000000071428573</v>
          </cell>
          <cell r="L8" t="str">
            <v>ECLQ4?</v>
          </cell>
        </row>
        <row r="9">
          <cell r="B9" t="str">
            <v>Everton</v>
          </cell>
          <cell r="C9">
            <v>30</v>
          </cell>
          <cell r="D9">
            <v>14</v>
          </cell>
          <cell r="E9">
            <v>6</v>
          </cell>
          <cell r="F9">
            <v>10</v>
          </cell>
          <cell r="G9">
            <v>41</v>
          </cell>
          <cell r="H9">
            <v>38</v>
          </cell>
          <cell r="I9">
            <v>3</v>
          </cell>
          <cell r="J9">
            <v>48</v>
          </cell>
          <cell r="K9">
            <v>19.342000012987011</v>
          </cell>
          <cell r="L9" t="str">
            <v xml:space="preserve"> </v>
          </cell>
        </row>
        <row r="10">
          <cell r="B10" t="str">
            <v>Arsenal</v>
          </cell>
          <cell r="C10">
            <v>31</v>
          </cell>
          <cell r="D10">
            <v>13</v>
          </cell>
          <cell r="E10">
            <v>6</v>
          </cell>
          <cell r="F10">
            <v>12</v>
          </cell>
          <cell r="G10">
            <v>43</v>
          </cell>
          <cell r="H10">
            <v>35</v>
          </cell>
          <cell r="I10">
            <v>8</v>
          </cell>
          <cell r="J10">
            <v>45</v>
          </cell>
          <cell r="K10">
            <v>95.000000090909097</v>
          </cell>
          <cell r="L10" t="str">
            <v xml:space="preserve"> </v>
          </cell>
        </row>
        <row r="11">
          <cell r="B11" t="str">
            <v>Leeds</v>
          </cell>
          <cell r="C11">
            <v>31</v>
          </cell>
          <cell r="D11">
            <v>14</v>
          </cell>
          <cell r="E11">
            <v>3</v>
          </cell>
          <cell r="F11">
            <v>14</v>
          </cell>
          <cell r="G11">
            <v>49</v>
          </cell>
          <cell r="H11">
            <v>49</v>
          </cell>
          <cell r="I11">
            <v>0</v>
          </cell>
          <cell r="J11">
            <v>45</v>
          </cell>
          <cell r="K11">
            <v>19.342000000099997</v>
          </cell>
          <cell r="L11" t="str">
            <v xml:space="preserve"> </v>
          </cell>
        </row>
        <row r="12">
          <cell r="B12" t="str">
            <v>Aston Villa</v>
          </cell>
          <cell r="C12">
            <v>30</v>
          </cell>
          <cell r="D12">
            <v>13</v>
          </cell>
          <cell r="E12">
            <v>5</v>
          </cell>
          <cell r="F12">
            <v>12</v>
          </cell>
          <cell r="G12">
            <v>43</v>
          </cell>
          <cell r="H12">
            <v>33</v>
          </cell>
          <cell r="I12">
            <v>10</v>
          </cell>
          <cell r="J12">
            <v>44</v>
          </cell>
          <cell r="K12">
            <v>19.342000000090909</v>
          </cell>
          <cell r="L12" t="str">
            <v xml:space="preserve"> </v>
          </cell>
        </row>
        <row r="13">
          <cell r="B13" t="str">
            <v>Wolverhampton</v>
          </cell>
          <cell r="C13">
            <v>31</v>
          </cell>
          <cell r="D13">
            <v>10</v>
          </cell>
          <cell r="E13">
            <v>8</v>
          </cell>
          <cell r="F13">
            <v>13</v>
          </cell>
          <cell r="G13">
            <v>31</v>
          </cell>
          <cell r="H13">
            <v>41</v>
          </cell>
          <cell r="I13">
            <v>-10</v>
          </cell>
          <cell r="J13">
            <v>38</v>
          </cell>
          <cell r="K13">
            <v>19.342000013333333</v>
          </cell>
          <cell r="L13" t="str">
            <v xml:space="preserve"> </v>
          </cell>
        </row>
        <row r="14">
          <cell r="B14" t="str">
            <v>Crystal Palace</v>
          </cell>
          <cell r="C14">
            <v>31</v>
          </cell>
          <cell r="D14">
            <v>10</v>
          </cell>
          <cell r="E14">
            <v>8</v>
          </cell>
          <cell r="F14">
            <v>13</v>
          </cell>
          <cell r="G14">
            <v>33</v>
          </cell>
          <cell r="H14">
            <v>52</v>
          </cell>
          <cell r="I14">
            <v>-19</v>
          </cell>
          <cell r="J14">
            <v>38</v>
          </cell>
          <cell r="K14">
            <v>19.342000000076922</v>
          </cell>
          <cell r="L14" t="str">
            <v xml:space="preserve"> </v>
          </cell>
        </row>
        <row r="15">
          <cell r="B15" t="str">
            <v>Southampton</v>
          </cell>
          <cell r="C15">
            <v>31</v>
          </cell>
          <cell r="D15">
            <v>10</v>
          </cell>
          <cell r="E15">
            <v>6</v>
          </cell>
          <cell r="F15">
            <v>15</v>
          </cell>
          <cell r="G15">
            <v>39</v>
          </cell>
          <cell r="H15">
            <v>56</v>
          </cell>
          <cell r="I15">
            <v>-17</v>
          </cell>
          <cell r="J15">
            <v>36</v>
          </cell>
          <cell r="K15">
            <v>19.342000012658225</v>
          </cell>
          <cell r="L15" t="str">
            <v xml:space="preserve"> </v>
          </cell>
        </row>
        <row r="16">
          <cell r="B16" t="str">
            <v>Brighton</v>
          </cell>
          <cell r="C16">
            <v>31</v>
          </cell>
          <cell r="D16">
            <v>7</v>
          </cell>
          <cell r="E16">
            <v>12</v>
          </cell>
          <cell r="F16">
            <v>12</v>
          </cell>
          <cell r="G16">
            <v>33</v>
          </cell>
          <cell r="H16">
            <v>38</v>
          </cell>
          <cell r="I16">
            <v>-5</v>
          </cell>
          <cell r="J16">
            <v>33</v>
          </cell>
          <cell r="K16">
            <v>19.342000000066665</v>
          </cell>
          <cell r="L16" t="str">
            <v xml:space="preserve"> </v>
          </cell>
        </row>
        <row r="17">
          <cell r="B17" t="str">
            <v>Burnley</v>
          </cell>
          <cell r="C17">
            <v>31</v>
          </cell>
          <cell r="D17">
            <v>8</v>
          </cell>
          <cell r="E17">
            <v>9</v>
          </cell>
          <cell r="F17">
            <v>14</v>
          </cell>
          <cell r="G17">
            <v>25</v>
          </cell>
          <cell r="H17">
            <v>42</v>
          </cell>
          <cell r="I17">
            <v>-17</v>
          </cell>
          <cell r="J17">
            <v>33</v>
          </cell>
          <cell r="K17">
            <v>19.342000013157893</v>
          </cell>
          <cell r="L17" t="str">
            <v xml:space="preserve"> </v>
          </cell>
        </row>
        <row r="18">
          <cell r="B18" t="str">
            <v>Newcastle</v>
          </cell>
          <cell r="C18">
            <v>31</v>
          </cell>
          <cell r="D18">
            <v>8</v>
          </cell>
          <cell r="E18">
            <v>8</v>
          </cell>
          <cell r="F18">
            <v>15</v>
          </cell>
          <cell r="G18">
            <v>32</v>
          </cell>
          <cell r="H18">
            <v>51</v>
          </cell>
          <cell r="I18">
            <v>-19</v>
          </cell>
          <cell r="J18">
            <v>32</v>
          </cell>
          <cell r="K18">
            <v>19.342000000058821</v>
          </cell>
          <cell r="L18" t="str">
            <v xml:space="preserve"> </v>
          </cell>
        </row>
        <row r="19">
          <cell r="B19" t="str">
            <v>Fulham</v>
          </cell>
          <cell r="C19">
            <v>32</v>
          </cell>
          <cell r="D19">
            <v>5</v>
          </cell>
          <cell r="E19">
            <v>11</v>
          </cell>
          <cell r="F19">
            <v>16</v>
          </cell>
          <cell r="G19">
            <v>24</v>
          </cell>
          <cell r="H19">
            <v>42</v>
          </cell>
          <cell r="I19">
            <v>-18</v>
          </cell>
          <cell r="J19">
            <v>26</v>
          </cell>
          <cell r="K19">
            <v>19.342000000055553</v>
          </cell>
          <cell r="L19" t="str">
            <v xml:space="preserve"> </v>
          </cell>
        </row>
        <row r="20">
          <cell r="B20" t="str">
            <v>West Bromwich</v>
          </cell>
          <cell r="C20">
            <v>31</v>
          </cell>
          <cell r="D20">
            <v>5</v>
          </cell>
          <cell r="E20">
            <v>9</v>
          </cell>
          <cell r="F20">
            <v>17</v>
          </cell>
          <cell r="G20">
            <v>28</v>
          </cell>
          <cell r="H20">
            <v>59</v>
          </cell>
          <cell r="I20">
            <v>-31</v>
          </cell>
          <cell r="J20">
            <v>24</v>
          </cell>
          <cell r="K20">
            <v>19.342000000052629</v>
          </cell>
          <cell r="L20" t="str">
            <v xml:space="preserve"> </v>
          </cell>
        </row>
        <row r="21">
          <cell r="B21" t="str">
            <v>Sheffield United</v>
          </cell>
          <cell r="C21">
            <v>31</v>
          </cell>
          <cell r="D21">
            <v>4</v>
          </cell>
          <cell r="E21">
            <v>2</v>
          </cell>
          <cell r="F21">
            <v>25</v>
          </cell>
          <cell r="G21">
            <v>17</v>
          </cell>
          <cell r="H21">
            <v>55</v>
          </cell>
          <cell r="I21">
            <v>-38</v>
          </cell>
          <cell r="J21">
            <v>14</v>
          </cell>
          <cell r="K21">
            <v>19.34200000005</v>
          </cell>
          <cell r="L21" t="str">
            <v xml:space="preserve"> </v>
          </cell>
        </row>
        <row r="23">
          <cell r="K23">
            <v>19.341999999999999</v>
          </cell>
        </row>
      </sheetData>
      <sheetData sheetId="23">
        <row r="2">
          <cell r="B2" t="str">
            <v>Bayern Munich</v>
          </cell>
          <cell r="C2">
            <v>28</v>
          </cell>
          <cell r="D2">
            <v>20</v>
          </cell>
          <cell r="E2">
            <v>5</v>
          </cell>
          <cell r="F2">
            <v>3</v>
          </cell>
          <cell r="G2">
            <v>80</v>
          </cell>
          <cell r="H2">
            <v>36</v>
          </cell>
          <cell r="I2">
            <v>44</v>
          </cell>
          <cell r="J2">
            <v>65</v>
          </cell>
          <cell r="K2">
            <v>132.000001</v>
          </cell>
          <cell r="L2" t="str">
            <v>GS CL</v>
          </cell>
        </row>
        <row r="3">
          <cell r="B3" t="str">
            <v>RB Leipzig</v>
          </cell>
          <cell r="C3">
            <v>28</v>
          </cell>
          <cell r="D3">
            <v>18</v>
          </cell>
          <cell r="E3">
            <v>6</v>
          </cell>
          <cell r="F3">
            <v>4</v>
          </cell>
          <cell r="G3">
            <v>52</v>
          </cell>
          <cell r="H3">
            <v>23</v>
          </cell>
          <cell r="I3">
            <v>29</v>
          </cell>
          <cell r="J3">
            <v>60</v>
          </cell>
          <cell r="K3">
            <v>66.000000047619054</v>
          </cell>
          <cell r="L3" t="str">
            <v>GS CL</v>
          </cell>
        </row>
        <row r="4">
          <cell r="B4" t="str">
            <v>Wolfsburg</v>
          </cell>
          <cell r="C4">
            <v>28</v>
          </cell>
          <cell r="D4">
            <v>15</v>
          </cell>
          <cell r="E4">
            <v>9</v>
          </cell>
          <cell r="F4">
            <v>4</v>
          </cell>
          <cell r="G4">
            <v>49</v>
          </cell>
          <cell r="H4">
            <v>26</v>
          </cell>
          <cell r="I4">
            <v>23</v>
          </cell>
          <cell r="J4">
            <v>54</v>
          </cell>
          <cell r="K4">
            <v>14.656000009708739</v>
          </cell>
          <cell r="L4" t="str">
            <v>GS CL</v>
          </cell>
        </row>
        <row r="5">
          <cell r="B5" t="str">
            <v>Eintracht</v>
          </cell>
          <cell r="C5">
            <v>28</v>
          </cell>
          <cell r="D5">
            <v>14</v>
          </cell>
          <cell r="E5">
            <v>11</v>
          </cell>
          <cell r="F5">
            <v>3</v>
          </cell>
          <cell r="G5">
            <v>59</v>
          </cell>
          <cell r="H5">
            <v>40</v>
          </cell>
          <cell r="I5">
            <v>19</v>
          </cell>
          <cell r="J5">
            <v>53</v>
          </cell>
          <cell r="K5">
            <v>33.000000020408166</v>
          </cell>
          <cell r="L5" t="str">
            <v>GS CL</v>
          </cell>
        </row>
        <row r="6">
          <cell r="B6" t="str">
            <v>Borussia Dortmund</v>
          </cell>
          <cell r="C6">
            <v>28</v>
          </cell>
          <cell r="D6">
            <v>14</v>
          </cell>
          <cell r="E6">
            <v>4</v>
          </cell>
          <cell r="F6">
            <v>10</v>
          </cell>
          <cell r="G6">
            <v>58</v>
          </cell>
          <cell r="H6">
            <v>41</v>
          </cell>
          <cell r="I6">
            <v>17</v>
          </cell>
          <cell r="J6">
            <v>46</v>
          </cell>
          <cell r="K6">
            <v>90.000000076923072</v>
          </cell>
          <cell r="L6" t="str">
            <v>GS EL</v>
          </cell>
        </row>
        <row r="7">
          <cell r="B7" t="str">
            <v>Bayer 04</v>
          </cell>
          <cell r="C7">
            <v>28</v>
          </cell>
          <cell r="D7">
            <v>12</v>
          </cell>
          <cell r="E7">
            <v>8</v>
          </cell>
          <cell r="F7">
            <v>8</v>
          </cell>
          <cell r="G7">
            <v>45</v>
          </cell>
          <cell r="H7">
            <v>32</v>
          </cell>
          <cell r="I7">
            <v>13</v>
          </cell>
          <cell r="J7">
            <v>44</v>
          </cell>
          <cell r="K7">
            <v>57.000000041666667</v>
          </cell>
          <cell r="L7" t="str">
            <v>GS EL*</v>
          </cell>
        </row>
        <row r="8">
          <cell r="B8" t="str">
            <v>Union Berlin</v>
          </cell>
          <cell r="C8">
            <v>28</v>
          </cell>
          <cell r="D8">
            <v>9</v>
          </cell>
          <cell r="E8">
            <v>13</v>
          </cell>
          <cell r="F8">
            <v>6</v>
          </cell>
          <cell r="G8">
            <v>42</v>
          </cell>
          <cell r="H8">
            <v>34</v>
          </cell>
          <cell r="I8">
            <v>8</v>
          </cell>
          <cell r="J8">
            <v>40</v>
          </cell>
          <cell r="K8">
            <v>14.656000000142857</v>
          </cell>
          <cell r="L8" t="str">
            <v>ECLQ4?</v>
          </cell>
        </row>
        <row r="9">
          <cell r="B9" t="str">
            <v>Borussia M'gladbach</v>
          </cell>
          <cell r="C9">
            <v>28</v>
          </cell>
          <cell r="D9">
            <v>10</v>
          </cell>
          <cell r="E9">
            <v>10</v>
          </cell>
          <cell r="F9">
            <v>8</v>
          </cell>
          <cell r="G9">
            <v>48</v>
          </cell>
          <cell r="H9">
            <v>43</v>
          </cell>
          <cell r="I9">
            <v>5</v>
          </cell>
          <cell r="J9">
            <v>40</v>
          </cell>
          <cell r="K9">
            <v>33.000000020833333</v>
          </cell>
          <cell r="L9" t="str">
            <v xml:space="preserve"> </v>
          </cell>
        </row>
        <row r="10">
          <cell r="B10" t="str">
            <v>Stuttgart</v>
          </cell>
          <cell r="C10">
            <v>28</v>
          </cell>
          <cell r="D10">
            <v>10</v>
          </cell>
          <cell r="E10">
            <v>9</v>
          </cell>
          <cell r="F10">
            <v>9</v>
          </cell>
          <cell r="G10">
            <v>50</v>
          </cell>
          <cell r="H10">
            <v>44</v>
          </cell>
          <cell r="I10">
            <v>6</v>
          </cell>
          <cell r="J10">
            <v>39</v>
          </cell>
          <cell r="K10">
            <v>14.656000000111112</v>
          </cell>
          <cell r="L10" t="str">
            <v xml:space="preserve"> </v>
          </cell>
        </row>
        <row r="11">
          <cell r="B11" t="str">
            <v>Freiburg</v>
          </cell>
          <cell r="C11">
            <v>28</v>
          </cell>
          <cell r="D11">
            <v>10</v>
          </cell>
          <cell r="E11">
            <v>7</v>
          </cell>
          <cell r="F11">
            <v>11</v>
          </cell>
          <cell r="G11">
            <v>40</v>
          </cell>
          <cell r="H11">
            <v>42</v>
          </cell>
          <cell r="I11">
            <v>-2</v>
          </cell>
          <cell r="J11">
            <v>37</v>
          </cell>
          <cell r="K11">
            <v>14.656000009433964</v>
          </cell>
          <cell r="L11" t="str">
            <v xml:space="preserve"> </v>
          </cell>
        </row>
        <row r="12">
          <cell r="B12" t="str">
            <v>Augsburg</v>
          </cell>
          <cell r="C12">
            <v>28</v>
          </cell>
          <cell r="D12">
            <v>9</v>
          </cell>
          <cell r="E12">
            <v>5</v>
          </cell>
          <cell r="F12">
            <v>14</v>
          </cell>
          <cell r="G12">
            <v>29</v>
          </cell>
          <cell r="H12">
            <v>42</v>
          </cell>
          <cell r="I12">
            <v>-13</v>
          </cell>
          <cell r="J12">
            <v>32</v>
          </cell>
          <cell r="K12">
            <v>14.656000000090909</v>
          </cell>
          <cell r="L12" t="str">
            <v xml:space="preserve"> </v>
          </cell>
        </row>
        <row r="13">
          <cell r="B13" t="str">
            <v>Hoffenheim</v>
          </cell>
          <cell r="C13">
            <v>28</v>
          </cell>
          <cell r="D13">
            <v>8</v>
          </cell>
          <cell r="E13">
            <v>7</v>
          </cell>
          <cell r="F13">
            <v>13</v>
          </cell>
          <cell r="G13">
            <v>41</v>
          </cell>
          <cell r="H13">
            <v>47</v>
          </cell>
          <cell r="I13">
            <v>-6</v>
          </cell>
          <cell r="J13">
            <v>31</v>
          </cell>
          <cell r="K13">
            <v>23.000000015873017</v>
          </cell>
          <cell r="L13" t="str">
            <v xml:space="preserve"> </v>
          </cell>
        </row>
        <row r="14">
          <cell r="B14" t="str">
            <v>Werder</v>
          </cell>
          <cell r="C14">
            <v>28</v>
          </cell>
          <cell r="D14">
            <v>7</v>
          </cell>
          <cell r="E14">
            <v>9</v>
          </cell>
          <cell r="F14">
            <v>12</v>
          </cell>
          <cell r="G14">
            <v>32</v>
          </cell>
          <cell r="H14">
            <v>43</v>
          </cell>
          <cell r="I14">
            <v>-11</v>
          </cell>
          <cell r="J14">
            <v>30</v>
          </cell>
          <cell r="K14">
            <v>14.656000000076924</v>
          </cell>
          <cell r="L14" t="str">
            <v xml:space="preserve"> </v>
          </cell>
        </row>
        <row r="15">
          <cell r="B15" t="str">
            <v>Mainz 05</v>
          </cell>
          <cell r="C15">
            <v>28</v>
          </cell>
          <cell r="D15">
            <v>7</v>
          </cell>
          <cell r="E15">
            <v>7</v>
          </cell>
          <cell r="F15">
            <v>14</v>
          </cell>
          <cell r="G15">
            <v>30</v>
          </cell>
          <cell r="H15">
            <v>48</v>
          </cell>
          <cell r="I15">
            <v>-18</v>
          </cell>
          <cell r="J15">
            <v>28</v>
          </cell>
          <cell r="K15">
            <v>14.656000009345796</v>
          </cell>
          <cell r="L15" t="str">
            <v xml:space="preserve"> </v>
          </cell>
        </row>
        <row r="16">
          <cell r="B16" t="str">
            <v>Hertha</v>
          </cell>
          <cell r="C16">
            <v>28</v>
          </cell>
          <cell r="D16">
            <v>6</v>
          </cell>
          <cell r="E16">
            <v>8</v>
          </cell>
          <cell r="F16">
            <v>14</v>
          </cell>
          <cell r="G16">
            <v>34</v>
          </cell>
          <cell r="H16">
            <v>48</v>
          </cell>
          <cell r="I16">
            <v>-14</v>
          </cell>
          <cell r="J16">
            <v>26</v>
          </cell>
          <cell r="K16">
            <v>14.656000009615385</v>
          </cell>
          <cell r="L16" t="str">
            <v xml:space="preserve"> </v>
          </cell>
        </row>
        <row r="17">
          <cell r="B17" t="str">
            <v>Arminia</v>
          </cell>
          <cell r="C17">
            <v>28</v>
          </cell>
          <cell r="D17">
            <v>7</v>
          </cell>
          <cell r="E17">
            <v>5</v>
          </cell>
          <cell r="F17">
            <v>16</v>
          </cell>
          <cell r="G17">
            <v>22</v>
          </cell>
          <cell r="H17">
            <v>46</v>
          </cell>
          <cell r="I17">
            <v>-24</v>
          </cell>
          <cell r="J17">
            <v>26</v>
          </cell>
          <cell r="K17">
            <v>14.6560000000625</v>
          </cell>
          <cell r="L17" t="str">
            <v xml:space="preserve"> </v>
          </cell>
        </row>
        <row r="18">
          <cell r="B18" t="str">
            <v>Koln</v>
          </cell>
          <cell r="C18">
            <v>28</v>
          </cell>
          <cell r="D18">
            <v>5</v>
          </cell>
          <cell r="E18">
            <v>8</v>
          </cell>
          <cell r="F18">
            <v>15</v>
          </cell>
          <cell r="G18">
            <v>27</v>
          </cell>
          <cell r="H18">
            <v>50</v>
          </cell>
          <cell r="I18">
            <v>-23</v>
          </cell>
          <cell r="J18">
            <v>23</v>
          </cell>
          <cell r="K18">
            <v>14.65600000952381</v>
          </cell>
          <cell r="L18" t="str">
            <v xml:space="preserve"> </v>
          </cell>
        </row>
        <row r="19">
          <cell r="B19" t="str">
            <v>Schalke 04</v>
          </cell>
          <cell r="C19">
            <v>28</v>
          </cell>
          <cell r="D19">
            <v>2</v>
          </cell>
          <cell r="E19">
            <v>7</v>
          </cell>
          <cell r="F19">
            <v>19</v>
          </cell>
          <cell r="G19">
            <v>18</v>
          </cell>
          <cell r="H19">
            <v>71</v>
          </cell>
          <cell r="I19">
            <v>-53</v>
          </cell>
          <cell r="J19">
            <v>13</v>
          </cell>
          <cell r="K19">
            <v>35.000000022727271</v>
          </cell>
          <cell r="L19" t="str">
            <v xml:space="preserve"> </v>
          </cell>
        </row>
        <row r="21">
          <cell r="K21">
            <v>14.656000000000001</v>
          </cell>
        </row>
      </sheetData>
      <sheetData sheetId="24">
        <row r="2">
          <cell r="B2" t="str">
            <v>Internazionale</v>
          </cell>
          <cell r="C2">
            <v>30</v>
          </cell>
          <cell r="D2">
            <v>23</v>
          </cell>
          <cell r="E2">
            <v>5</v>
          </cell>
          <cell r="F2">
            <v>2</v>
          </cell>
          <cell r="G2">
            <v>69</v>
          </cell>
          <cell r="H2">
            <v>27</v>
          </cell>
          <cell r="I2">
            <v>42</v>
          </cell>
          <cell r="J2">
            <v>74</v>
          </cell>
          <cell r="K2">
            <v>53.000000038461536</v>
          </cell>
          <cell r="L2" t="str">
            <v>GS CL</v>
          </cell>
        </row>
        <row r="3">
          <cell r="B3" t="str">
            <v>Milan</v>
          </cell>
          <cell r="C3">
            <v>30</v>
          </cell>
          <cell r="D3">
            <v>19</v>
          </cell>
          <cell r="E3">
            <v>6</v>
          </cell>
          <cell r="F3">
            <v>5</v>
          </cell>
          <cell r="G3">
            <v>57</v>
          </cell>
          <cell r="H3">
            <v>35</v>
          </cell>
          <cell r="I3">
            <v>22</v>
          </cell>
          <cell r="J3">
            <v>63</v>
          </cell>
          <cell r="K3">
            <v>31.000000018867926</v>
          </cell>
          <cell r="L3" t="str">
            <v>GS CL</v>
          </cell>
        </row>
        <row r="4">
          <cell r="B4" t="str">
            <v>Juventus</v>
          </cell>
          <cell r="C4">
            <v>30</v>
          </cell>
          <cell r="D4">
            <v>18</v>
          </cell>
          <cell r="E4">
            <v>8</v>
          </cell>
          <cell r="F4">
            <v>4</v>
          </cell>
          <cell r="G4">
            <v>61</v>
          </cell>
          <cell r="H4">
            <v>27</v>
          </cell>
          <cell r="I4">
            <v>34</v>
          </cell>
          <cell r="J4">
            <v>62</v>
          </cell>
          <cell r="K4">
            <v>120.00000025</v>
          </cell>
          <cell r="L4" t="str">
            <v>GS CL</v>
          </cell>
        </row>
        <row r="5">
          <cell r="B5" t="str">
            <v>Atalanta</v>
          </cell>
          <cell r="C5">
            <v>30</v>
          </cell>
          <cell r="D5">
            <v>18</v>
          </cell>
          <cell r="E5">
            <v>7</v>
          </cell>
          <cell r="F5">
            <v>5</v>
          </cell>
          <cell r="G5">
            <v>71</v>
          </cell>
          <cell r="H5">
            <v>38</v>
          </cell>
          <cell r="I5">
            <v>33</v>
          </cell>
          <cell r="J5">
            <v>61</v>
          </cell>
          <cell r="K5">
            <v>50.50000003703704</v>
          </cell>
          <cell r="L5" t="str">
            <v>GS CL</v>
          </cell>
        </row>
        <row r="6">
          <cell r="B6" t="str">
            <v>Napoli</v>
          </cell>
          <cell r="C6">
            <v>30</v>
          </cell>
          <cell r="D6">
            <v>19</v>
          </cell>
          <cell r="E6">
            <v>2</v>
          </cell>
          <cell r="F6">
            <v>9</v>
          </cell>
          <cell r="G6">
            <v>65</v>
          </cell>
          <cell r="H6">
            <v>34</v>
          </cell>
          <cell r="I6">
            <v>31</v>
          </cell>
          <cell r="J6">
            <v>59</v>
          </cell>
          <cell r="K6">
            <v>74.000000049999997</v>
          </cell>
          <cell r="L6" t="str">
            <v>GS EL</v>
          </cell>
        </row>
        <row r="7">
          <cell r="B7" t="str">
            <v>Lazio</v>
          </cell>
          <cell r="C7">
            <v>29</v>
          </cell>
          <cell r="D7">
            <v>17</v>
          </cell>
          <cell r="E7">
            <v>4</v>
          </cell>
          <cell r="F7">
            <v>8</v>
          </cell>
          <cell r="G7">
            <v>46</v>
          </cell>
          <cell r="H7">
            <v>38</v>
          </cell>
          <cell r="I7">
            <v>8</v>
          </cell>
          <cell r="J7">
            <v>55</v>
          </cell>
          <cell r="K7">
            <v>44.000000029411765</v>
          </cell>
          <cell r="L7" t="str">
            <v>GS EL</v>
          </cell>
        </row>
        <row r="8">
          <cell r="B8" t="str">
            <v>Roma</v>
          </cell>
          <cell r="C8">
            <v>30</v>
          </cell>
          <cell r="D8">
            <v>16</v>
          </cell>
          <cell r="E8">
            <v>6</v>
          </cell>
          <cell r="F8">
            <v>8</v>
          </cell>
          <cell r="G8">
            <v>54</v>
          </cell>
          <cell r="H8">
            <v>44</v>
          </cell>
          <cell r="I8">
            <v>10</v>
          </cell>
          <cell r="J8">
            <v>54</v>
          </cell>
          <cell r="K8">
            <v>86.000000066666672</v>
          </cell>
          <cell r="L8" t="str">
            <v>ECLQ4</v>
          </cell>
        </row>
        <row r="9">
          <cell r="B9" t="str">
            <v>Sassuolo</v>
          </cell>
          <cell r="C9">
            <v>30</v>
          </cell>
          <cell r="D9">
            <v>11</v>
          </cell>
          <cell r="E9">
            <v>10</v>
          </cell>
          <cell r="F9">
            <v>9</v>
          </cell>
          <cell r="G9">
            <v>49</v>
          </cell>
          <cell r="H9">
            <v>48</v>
          </cell>
          <cell r="I9">
            <v>1</v>
          </cell>
          <cell r="J9">
            <v>43</v>
          </cell>
          <cell r="K9">
            <v>14.973000009900991</v>
          </cell>
          <cell r="L9" t="str">
            <v xml:space="preserve"> </v>
          </cell>
        </row>
        <row r="10">
          <cell r="B10" t="str">
            <v>Verona</v>
          </cell>
          <cell r="C10">
            <v>30</v>
          </cell>
          <cell r="D10">
            <v>11</v>
          </cell>
          <cell r="E10">
            <v>8</v>
          </cell>
          <cell r="F10">
            <v>11</v>
          </cell>
          <cell r="G10">
            <v>38</v>
          </cell>
          <cell r="H10">
            <v>35</v>
          </cell>
          <cell r="I10">
            <v>3</v>
          </cell>
          <cell r="J10">
            <v>41</v>
          </cell>
          <cell r="K10">
            <v>14.973000000111112</v>
          </cell>
          <cell r="L10" t="str">
            <v xml:space="preserve"> </v>
          </cell>
        </row>
        <row r="11">
          <cell r="B11" t="str">
            <v>Sampdoria</v>
          </cell>
          <cell r="C11">
            <v>30</v>
          </cell>
          <cell r="D11">
            <v>10</v>
          </cell>
          <cell r="E11">
            <v>6</v>
          </cell>
          <cell r="F11">
            <v>14</v>
          </cell>
          <cell r="G11">
            <v>39</v>
          </cell>
          <cell r="H11">
            <v>45</v>
          </cell>
          <cell r="I11">
            <v>-6</v>
          </cell>
          <cell r="J11">
            <v>36</v>
          </cell>
          <cell r="K11">
            <v>14.973000000100001</v>
          </cell>
          <cell r="L11" t="str">
            <v xml:space="preserve"> </v>
          </cell>
        </row>
        <row r="12">
          <cell r="B12" t="str">
            <v>Bologna</v>
          </cell>
          <cell r="C12">
            <v>30</v>
          </cell>
          <cell r="D12">
            <v>9</v>
          </cell>
          <cell r="E12">
            <v>7</v>
          </cell>
          <cell r="F12">
            <v>14</v>
          </cell>
          <cell r="G12">
            <v>39</v>
          </cell>
          <cell r="H12">
            <v>46</v>
          </cell>
          <cell r="I12">
            <v>-7</v>
          </cell>
          <cell r="J12">
            <v>34</v>
          </cell>
          <cell r="K12">
            <v>14.973000000090909</v>
          </cell>
          <cell r="L12" t="str">
            <v xml:space="preserve"> </v>
          </cell>
        </row>
        <row r="13">
          <cell r="B13" t="str">
            <v>Udinese</v>
          </cell>
          <cell r="C13">
            <v>30</v>
          </cell>
          <cell r="D13">
            <v>8</v>
          </cell>
          <cell r="E13">
            <v>9</v>
          </cell>
          <cell r="F13">
            <v>13</v>
          </cell>
          <cell r="G13">
            <v>32</v>
          </cell>
          <cell r="H13">
            <v>40</v>
          </cell>
          <cell r="I13">
            <v>-8</v>
          </cell>
          <cell r="J13">
            <v>33</v>
          </cell>
          <cell r="K13">
            <v>14.973000000083333</v>
          </cell>
          <cell r="L13" t="str">
            <v xml:space="preserve"> </v>
          </cell>
        </row>
        <row r="14">
          <cell r="B14" t="str">
            <v>Genoa</v>
          </cell>
          <cell r="C14">
            <v>30</v>
          </cell>
          <cell r="D14">
            <v>7</v>
          </cell>
          <cell r="E14">
            <v>11</v>
          </cell>
          <cell r="F14">
            <v>12</v>
          </cell>
          <cell r="G14">
            <v>32</v>
          </cell>
          <cell r="H14">
            <v>44</v>
          </cell>
          <cell r="I14">
            <v>-12</v>
          </cell>
          <cell r="J14">
            <v>32</v>
          </cell>
          <cell r="K14">
            <v>14.973000000076924</v>
          </cell>
          <cell r="L14" t="str">
            <v xml:space="preserve"> </v>
          </cell>
        </row>
        <row r="15">
          <cell r="B15" t="str">
            <v>Spezia</v>
          </cell>
          <cell r="C15">
            <v>30</v>
          </cell>
          <cell r="D15">
            <v>8</v>
          </cell>
          <cell r="E15">
            <v>8</v>
          </cell>
          <cell r="F15">
            <v>14</v>
          </cell>
          <cell r="G15">
            <v>40</v>
          </cell>
          <cell r="H15">
            <v>55</v>
          </cell>
          <cell r="I15">
            <v>-15</v>
          </cell>
          <cell r="J15">
            <v>32</v>
          </cell>
          <cell r="K15">
            <v>14.97300000007143</v>
          </cell>
          <cell r="L15" t="str">
            <v xml:space="preserve"> </v>
          </cell>
        </row>
        <row r="16">
          <cell r="B16" t="str">
            <v>Fiorentina</v>
          </cell>
          <cell r="C16">
            <v>30</v>
          </cell>
          <cell r="D16">
            <v>7</v>
          </cell>
          <cell r="E16">
            <v>9</v>
          </cell>
          <cell r="F16">
            <v>14</v>
          </cell>
          <cell r="G16">
            <v>38</v>
          </cell>
          <cell r="H16">
            <v>49</v>
          </cell>
          <cell r="I16">
            <v>-11</v>
          </cell>
          <cell r="J16">
            <v>30</v>
          </cell>
          <cell r="K16">
            <v>14.973000009803922</v>
          </cell>
          <cell r="L16" t="str">
            <v xml:space="preserve"> </v>
          </cell>
        </row>
        <row r="17">
          <cell r="B17" t="str">
            <v>Benevento</v>
          </cell>
          <cell r="C17">
            <v>30</v>
          </cell>
          <cell r="D17">
            <v>7</v>
          </cell>
          <cell r="E17">
            <v>9</v>
          </cell>
          <cell r="F17">
            <v>14</v>
          </cell>
          <cell r="G17">
            <v>30</v>
          </cell>
          <cell r="H17">
            <v>55</v>
          </cell>
          <cell r="I17">
            <v>-25</v>
          </cell>
          <cell r="J17">
            <v>30</v>
          </cell>
          <cell r="K17">
            <v>14.9730000000625</v>
          </cell>
          <cell r="L17" t="str">
            <v xml:space="preserve"> </v>
          </cell>
        </row>
        <row r="18">
          <cell r="B18" t="str">
            <v>Torino</v>
          </cell>
          <cell r="C18">
            <v>29</v>
          </cell>
          <cell r="D18">
            <v>5</v>
          </cell>
          <cell r="E18">
            <v>12</v>
          </cell>
          <cell r="F18">
            <v>12</v>
          </cell>
          <cell r="G18">
            <v>42</v>
          </cell>
          <cell r="H18">
            <v>52</v>
          </cell>
          <cell r="I18">
            <v>-10</v>
          </cell>
          <cell r="J18">
            <v>27</v>
          </cell>
          <cell r="K18">
            <v>14.973000010000002</v>
          </cell>
          <cell r="L18" t="str">
            <v xml:space="preserve"> </v>
          </cell>
        </row>
        <row r="19">
          <cell r="B19" t="str">
            <v>Cagliari</v>
          </cell>
          <cell r="C19">
            <v>30</v>
          </cell>
          <cell r="D19">
            <v>5</v>
          </cell>
          <cell r="E19">
            <v>7</v>
          </cell>
          <cell r="F19">
            <v>18</v>
          </cell>
          <cell r="G19">
            <v>31</v>
          </cell>
          <cell r="H19">
            <v>51</v>
          </cell>
          <cell r="I19">
            <v>-20</v>
          </cell>
          <cell r="J19">
            <v>22</v>
          </cell>
          <cell r="K19">
            <v>14.973000000055556</v>
          </cell>
          <cell r="L19" t="str">
            <v xml:space="preserve"> </v>
          </cell>
        </row>
        <row r="20">
          <cell r="B20" t="str">
            <v>Parma</v>
          </cell>
          <cell r="C20">
            <v>30</v>
          </cell>
          <cell r="D20">
            <v>3</v>
          </cell>
          <cell r="E20">
            <v>11</v>
          </cell>
          <cell r="F20">
            <v>16</v>
          </cell>
          <cell r="G20">
            <v>29</v>
          </cell>
          <cell r="H20">
            <v>59</v>
          </cell>
          <cell r="I20">
            <v>-30</v>
          </cell>
          <cell r="J20">
            <v>20</v>
          </cell>
          <cell r="K20">
            <v>14.973000000052632</v>
          </cell>
          <cell r="L20" t="str">
            <v xml:space="preserve"> </v>
          </cell>
        </row>
        <row r="21">
          <cell r="B21" t="str">
            <v>Crotone</v>
          </cell>
          <cell r="C21">
            <v>30</v>
          </cell>
          <cell r="D21">
            <v>4</v>
          </cell>
          <cell r="E21">
            <v>3</v>
          </cell>
          <cell r="F21">
            <v>23</v>
          </cell>
          <cell r="G21">
            <v>37</v>
          </cell>
          <cell r="H21">
            <v>77</v>
          </cell>
          <cell r="I21">
            <v>-40</v>
          </cell>
          <cell r="J21">
            <v>15</v>
          </cell>
          <cell r="K21">
            <v>14.97300000005</v>
          </cell>
          <cell r="L21" t="str">
            <v xml:space="preserve"> </v>
          </cell>
        </row>
        <row r="23">
          <cell r="K23">
            <v>14.973000000000001</v>
          </cell>
        </row>
      </sheetData>
      <sheetData sheetId="25">
        <row r="2">
          <cell r="B2" t="str">
            <v>Lille</v>
          </cell>
          <cell r="C2">
            <v>32</v>
          </cell>
          <cell r="D2">
            <v>20</v>
          </cell>
          <cell r="E2">
            <v>9</v>
          </cell>
          <cell r="F2">
            <v>3</v>
          </cell>
          <cell r="G2">
            <v>53</v>
          </cell>
          <cell r="H2">
            <v>19</v>
          </cell>
          <cell r="I2">
            <v>34</v>
          </cell>
          <cell r="J2">
            <v>69</v>
          </cell>
          <cell r="K2">
            <v>14.000000009174311</v>
          </cell>
          <cell r="L2" t="str">
            <v>GS CL</v>
          </cell>
        </row>
        <row r="3">
          <cell r="B3" t="str">
            <v>Paris SG</v>
          </cell>
          <cell r="C3">
            <v>32</v>
          </cell>
          <cell r="D3">
            <v>21</v>
          </cell>
          <cell r="E3">
            <v>3</v>
          </cell>
          <cell r="F3">
            <v>8</v>
          </cell>
          <cell r="G3">
            <v>71</v>
          </cell>
          <cell r="H3">
            <v>23</v>
          </cell>
          <cell r="I3">
            <v>48</v>
          </cell>
          <cell r="J3">
            <v>66</v>
          </cell>
          <cell r="K3">
            <v>112.00000014285715</v>
          </cell>
          <cell r="L3" t="str">
            <v>GS CL</v>
          </cell>
        </row>
        <row r="4">
          <cell r="B4" t="str">
            <v>Monaco</v>
          </cell>
          <cell r="C4">
            <v>32</v>
          </cell>
          <cell r="D4">
            <v>20</v>
          </cell>
          <cell r="E4">
            <v>5</v>
          </cell>
          <cell r="F4">
            <v>7</v>
          </cell>
          <cell r="G4">
            <v>67</v>
          </cell>
          <cell r="H4">
            <v>38</v>
          </cell>
          <cell r="I4">
            <v>29</v>
          </cell>
          <cell r="J4">
            <v>65</v>
          </cell>
          <cell r="K4">
            <v>36.000000024999999</v>
          </cell>
          <cell r="L4" t="str">
            <v>NCQ3</v>
          </cell>
        </row>
        <row r="5">
          <cell r="B5" t="str">
            <v>Lyon</v>
          </cell>
          <cell r="C5">
            <v>32</v>
          </cell>
          <cell r="D5">
            <v>18</v>
          </cell>
          <cell r="E5">
            <v>10</v>
          </cell>
          <cell r="F5">
            <v>4</v>
          </cell>
          <cell r="G5">
            <v>63</v>
          </cell>
          <cell r="H5">
            <v>31</v>
          </cell>
          <cell r="I5">
            <v>32</v>
          </cell>
          <cell r="J5">
            <v>64</v>
          </cell>
          <cell r="K5">
            <v>76.000000052631577</v>
          </cell>
          <cell r="L5" t="str">
            <v>GS EL</v>
          </cell>
        </row>
        <row r="6">
          <cell r="B6" t="str">
            <v>Lens</v>
          </cell>
          <cell r="C6">
            <v>32</v>
          </cell>
          <cell r="D6">
            <v>14</v>
          </cell>
          <cell r="E6">
            <v>10</v>
          </cell>
          <cell r="F6">
            <v>8</v>
          </cell>
          <cell r="G6">
            <v>51</v>
          </cell>
          <cell r="H6">
            <v>44</v>
          </cell>
          <cell r="I6">
            <v>7</v>
          </cell>
          <cell r="J6">
            <v>52</v>
          </cell>
          <cell r="K6">
            <v>11.1830000002</v>
          </cell>
          <cell r="L6" t="str">
            <v>GS EL*</v>
          </cell>
        </row>
        <row r="7">
          <cell r="B7" t="str">
            <v>Marseille</v>
          </cell>
          <cell r="C7">
            <v>32</v>
          </cell>
          <cell r="D7">
            <v>13</v>
          </cell>
          <cell r="E7">
            <v>10</v>
          </cell>
          <cell r="F7">
            <v>9</v>
          </cell>
          <cell r="G7">
            <v>43</v>
          </cell>
          <cell r="H7">
            <v>39</v>
          </cell>
          <cell r="I7">
            <v>4</v>
          </cell>
          <cell r="J7">
            <v>49</v>
          </cell>
          <cell r="K7">
            <v>28.000000017543858</v>
          </cell>
          <cell r="L7" t="str">
            <v>ECLQ4?</v>
          </cell>
        </row>
        <row r="8">
          <cell r="B8" t="str">
            <v>Rennes</v>
          </cell>
          <cell r="C8">
            <v>32</v>
          </cell>
          <cell r="D8">
            <v>13</v>
          </cell>
          <cell r="E8">
            <v>9</v>
          </cell>
          <cell r="F8">
            <v>10</v>
          </cell>
          <cell r="G8">
            <v>40</v>
          </cell>
          <cell r="H8">
            <v>35</v>
          </cell>
          <cell r="I8">
            <v>5</v>
          </cell>
          <cell r="J8">
            <v>48</v>
          </cell>
          <cell r="K8">
            <v>19.000000011494254</v>
          </cell>
          <cell r="L8" t="str">
            <v xml:space="preserve"> </v>
          </cell>
        </row>
        <row r="9">
          <cell r="B9" t="str">
            <v>Montpellier</v>
          </cell>
          <cell r="C9">
            <v>32</v>
          </cell>
          <cell r="D9">
            <v>12</v>
          </cell>
          <cell r="E9">
            <v>10</v>
          </cell>
          <cell r="F9">
            <v>10</v>
          </cell>
          <cell r="G9">
            <v>52</v>
          </cell>
          <cell r="H9">
            <v>53</v>
          </cell>
          <cell r="I9">
            <v>-1</v>
          </cell>
          <cell r="J9">
            <v>46</v>
          </cell>
          <cell r="K9">
            <v>11.183000000125</v>
          </cell>
          <cell r="L9" t="str">
            <v xml:space="preserve"> </v>
          </cell>
        </row>
        <row r="10">
          <cell r="B10" t="str">
            <v>Nice</v>
          </cell>
          <cell r="C10">
            <v>32</v>
          </cell>
          <cell r="D10">
            <v>12</v>
          </cell>
          <cell r="E10">
            <v>7</v>
          </cell>
          <cell r="F10">
            <v>13</v>
          </cell>
          <cell r="G10">
            <v>41</v>
          </cell>
          <cell r="H10">
            <v>42</v>
          </cell>
          <cell r="I10">
            <v>-1</v>
          </cell>
          <cell r="J10">
            <v>43</v>
          </cell>
          <cell r="K10">
            <v>13.000000008547008</v>
          </cell>
          <cell r="L10" t="str">
            <v xml:space="preserve"> </v>
          </cell>
        </row>
        <row r="11">
          <cell r="B11" t="str">
            <v>Metz</v>
          </cell>
          <cell r="C11">
            <v>32</v>
          </cell>
          <cell r="D11">
            <v>11</v>
          </cell>
          <cell r="E11">
            <v>9</v>
          </cell>
          <cell r="F11">
            <v>12</v>
          </cell>
          <cell r="G11">
            <v>36</v>
          </cell>
          <cell r="H11">
            <v>38</v>
          </cell>
          <cell r="I11">
            <v>-2</v>
          </cell>
          <cell r="J11">
            <v>42</v>
          </cell>
          <cell r="K11">
            <v>11.1830000001</v>
          </cell>
          <cell r="L11" t="str">
            <v xml:space="preserve"> </v>
          </cell>
        </row>
        <row r="12">
          <cell r="B12" t="str">
            <v>Angers</v>
          </cell>
          <cell r="C12">
            <v>32</v>
          </cell>
          <cell r="D12">
            <v>11</v>
          </cell>
          <cell r="E12">
            <v>8</v>
          </cell>
          <cell r="F12">
            <v>13</v>
          </cell>
          <cell r="G12">
            <v>34</v>
          </cell>
          <cell r="H12">
            <v>47</v>
          </cell>
          <cell r="I12">
            <v>-13</v>
          </cell>
          <cell r="J12">
            <v>41</v>
          </cell>
          <cell r="K12">
            <v>11.183000000090908</v>
          </cell>
          <cell r="L12" t="str">
            <v xml:space="preserve"> </v>
          </cell>
        </row>
        <row r="13">
          <cell r="B13" t="str">
            <v>Reims</v>
          </cell>
          <cell r="C13">
            <v>32</v>
          </cell>
          <cell r="D13">
            <v>9</v>
          </cell>
          <cell r="E13">
            <v>13</v>
          </cell>
          <cell r="F13">
            <v>10</v>
          </cell>
          <cell r="G13">
            <v>38</v>
          </cell>
          <cell r="H13">
            <v>38</v>
          </cell>
          <cell r="I13">
            <v>0</v>
          </cell>
          <cell r="J13">
            <v>40</v>
          </cell>
          <cell r="K13">
            <v>11.183000008264463</v>
          </cell>
          <cell r="L13" t="str">
            <v xml:space="preserve"> </v>
          </cell>
        </row>
        <row r="14">
          <cell r="B14" t="str">
            <v>Saint-Etienne</v>
          </cell>
          <cell r="C14">
            <v>32</v>
          </cell>
          <cell r="D14">
            <v>10</v>
          </cell>
          <cell r="E14">
            <v>9</v>
          </cell>
          <cell r="F14">
            <v>13</v>
          </cell>
          <cell r="G14">
            <v>36</v>
          </cell>
          <cell r="H14">
            <v>47</v>
          </cell>
          <cell r="I14">
            <v>-11</v>
          </cell>
          <cell r="J14">
            <v>39</v>
          </cell>
          <cell r="K14">
            <v>13.000000008474576</v>
          </cell>
          <cell r="L14" t="str">
            <v xml:space="preserve"> </v>
          </cell>
        </row>
        <row r="15">
          <cell r="B15" t="str">
            <v>Strasbourg</v>
          </cell>
          <cell r="C15">
            <v>32</v>
          </cell>
          <cell r="D15">
            <v>10</v>
          </cell>
          <cell r="E15">
            <v>6</v>
          </cell>
          <cell r="F15">
            <v>16</v>
          </cell>
          <cell r="G15">
            <v>41</v>
          </cell>
          <cell r="H15">
            <v>50</v>
          </cell>
          <cell r="I15">
            <v>-9</v>
          </cell>
          <cell r="J15">
            <v>36</v>
          </cell>
          <cell r="K15">
            <v>11.183000008196721</v>
          </cell>
          <cell r="L15" t="str">
            <v xml:space="preserve"> </v>
          </cell>
        </row>
        <row r="16">
          <cell r="B16" t="str">
            <v>Bordeaux</v>
          </cell>
          <cell r="C16">
            <v>32</v>
          </cell>
          <cell r="D16">
            <v>10</v>
          </cell>
          <cell r="E16">
            <v>6</v>
          </cell>
          <cell r="F16">
            <v>16</v>
          </cell>
          <cell r="G16">
            <v>35</v>
          </cell>
          <cell r="H16">
            <v>45</v>
          </cell>
          <cell r="I16">
            <v>-10</v>
          </cell>
          <cell r="J16">
            <v>36</v>
          </cell>
          <cell r="K16">
            <v>11.183000008130081</v>
          </cell>
          <cell r="L16" t="str">
            <v xml:space="preserve"> </v>
          </cell>
        </row>
        <row r="17">
          <cell r="B17" t="str">
            <v>Brest</v>
          </cell>
          <cell r="C17">
            <v>32</v>
          </cell>
          <cell r="D17">
            <v>10</v>
          </cell>
          <cell r="E17">
            <v>6</v>
          </cell>
          <cell r="F17">
            <v>16</v>
          </cell>
          <cell r="G17">
            <v>44</v>
          </cell>
          <cell r="H17">
            <v>55</v>
          </cell>
          <cell r="I17">
            <v>-11</v>
          </cell>
          <cell r="J17">
            <v>36</v>
          </cell>
          <cell r="K17">
            <v>11.183000000062499</v>
          </cell>
          <cell r="L17" t="str">
            <v xml:space="preserve"> </v>
          </cell>
        </row>
        <row r="18">
          <cell r="B18" t="str">
            <v>Lorient</v>
          </cell>
          <cell r="C18">
            <v>32</v>
          </cell>
          <cell r="D18">
            <v>8</v>
          </cell>
          <cell r="E18">
            <v>8</v>
          </cell>
          <cell r="F18">
            <v>16</v>
          </cell>
          <cell r="G18">
            <v>38</v>
          </cell>
          <cell r="H18">
            <v>58</v>
          </cell>
          <cell r="I18">
            <v>-20</v>
          </cell>
          <cell r="J18">
            <v>32</v>
          </cell>
          <cell r="K18">
            <v>11.183000000058824</v>
          </cell>
          <cell r="L18" t="str">
            <v xml:space="preserve"> </v>
          </cell>
        </row>
        <row r="19">
          <cell r="B19" t="str">
            <v>Nimes</v>
          </cell>
          <cell r="C19">
            <v>32</v>
          </cell>
          <cell r="D19">
            <v>8</v>
          </cell>
          <cell r="E19">
            <v>6</v>
          </cell>
          <cell r="F19">
            <v>18</v>
          </cell>
          <cell r="G19">
            <v>31</v>
          </cell>
          <cell r="H19">
            <v>59</v>
          </cell>
          <cell r="I19">
            <v>-28</v>
          </cell>
          <cell r="J19">
            <v>30</v>
          </cell>
          <cell r="K19">
            <v>11.183000000055555</v>
          </cell>
          <cell r="L19" t="str">
            <v xml:space="preserve"> </v>
          </cell>
        </row>
        <row r="20">
          <cell r="B20" t="str">
            <v xml:space="preserve">Nantes </v>
          </cell>
          <cell r="C20">
            <v>32</v>
          </cell>
          <cell r="D20">
            <v>5</v>
          </cell>
          <cell r="E20">
            <v>13</v>
          </cell>
          <cell r="F20">
            <v>14</v>
          </cell>
          <cell r="G20">
            <v>32</v>
          </cell>
          <cell r="H20">
            <v>49</v>
          </cell>
          <cell r="I20">
            <v>-17</v>
          </cell>
          <cell r="J20">
            <v>28</v>
          </cell>
          <cell r="K20">
            <v>11.183000000052632</v>
          </cell>
          <cell r="L20" t="str">
            <v xml:space="preserve"> </v>
          </cell>
        </row>
        <row r="21">
          <cell r="B21" t="str">
            <v>Dijon</v>
          </cell>
          <cell r="C21">
            <v>32</v>
          </cell>
          <cell r="D21">
            <v>2</v>
          </cell>
          <cell r="E21">
            <v>9</v>
          </cell>
          <cell r="F21">
            <v>21</v>
          </cell>
          <cell r="G21">
            <v>20</v>
          </cell>
          <cell r="H21">
            <v>56</v>
          </cell>
          <cell r="I21">
            <v>-36</v>
          </cell>
          <cell r="J21">
            <v>15</v>
          </cell>
          <cell r="K21">
            <v>11.183000000049999</v>
          </cell>
          <cell r="L21" t="str">
            <v xml:space="preserve"> </v>
          </cell>
        </row>
        <row r="23">
          <cell r="K23">
            <v>11.183</v>
          </cell>
        </row>
      </sheetData>
      <sheetData sheetId="26">
        <row r="2">
          <cell r="B2" t="str">
            <v>Sporting</v>
          </cell>
          <cell r="C2">
            <v>26</v>
          </cell>
          <cell r="D2">
            <v>20</v>
          </cell>
          <cell r="E2">
            <v>6</v>
          </cell>
          <cell r="F2">
            <v>0</v>
          </cell>
          <cell r="G2">
            <v>48</v>
          </cell>
          <cell r="H2">
            <v>13</v>
          </cell>
          <cell r="I2">
            <v>35</v>
          </cell>
          <cell r="J2">
            <v>66</v>
          </cell>
          <cell r="K2">
            <v>45.500000031250003</v>
          </cell>
          <cell r="L2" t="str">
            <v>GS CL</v>
          </cell>
        </row>
        <row r="3">
          <cell r="B3" t="str">
            <v>Porto</v>
          </cell>
          <cell r="C3">
            <v>26</v>
          </cell>
          <cell r="D3">
            <v>18</v>
          </cell>
          <cell r="E3">
            <v>6</v>
          </cell>
          <cell r="F3">
            <v>2</v>
          </cell>
          <cell r="G3">
            <v>55</v>
          </cell>
          <cell r="H3">
            <v>24</v>
          </cell>
          <cell r="I3">
            <v>31</v>
          </cell>
          <cell r="J3">
            <v>60</v>
          </cell>
          <cell r="K3">
            <v>85.000000062500007</v>
          </cell>
          <cell r="L3" t="str">
            <v>GS CL</v>
          </cell>
        </row>
        <row r="4">
          <cell r="B4" t="str">
            <v>Benfica</v>
          </cell>
          <cell r="C4">
            <v>26</v>
          </cell>
          <cell r="D4">
            <v>17</v>
          </cell>
          <cell r="E4">
            <v>6</v>
          </cell>
          <cell r="F4">
            <v>3</v>
          </cell>
          <cell r="G4">
            <v>48</v>
          </cell>
          <cell r="H4">
            <v>17</v>
          </cell>
          <cell r="I4">
            <v>31</v>
          </cell>
          <cell r="J4">
            <v>57</v>
          </cell>
          <cell r="K4">
            <v>58.000000043478259</v>
          </cell>
          <cell r="L4" t="str">
            <v>NCQ3</v>
          </cell>
        </row>
        <row r="5">
          <cell r="B5" t="str">
            <v>Braga</v>
          </cell>
          <cell r="C5">
            <v>26</v>
          </cell>
          <cell r="D5">
            <v>17</v>
          </cell>
          <cell r="E5">
            <v>3</v>
          </cell>
          <cell r="F5">
            <v>6</v>
          </cell>
          <cell r="G5">
            <v>47</v>
          </cell>
          <cell r="H5">
            <v>27</v>
          </cell>
          <cell r="I5">
            <v>20</v>
          </cell>
          <cell r="J5">
            <v>54</v>
          </cell>
          <cell r="K5">
            <v>35.000000023255815</v>
          </cell>
          <cell r="L5" t="str">
            <v>GS EL</v>
          </cell>
        </row>
        <row r="6">
          <cell r="B6" t="str">
            <v>Pacos de Ferreira</v>
          </cell>
          <cell r="C6">
            <v>26</v>
          </cell>
          <cell r="D6">
            <v>13</v>
          </cell>
          <cell r="E6">
            <v>5</v>
          </cell>
          <cell r="F6">
            <v>8</v>
          </cell>
          <cell r="G6">
            <v>33</v>
          </cell>
          <cell r="H6">
            <v>30</v>
          </cell>
          <cell r="I6">
            <v>3</v>
          </cell>
          <cell r="J6">
            <v>44</v>
          </cell>
          <cell r="K6">
            <v>9.6290000001999996</v>
          </cell>
          <cell r="L6" t="str">
            <v>ECLQ4</v>
          </cell>
        </row>
        <row r="7">
          <cell r="B7" t="str">
            <v>Vitoria Guimaraes</v>
          </cell>
          <cell r="C7">
            <v>26</v>
          </cell>
          <cell r="D7">
            <v>10</v>
          </cell>
          <cell r="E7">
            <v>5</v>
          </cell>
          <cell r="F7">
            <v>11</v>
          </cell>
          <cell r="G7">
            <v>30</v>
          </cell>
          <cell r="H7">
            <v>35</v>
          </cell>
          <cell r="I7">
            <v>-5</v>
          </cell>
          <cell r="J7">
            <v>35</v>
          </cell>
          <cell r="K7">
            <v>9.6290000076923068</v>
          </cell>
          <cell r="L7" t="str">
            <v>ECLQ2</v>
          </cell>
        </row>
        <row r="8">
          <cell r="B8" t="str">
            <v>Santa Clara</v>
          </cell>
          <cell r="C8">
            <v>26</v>
          </cell>
          <cell r="D8">
            <v>10</v>
          </cell>
          <cell r="E8">
            <v>5</v>
          </cell>
          <cell r="F8">
            <v>11</v>
          </cell>
          <cell r="G8">
            <v>33</v>
          </cell>
          <cell r="H8">
            <v>29</v>
          </cell>
          <cell r="I8">
            <v>4</v>
          </cell>
          <cell r="J8">
            <v>35</v>
          </cell>
          <cell r="K8">
            <v>9.629000000142856</v>
          </cell>
          <cell r="L8" t="str">
            <v xml:space="preserve"> </v>
          </cell>
        </row>
        <row r="9">
          <cell r="B9" t="str">
            <v>Moreirense</v>
          </cell>
          <cell r="C9">
            <v>26</v>
          </cell>
          <cell r="D9">
            <v>8</v>
          </cell>
          <cell r="E9">
            <v>10</v>
          </cell>
          <cell r="F9">
            <v>8</v>
          </cell>
          <cell r="G9">
            <v>26</v>
          </cell>
          <cell r="H9">
            <v>32</v>
          </cell>
          <cell r="I9">
            <v>-6</v>
          </cell>
          <cell r="J9">
            <v>34</v>
          </cell>
          <cell r="K9">
            <v>9.629000000125</v>
          </cell>
          <cell r="L9" t="str">
            <v xml:space="preserve"> </v>
          </cell>
        </row>
        <row r="10">
          <cell r="B10" t="str">
            <v>Portimonense</v>
          </cell>
          <cell r="C10">
            <v>26</v>
          </cell>
          <cell r="D10">
            <v>8</v>
          </cell>
          <cell r="E10">
            <v>5</v>
          </cell>
          <cell r="F10">
            <v>13</v>
          </cell>
          <cell r="G10">
            <v>30</v>
          </cell>
          <cell r="H10">
            <v>31</v>
          </cell>
          <cell r="I10">
            <v>-1</v>
          </cell>
          <cell r="J10">
            <v>29</v>
          </cell>
          <cell r="K10">
            <v>9.6290000001111107</v>
          </cell>
          <cell r="L10" t="str">
            <v xml:space="preserve"> </v>
          </cell>
        </row>
        <row r="11">
          <cell r="B11" t="str">
            <v>Gil Vicente</v>
          </cell>
          <cell r="C11">
            <v>26</v>
          </cell>
          <cell r="D11">
            <v>8</v>
          </cell>
          <cell r="E11">
            <v>4</v>
          </cell>
          <cell r="F11">
            <v>14</v>
          </cell>
          <cell r="G11">
            <v>25</v>
          </cell>
          <cell r="H11">
            <v>33</v>
          </cell>
          <cell r="I11">
            <v>-8</v>
          </cell>
          <cell r="J11">
            <v>28</v>
          </cell>
          <cell r="K11">
            <v>9.6290000000999996</v>
          </cell>
          <cell r="L11" t="str">
            <v xml:space="preserve"> </v>
          </cell>
        </row>
        <row r="12">
          <cell r="B12" t="str">
            <v>Tondela</v>
          </cell>
          <cell r="C12">
            <v>26</v>
          </cell>
          <cell r="D12">
            <v>8</v>
          </cell>
          <cell r="E12">
            <v>4</v>
          </cell>
          <cell r="F12">
            <v>14</v>
          </cell>
          <cell r="G12">
            <v>25</v>
          </cell>
          <cell r="H12">
            <v>42</v>
          </cell>
          <cell r="I12">
            <v>-17</v>
          </cell>
          <cell r="J12">
            <v>28</v>
          </cell>
          <cell r="K12">
            <v>9.6290000000909082</v>
          </cell>
          <cell r="L12" t="str">
            <v xml:space="preserve"> </v>
          </cell>
        </row>
        <row r="13">
          <cell r="B13" t="str">
            <v>Rio Ave</v>
          </cell>
          <cell r="C13">
            <v>26</v>
          </cell>
          <cell r="D13">
            <v>6</v>
          </cell>
          <cell r="E13">
            <v>10</v>
          </cell>
          <cell r="F13">
            <v>10</v>
          </cell>
          <cell r="G13">
            <v>22</v>
          </cell>
          <cell r="H13">
            <v>31</v>
          </cell>
          <cell r="I13">
            <v>-9</v>
          </cell>
          <cell r="J13">
            <v>28</v>
          </cell>
          <cell r="K13">
            <v>9.6290000077519373</v>
          </cell>
          <cell r="L13" t="str">
            <v xml:space="preserve"> </v>
          </cell>
        </row>
        <row r="14">
          <cell r="B14" t="str">
            <v>Famalicao</v>
          </cell>
          <cell r="C14">
            <v>26</v>
          </cell>
          <cell r="D14">
            <v>6</v>
          </cell>
          <cell r="E14">
            <v>9</v>
          </cell>
          <cell r="F14">
            <v>11</v>
          </cell>
          <cell r="G14">
            <v>27</v>
          </cell>
          <cell r="H14">
            <v>38</v>
          </cell>
          <cell r="I14">
            <v>-11</v>
          </cell>
          <cell r="J14">
            <v>27</v>
          </cell>
          <cell r="K14">
            <v>9.6290000000769229</v>
          </cell>
          <cell r="L14" t="str">
            <v xml:space="preserve"> </v>
          </cell>
        </row>
        <row r="15">
          <cell r="B15" t="str">
            <v>Belenenses</v>
          </cell>
          <cell r="C15">
            <v>26</v>
          </cell>
          <cell r="D15">
            <v>5</v>
          </cell>
          <cell r="E15">
            <v>12</v>
          </cell>
          <cell r="F15">
            <v>9</v>
          </cell>
          <cell r="G15">
            <v>15</v>
          </cell>
          <cell r="H15">
            <v>24</v>
          </cell>
          <cell r="I15">
            <v>-9</v>
          </cell>
          <cell r="J15">
            <v>27</v>
          </cell>
          <cell r="K15">
            <v>9.6290000000714286</v>
          </cell>
          <cell r="L15" t="str">
            <v xml:space="preserve"> </v>
          </cell>
        </row>
        <row r="16">
          <cell r="B16" t="str">
            <v>Boavista</v>
          </cell>
          <cell r="C16">
            <v>26</v>
          </cell>
          <cell r="D16">
            <v>5</v>
          </cell>
          <cell r="E16">
            <v>10</v>
          </cell>
          <cell r="F16">
            <v>11</v>
          </cell>
          <cell r="G16">
            <v>29</v>
          </cell>
          <cell r="H16">
            <v>40</v>
          </cell>
          <cell r="I16">
            <v>-11</v>
          </cell>
          <cell r="J16">
            <v>25</v>
          </cell>
          <cell r="K16">
            <v>9.6290000000666662</v>
          </cell>
          <cell r="L16" t="str">
            <v xml:space="preserve"> </v>
          </cell>
        </row>
        <row r="17">
          <cell r="B17" t="str">
            <v>Maritimo</v>
          </cell>
          <cell r="C17">
            <v>26</v>
          </cell>
          <cell r="D17">
            <v>7</v>
          </cell>
          <cell r="E17">
            <v>3</v>
          </cell>
          <cell r="F17">
            <v>16</v>
          </cell>
          <cell r="G17">
            <v>22</v>
          </cell>
          <cell r="H17">
            <v>38</v>
          </cell>
          <cell r="I17">
            <v>-16</v>
          </cell>
          <cell r="J17">
            <v>24</v>
          </cell>
          <cell r="K17">
            <v>9.6290000076335875</v>
          </cell>
          <cell r="L17" t="str">
            <v xml:space="preserve"> </v>
          </cell>
        </row>
        <row r="18">
          <cell r="B18" t="str">
            <v>Farense</v>
          </cell>
          <cell r="C18">
            <v>26</v>
          </cell>
          <cell r="D18">
            <v>5</v>
          </cell>
          <cell r="E18">
            <v>7</v>
          </cell>
          <cell r="F18">
            <v>14</v>
          </cell>
          <cell r="G18">
            <v>24</v>
          </cell>
          <cell r="H18">
            <v>35</v>
          </cell>
          <cell r="I18">
            <v>-11</v>
          </cell>
          <cell r="J18">
            <v>22</v>
          </cell>
          <cell r="K18">
            <v>9.6290000000588236</v>
          </cell>
          <cell r="L18" t="str">
            <v xml:space="preserve"> </v>
          </cell>
        </row>
        <row r="19">
          <cell r="B19" t="str">
            <v>Nacional</v>
          </cell>
          <cell r="C19">
            <v>26</v>
          </cell>
          <cell r="D19">
            <v>5</v>
          </cell>
          <cell r="E19">
            <v>6</v>
          </cell>
          <cell r="F19">
            <v>15</v>
          </cell>
          <cell r="G19">
            <v>24</v>
          </cell>
          <cell r="H19">
            <v>44</v>
          </cell>
          <cell r="I19">
            <v>-20</v>
          </cell>
          <cell r="J19">
            <v>21</v>
          </cell>
          <cell r="K19">
            <v>9.6290000000555551</v>
          </cell>
          <cell r="L19" t="str">
            <v xml:space="preserve"> </v>
          </cell>
        </row>
        <row r="21">
          <cell r="K21">
            <v>9.6289999999999996</v>
          </cell>
        </row>
      </sheetData>
      <sheetData sheetId="27">
        <row r="2">
          <cell r="B2" t="str">
            <v>Zenit</v>
          </cell>
          <cell r="C2">
            <v>25</v>
          </cell>
          <cell r="D2">
            <v>16</v>
          </cell>
          <cell r="E2">
            <v>6</v>
          </cell>
          <cell r="F2">
            <v>3</v>
          </cell>
          <cell r="G2">
            <v>57</v>
          </cell>
          <cell r="H2">
            <v>22</v>
          </cell>
          <cell r="I2">
            <v>35</v>
          </cell>
          <cell r="J2">
            <v>54</v>
          </cell>
          <cell r="K2">
            <v>50.000000035714287</v>
          </cell>
          <cell r="L2" t="str">
            <v>GS CL</v>
          </cell>
        </row>
        <row r="3">
          <cell r="B3" t="str">
            <v>Spartak</v>
          </cell>
          <cell r="C3">
            <v>25</v>
          </cell>
          <cell r="D3">
            <v>14</v>
          </cell>
          <cell r="E3">
            <v>5</v>
          </cell>
          <cell r="F3">
            <v>6</v>
          </cell>
          <cell r="G3">
            <v>49</v>
          </cell>
          <cell r="H3">
            <v>30</v>
          </cell>
          <cell r="I3">
            <v>19</v>
          </cell>
          <cell r="J3">
            <v>47</v>
          </cell>
          <cell r="K3">
            <v>18.500000011235954</v>
          </cell>
          <cell r="L3" t="str">
            <v>NCQ3</v>
          </cell>
        </row>
        <row r="4">
          <cell r="B4" t="str">
            <v>Lokomotiv</v>
          </cell>
          <cell r="C4">
            <v>25</v>
          </cell>
          <cell r="D4">
            <v>14</v>
          </cell>
          <cell r="E4">
            <v>4</v>
          </cell>
          <cell r="F4">
            <v>7</v>
          </cell>
          <cell r="G4">
            <v>34</v>
          </cell>
          <cell r="H4">
            <v>26</v>
          </cell>
          <cell r="I4">
            <v>8</v>
          </cell>
          <cell r="J4">
            <v>46</v>
          </cell>
          <cell r="K4">
            <v>31.00000001851852</v>
          </cell>
          <cell r="L4" t="str">
            <v>GS EL*</v>
          </cell>
        </row>
        <row r="5">
          <cell r="B5" t="str">
            <v>CSKA</v>
          </cell>
          <cell r="C5">
            <v>25</v>
          </cell>
          <cell r="D5">
            <v>14</v>
          </cell>
          <cell r="E5">
            <v>4</v>
          </cell>
          <cell r="F5">
            <v>7</v>
          </cell>
          <cell r="G5">
            <v>44</v>
          </cell>
          <cell r="H5">
            <v>25</v>
          </cell>
          <cell r="I5">
            <v>19</v>
          </cell>
          <cell r="J5">
            <v>46</v>
          </cell>
          <cell r="K5">
            <v>40.000000026315789</v>
          </cell>
          <cell r="L5" t="str">
            <v>ECLQ3</v>
          </cell>
        </row>
        <row r="6">
          <cell r="B6" t="str">
            <v>Rubin</v>
          </cell>
          <cell r="C6">
            <v>25</v>
          </cell>
          <cell r="D6">
            <v>13</v>
          </cell>
          <cell r="E6">
            <v>4</v>
          </cell>
          <cell r="F6">
            <v>8</v>
          </cell>
          <cell r="G6">
            <v>34</v>
          </cell>
          <cell r="H6">
            <v>29</v>
          </cell>
          <cell r="I6">
            <v>5</v>
          </cell>
          <cell r="J6">
            <v>43</v>
          </cell>
          <cell r="K6">
            <v>7.6760000002000002</v>
          </cell>
          <cell r="L6" t="str">
            <v>ECLQ2?</v>
          </cell>
        </row>
        <row r="7">
          <cell r="B7" t="str">
            <v>Dinamo Moscow</v>
          </cell>
          <cell r="C7">
            <v>25</v>
          </cell>
          <cell r="D7">
            <v>13</v>
          </cell>
          <cell r="E7">
            <v>4</v>
          </cell>
          <cell r="F7">
            <v>8</v>
          </cell>
          <cell r="G7">
            <v>38</v>
          </cell>
          <cell r="H7">
            <v>28</v>
          </cell>
          <cell r="I7">
            <v>10</v>
          </cell>
          <cell r="J7">
            <v>43</v>
          </cell>
          <cell r="K7">
            <v>7.6760000067567571</v>
          </cell>
          <cell r="L7" t="str">
            <v xml:space="preserve"> </v>
          </cell>
        </row>
        <row r="8">
          <cell r="B8" t="str">
            <v>Sochi</v>
          </cell>
          <cell r="C8">
            <v>25</v>
          </cell>
          <cell r="D8">
            <v>11</v>
          </cell>
          <cell r="E8">
            <v>7</v>
          </cell>
          <cell r="F8">
            <v>7</v>
          </cell>
          <cell r="G8">
            <v>39</v>
          </cell>
          <cell r="H8">
            <v>28</v>
          </cell>
          <cell r="I8">
            <v>11</v>
          </cell>
          <cell r="J8">
            <v>40</v>
          </cell>
          <cell r="K8">
            <v>7.6760000001428574</v>
          </cell>
          <cell r="L8" t="str">
            <v xml:space="preserve"> </v>
          </cell>
        </row>
        <row r="9">
          <cell r="B9" t="str">
            <v>Khimki</v>
          </cell>
          <cell r="C9">
            <v>25</v>
          </cell>
          <cell r="D9">
            <v>11</v>
          </cell>
          <cell r="E9">
            <v>5</v>
          </cell>
          <cell r="F9">
            <v>9</v>
          </cell>
          <cell r="G9">
            <v>31</v>
          </cell>
          <cell r="H9">
            <v>34</v>
          </cell>
          <cell r="I9">
            <v>-3</v>
          </cell>
          <cell r="J9">
            <v>38</v>
          </cell>
          <cell r="K9">
            <v>7.6760000001249997</v>
          </cell>
          <cell r="L9" t="str">
            <v xml:space="preserve"> </v>
          </cell>
        </row>
        <row r="10">
          <cell r="B10" t="str">
            <v>Rostov</v>
          </cell>
          <cell r="C10">
            <v>25</v>
          </cell>
          <cell r="D10">
            <v>11</v>
          </cell>
          <cell r="E10">
            <v>4</v>
          </cell>
          <cell r="F10">
            <v>10</v>
          </cell>
          <cell r="G10">
            <v>32</v>
          </cell>
          <cell r="H10">
            <v>27</v>
          </cell>
          <cell r="I10">
            <v>5</v>
          </cell>
          <cell r="J10">
            <v>37</v>
          </cell>
          <cell r="K10">
            <v>14.000000009009009</v>
          </cell>
          <cell r="L10" t="str">
            <v xml:space="preserve"> </v>
          </cell>
        </row>
        <row r="11">
          <cell r="B11" t="str">
            <v>Krasnodar</v>
          </cell>
          <cell r="C11">
            <v>25</v>
          </cell>
          <cell r="D11">
            <v>10</v>
          </cell>
          <cell r="E11">
            <v>4</v>
          </cell>
          <cell r="F11">
            <v>11</v>
          </cell>
          <cell r="G11">
            <v>44</v>
          </cell>
          <cell r="H11">
            <v>36</v>
          </cell>
          <cell r="I11">
            <v>8</v>
          </cell>
          <cell r="J11">
            <v>34</v>
          </cell>
          <cell r="K11">
            <v>34.500000022222224</v>
          </cell>
          <cell r="L11" t="str">
            <v xml:space="preserve"> </v>
          </cell>
        </row>
        <row r="12">
          <cell r="B12" t="str">
            <v>Akhmat</v>
          </cell>
          <cell r="C12">
            <v>25</v>
          </cell>
          <cell r="D12">
            <v>9</v>
          </cell>
          <cell r="E12">
            <v>5</v>
          </cell>
          <cell r="F12">
            <v>11</v>
          </cell>
          <cell r="G12">
            <v>27</v>
          </cell>
          <cell r="H12">
            <v>32</v>
          </cell>
          <cell r="I12">
            <v>-5</v>
          </cell>
          <cell r="J12">
            <v>32</v>
          </cell>
          <cell r="K12">
            <v>7.6760000000909097</v>
          </cell>
          <cell r="L12" t="str">
            <v xml:space="preserve"> </v>
          </cell>
        </row>
        <row r="13">
          <cell r="B13" t="str">
            <v>Ural</v>
          </cell>
          <cell r="C13">
            <v>25</v>
          </cell>
          <cell r="D13">
            <v>6</v>
          </cell>
          <cell r="E13">
            <v>12</v>
          </cell>
          <cell r="F13">
            <v>7</v>
          </cell>
          <cell r="G13">
            <v>24</v>
          </cell>
          <cell r="H13">
            <v>32</v>
          </cell>
          <cell r="I13">
            <v>-8</v>
          </cell>
          <cell r="J13">
            <v>30</v>
          </cell>
          <cell r="K13">
            <v>7.6760000000833335</v>
          </cell>
          <cell r="L13" t="str">
            <v xml:space="preserve"> </v>
          </cell>
        </row>
        <row r="14">
          <cell r="B14" t="str">
            <v>Arsenal Tula</v>
          </cell>
          <cell r="C14">
            <v>25</v>
          </cell>
          <cell r="D14">
            <v>5</v>
          </cell>
          <cell r="E14">
            <v>5</v>
          </cell>
          <cell r="F14">
            <v>15</v>
          </cell>
          <cell r="G14">
            <v>20</v>
          </cell>
          <cell r="H14">
            <v>42</v>
          </cell>
          <cell r="I14">
            <v>-22</v>
          </cell>
          <cell r="J14">
            <v>20</v>
          </cell>
          <cell r="K14">
            <v>7.6760000067114094</v>
          </cell>
          <cell r="L14" t="str">
            <v xml:space="preserve"> </v>
          </cell>
        </row>
        <row r="15">
          <cell r="B15" t="str">
            <v>Rotor</v>
          </cell>
          <cell r="C15">
            <v>25</v>
          </cell>
          <cell r="D15">
            <v>4</v>
          </cell>
          <cell r="E15">
            <v>6</v>
          </cell>
          <cell r="F15">
            <v>15</v>
          </cell>
          <cell r="G15">
            <v>12</v>
          </cell>
          <cell r="H15">
            <v>40</v>
          </cell>
          <cell r="I15">
            <v>-28</v>
          </cell>
          <cell r="J15">
            <v>18</v>
          </cell>
          <cell r="K15">
            <v>7.6760000000714284</v>
          </cell>
          <cell r="L15" t="str">
            <v xml:space="preserve"> </v>
          </cell>
        </row>
        <row r="16">
          <cell r="B16" t="str">
            <v>Ufa</v>
          </cell>
          <cell r="C16">
            <v>25</v>
          </cell>
          <cell r="D16">
            <v>4</v>
          </cell>
          <cell r="E16">
            <v>5</v>
          </cell>
          <cell r="F16">
            <v>16</v>
          </cell>
          <cell r="G16">
            <v>18</v>
          </cell>
          <cell r="H16">
            <v>41</v>
          </cell>
          <cell r="I16">
            <v>-23</v>
          </cell>
          <cell r="J16">
            <v>17</v>
          </cell>
          <cell r="K16">
            <v>7.6760000066666665</v>
          </cell>
          <cell r="L16" t="str">
            <v xml:space="preserve"> </v>
          </cell>
        </row>
        <row r="17">
          <cell r="B17" t="str">
            <v>Tambov</v>
          </cell>
          <cell r="C17">
            <v>25</v>
          </cell>
          <cell r="D17">
            <v>3</v>
          </cell>
          <cell r="E17">
            <v>4</v>
          </cell>
          <cell r="F17">
            <v>18</v>
          </cell>
          <cell r="G17">
            <v>15</v>
          </cell>
          <cell r="H17">
            <v>46</v>
          </cell>
          <cell r="I17">
            <v>-31</v>
          </cell>
          <cell r="J17">
            <v>13</v>
          </cell>
          <cell r="K17">
            <v>7.6760000000625004</v>
          </cell>
          <cell r="L17" t="str">
            <v xml:space="preserve"> </v>
          </cell>
        </row>
        <row r="19">
          <cell r="K19">
            <v>7.6760000000000002</v>
          </cell>
        </row>
      </sheetData>
      <sheetData sheetId="28">
        <row r="2">
          <cell r="B2" t="str">
            <v>Club Brugge</v>
          </cell>
          <cell r="C2">
            <v>33</v>
          </cell>
          <cell r="D2">
            <v>23</v>
          </cell>
          <cell r="E2">
            <v>4</v>
          </cell>
          <cell r="F2">
            <v>6</v>
          </cell>
          <cell r="G2">
            <v>69</v>
          </cell>
          <cell r="H2">
            <v>24</v>
          </cell>
          <cell r="I2">
            <v>45</v>
          </cell>
          <cell r="J2">
            <v>73</v>
          </cell>
          <cell r="K2">
            <v>35.500000024390246</v>
          </cell>
          <cell r="L2" t="str">
            <v>GS CL</v>
          </cell>
        </row>
        <row r="3">
          <cell r="B3" t="str">
            <v>Antwerp</v>
          </cell>
          <cell r="C3">
            <v>33</v>
          </cell>
          <cell r="D3">
            <v>17</v>
          </cell>
          <cell r="E3">
            <v>6</v>
          </cell>
          <cell r="F3">
            <v>10</v>
          </cell>
          <cell r="G3">
            <v>54</v>
          </cell>
          <cell r="H3">
            <v>46</v>
          </cell>
          <cell r="I3">
            <v>8</v>
          </cell>
          <cell r="J3">
            <v>57</v>
          </cell>
          <cell r="K3">
            <v>10.500000008000001</v>
          </cell>
          <cell r="L3" t="str">
            <v>NCQ3</v>
          </cell>
        </row>
        <row r="4">
          <cell r="B4" t="str">
            <v>Genk</v>
          </cell>
          <cell r="C4">
            <v>33</v>
          </cell>
          <cell r="D4">
            <v>16</v>
          </cell>
          <cell r="E4">
            <v>8</v>
          </cell>
          <cell r="F4">
            <v>9</v>
          </cell>
          <cell r="G4">
            <v>65</v>
          </cell>
          <cell r="H4">
            <v>45</v>
          </cell>
          <cell r="I4">
            <v>20</v>
          </cell>
          <cell r="J4">
            <v>56</v>
          </cell>
          <cell r="K4">
            <v>30.000000018181819</v>
          </cell>
          <cell r="L4" t="str">
            <v>ELQ4</v>
          </cell>
        </row>
        <row r="5">
          <cell r="B5" t="str">
            <v>Anderlecht</v>
          </cell>
          <cell r="C5">
            <v>33</v>
          </cell>
          <cell r="D5">
            <v>14</v>
          </cell>
          <cell r="E5">
            <v>13</v>
          </cell>
          <cell r="F5">
            <v>6</v>
          </cell>
          <cell r="G5">
            <v>50</v>
          </cell>
          <cell r="H5">
            <v>34</v>
          </cell>
          <cell r="I5">
            <v>16</v>
          </cell>
          <cell r="J5">
            <v>55</v>
          </cell>
          <cell r="K5">
            <v>25.000000016129032</v>
          </cell>
          <cell r="L5" t="str">
            <v>ECLQ3</v>
          </cell>
        </row>
        <row r="6">
          <cell r="B6" t="str">
            <v>Oostende</v>
          </cell>
          <cell r="C6">
            <v>33</v>
          </cell>
          <cell r="D6">
            <v>15</v>
          </cell>
          <cell r="E6">
            <v>7</v>
          </cell>
          <cell r="F6">
            <v>11</v>
          </cell>
          <cell r="G6">
            <v>48</v>
          </cell>
          <cell r="H6">
            <v>40</v>
          </cell>
          <cell r="I6">
            <v>8</v>
          </cell>
          <cell r="J6">
            <v>52</v>
          </cell>
          <cell r="K6">
            <v>7.3000000063694266</v>
          </cell>
          <cell r="L6" t="str">
            <v>ECLQ2?</v>
          </cell>
        </row>
        <row r="7">
          <cell r="B7" t="str">
            <v>Beerschot</v>
          </cell>
          <cell r="C7">
            <v>33</v>
          </cell>
          <cell r="D7">
            <v>14</v>
          </cell>
          <cell r="E7">
            <v>5</v>
          </cell>
          <cell r="F7">
            <v>14</v>
          </cell>
          <cell r="G7">
            <v>58</v>
          </cell>
          <cell r="H7">
            <v>61</v>
          </cell>
          <cell r="I7">
            <v>-3</v>
          </cell>
          <cell r="J7">
            <v>47</v>
          </cell>
          <cell r="K7">
            <v>7.3000000001666665</v>
          </cell>
          <cell r="L7" t="str">
            <v xml:space="preserve"> </v>
          </cell>
        </row>
        <row r="8">
          <cell r="B8" t="str">
            <v>Standard</v>
          </cell>
          <cell r="C8">
            <v>33</v>
          </cell>
          <cell r="D8">
            <v>12</v>
          </cell>
          <cell r="E8">
            <v>11</v>
          </cell>
          <cell r="F8">
            <v>10</v>
          </cell>
          <cell r="G8">
            <v>49</v>
          </cell>
          <cell r="H8">
            <v>41</v>
          </cell>
          <cell r="I8">
            <v>8</v>
          </cell>
          <cell r="J8">
            <v>47</v>
          </cell>
          <cell r="K8">
            <v>22.000000015384614</v>
          </cell>
          <cell r="L8" t="str">
            <v xml:space="preserve"> </v>
          </cell>
        </row>
        <row r="9">
          <cell r="B9" t="str">
            <v>Zulte Waregem</v>
          </cell>
          <cell r="C9">
            <v>33</v>
          </cell>
          <cell r="D9">
            <v>14</v>
          </cell>
          <cell r="E9">
            <v>4</v>
          </cell>
          <cell r="F9">
            <v>15</v>
          </cell>
          <cell r="G9">
            <v>51</v>
          </cell>
          <cell r="H9">
            <v>62</v>
          </cell>
          <cell r="I9">
            <v>-11</v>
          </cell>
          <cell r="J9">
            <v>46</v>
          </cell>
          <cell r="K9">
            <v>7.3000000064102561</v>
          </cell>
          <cell r="L9" t="str">
            <v xml:space="preserve"> </v>
          </cell>
        </row>
        <row r="10">
          <cell r="B10" t="str">
            <v>Gent</v>
          </cell>
          <cell r="C10">
            <v>33</v>
          </cell>
          <cell r="D10">
            <v>13</v>
          </cell>
          <cell r="E10">
            <v>7</v>
          </cell>
          <cell r="F10">
            <v>13</v>
          </cell>
          <cell r="G10">
            <v>48</v>
          </cell>
          <cell r="H10">
            <v>40</v>
          </cell>
          <cell r="I10">
            <v>8</v>
          </cell>
          <cell r="J10">
            <v>46</v>
          </cell>
          <cell r="K10">
            <v>26.500000016393443</v>
          </cell>
          <cell r="L10" t="str">
            <v xml:space="preserve"> </v>
          </cell>
        </row>
        <row r="11">
          <cell r="B11" t="str">
            <v>Mechelen</v>
          </cell>
          <cell r="C11">
            <v>33</v>
          </cell>
          <cell r="D11">
            <v>12</v>
          </cell>
          <cell r="E11">
            <v>9</v>
          </cell>
          <cell r="F11">
            <v>12</v>
          </cell>
          <cell r="G11">
            <v>50</v>
          </cell>
          <cell r="H11">
            <v>53</v>
          </cell>
          <cell r="I11">
            <v>-3</v>
          </cell>
          <cell r="J11">
            <v>45</v>
          </cell>
          <cell r="K11">
            <v>7.3000000000999998</v>
          </cell>
          <cell r="L11" t="str">
            <v xml:space="preserve"> </v>
          </cell>
        </row>
        <row r="12">
          <cell r="B12" t="str">
            <v>OH Leuven</v>
          </cell>
          <cell r="C12">
            <v>33</v>
          </cell>
          <cell r="D12">
            <v>12</v>
          </cell>
          <cell r="E12">
            <v>9</v>
          </cell>
          <cell r="F12">
            <v>12</v>
          </cell>
          <cell r="G12">
            <v>53</v>
          </cell>
          <cell r="H12">
            <v>57</v>
          </cell>
          <cell r="I12">
            <v>-4</v>
          </cell>
          <cell r="J12">
            <v>45</v>
          </cell>
          <cell r="K12">
            <v>7.3000000000909093</v>
          </cell>
          <cell r="L12" t="str">
            <v xml:space="preserve"> </v>
          </cell>
        </row>
        <row r="13">
          <cell r="B13" t="str">
            <v>Charleroi</v>
          </cell>
          <cell r="C13">
            <v>33</v>
          </cell>
          <cell r="D13">
            <v>11</v>
          </cell>
          <cell r="E13">
            <v>9</v>
          </cell>
          <cell r="F13">
            <v>13</v>
          </cell>
          <cell r="G13">
            <v>44</v>
          </cell>
          <cell r="H13">
            <v>46</v>
          </cell>
          <cell r="I13">
            <v>-2</v>
          </cell>
          <cell r="J13">
            <v>42</v>
          </cell>
          <cell r="K13">
            <v>7.3000000064516124</v>
          </cell>
          <cell r="L13" t="str">
            <v xml:space="preserve"> </v>
          </cell>
        </row>
        <row r="14">
          <cell r="B14" t="str">
            <v>Eupen</v>
          </cell>
          <cell r="C14">
            <v>33</v>
          </cell>
          <cell r="D14">
            <v>9</v>
          </cell>
          <cell r="E14">
            <v>13</v>
          </cell>
          <cell r="F14">
            <v>11</v>
          </cell>
          <cell r="G14">
            <v>41</v>
          </cell>
          <cell r="H14">
            <v>53</v>
          </cell>
          <cell r="I14">
            <v>-12</v>
          </cell>
          <cell r="J14">
            <v>40</v>
          </cell>
          <cell r="K14">
            <v>7.3000000000769232</v>
          </cell>
          <cell r="L14" t="str">
            <v xml:space="preserve"> </v>
          </cell>
        </row>
        <row r="15">
          <cell r="B15" t="str">
            <v>Kortrijk</v>
          </cell>
          <cell r="C15">
            <v>33</v>
          </cell>
          <cell r="D15">
            <v>11</v>
          </cell>
          <cell r="E15">
            <v>6</v>
          </cell>
          <cell r="F15">
            <v>16</v>
          </cell>
          <cell r="G15">
            <v>43</v>
          </cell>
          <cell r="H15">
            <v>53</v>
          </cell>
          <cell r="I15">
            <v>-10</v>
          </cell>
          <cell r="J15">
            <v>39</v>
          </cell>
          <cell r="K15">
            <v>7.300000000071428</v>
          </cell>
          <cell r="L15" t="str">
            <v xml:space="preserve"> </v>
          </cell>
        </row>
        <row r="16">
          <cell r="B16" t="str">
            <v>Sint-Truidense</v>
          </cell>
          <cell r="C16">
            <v>33</v>
          </cell>
          <cell r="D16">
            <v>10</v>
          </cell>
          <cell r="E16">
            <v>8</v>
          </cell>
          <cell r="F16">
            <v>15</v>
          </cell>
          <cell r="G16">
            <v>41</v>
          </cell>
          <cell r="H16">
            <v>51</v>
          </cell>
          <cell r="I16">
            <v>-10</v>
          </cell>
          <cell r="J16">
            <v>38</v>
          </cell>
          <cell r="K16">
            <v>7.3000000000666665</v>
          </cell>
          <cell r="L16" t="str">
            <v xml:space="preserve"> </v>
          </cell>
        </row>
        <row r="17">
          <cell r="B17" t="str">
            <v>Cercle Brugge</v>
          </cell>
          <cell r="C17">
            <v>33</v>
          </cell>
          <cell r="D17">
            <v>11</v>
          </cell>
          <cell r="E17">
            <v>2</v>
          </cell>
          <cell r="F17">
            <v>20</v>
          </cell>
          <cell r="G17">
            <v>39</v>
          </cell>
          <cell r="H17">
            <v>50</v>
          </cell>
          <cell r="I17">
            <v>-11</v>
          </cell>
          <cell r="J17">
            <v>35</v>
          </cell>
          <cell r="K17">
            <v>7.3000000000625</v>
          </cell>
          <cell r="L17" t="str">
            <v xml:space="preserve"> </v>
          </cell>
        </row>
        <row r="18">
          <cell r="B18" t="str">
            <v>Excel Mouscron</v>
          </cell>
          <cell r="C18">
            <v>33</v>
          </cell>
          <cell r="D18">
            <v>7</v>
          </cell>
          <cell r="E18">
            <v>10</v>
          </cell>
          <cell r="F18">
            <v>16</v>
          </cell>
          <cell r="G18">
            <v>30</v>
          </cell>
          <cell r="H18">
            <v>50</v>
          </cell>
          <cell r="I18">
            <v>-20</v>
          </cell>
          <cell r="J18">
            <v>31</v>
          </cell>
          <cell r="K18">
            <v>7.300000000058823</v>
          </cell>
          <cell r="L18" t="str">
            <v xml:space="preserve"> </v>
          </cell>
        </row>
        <row r="19">
          <cell r="B19" t="str">
            <v>Waasland-Beveren</v>
          </cell>
          <cell r="C19">
            <v>33</v>
          </cell>
          <cell r="D19">
            <v>7</v>
          </cell>
          <cell r="E19">
            <v>7</v>
          </cell>
          <cell r="F19">
            <v>19</v>
          </cell>
          <cell r="G19">
            <v>42</v>
          </cell>
          <cell r="H19">
            <v>69</v>
          </cell>
          <cell r="I19">
            <v>-27</v>
          </cell>
          <cell r="J19">
            <v>28</v>
          </cell>
          <cell r="K19">
            <v>7.3000000000555554</v>
          </cell>
          <cell r="L19" t="str">
            <v xml:space="preserve"> </v>
          </cell>
        </row>
        <row r="21">
          <cell r="K21">
            <v>7.3</v>
          </cell>
        </row>
      </sheetData>
      <sheetData sheetId="29">
        <row r="2">
          <cell r="B2" t="str">
            <v>Dynamo Kyiv</v>
          </cell>
          <cell r="C2">
            <v>21</v>
          </cell>
          <cell r="D2">
            <v>16</v>
          </cell>
          <cell r="E2">
            <v>4</v>
          </cell>
          <cell r="F2">
            <v>1</v>
          </cell>
          <cell r="G2">
            <v>45</v>
          </cell>
          <cell r="H2">
            <v>14</v>
          </cell>
          <cell r="I2">
            <v>31</v>
          </cell>
          <cell r="J2">
            <v>52</v>
          </cell>
          <cell r="K2">
            <v>47.000000032258065</v>
          </cell>
          <cell r="L2" t="str">
            <v>GS CL</v>
          </cell>
        </row>
        <row r="3">
          <cell r="B3" t="str">
            <v>Shakhtar Donetsk</v>
          </cell>
          <cell r="C3">
            <v>21</v>
          </cell>
          <cell r="D3">
            <v>13</v>
          </cell>
          <cell r="E3">
            <v>6</v>
          </cell>
          <cell r="F3">
            <v>2</v>
          </cell>
          <cell r="G3">
            <v>47</v>
          </cell>
          <cell r="H3">
            <v>15</v>
          </cell>
          <cell r="I3">
            <v>32</v>
          </cell>
          <cell r="J3">
            <v>45</v>
          </cell>
          <cell r="K3">
            <v>79.00000005555556</v>
          </cell>
          <cell r="L3" t="str">
            <v>NCQ3</v>
          </cell>
        </row>
        <row r="4">
          <cell r="B4" t="str">
            <v>Zorya</v>
          </cell>
          <cell r="C4">
            <v>20</v>
          </cell>
          <cell r="D4">
            <v>11</v>
          </cell>
          <cell r="E4">
            <v>5</v>
          </cell>
          <cell r="F4">
            <v>4</v>
          </cell>
          <cell r="G4">
            <v>35</v>
          </cell>
          <cell r="H4">
            <v>14</v>
          </cell>
          <cell r="I4">
            <v>21</v>
          </cell>
          <cell r="J4">
            <v>38</v>
          </cell>
          <cell r="K4">
            <v>15.00000001010101</v>
          </cell>
          <cell r="L4" t="str">
            <v>ELQ4</v>
          </cell>
        </row>
        <row r="5">
          <cell r="B5" t="str">
            <v xml:space="preserve">Desna </v>
          </cell>
          <cell r="C5">
            <v>21</v>
          </cell>
          <cell r="D5">
            <v>10</v>
          </cell>
          <cell r="E5">
            <v>6</v>
          </cell>
          <cell r="F5">
            <v>5</v>
          </cell>
          <cell r="G5">
            <v>33</v>
          </cell>
          <cell r="H5">
            <v>21</v>
          </cell>
          <cell r="I5">
            <v>12</v>
          </cell>
          <cell r="J5">
            <v>36</v>
          </cell>
          <cell r="K5">
            <v>6.6200000058479533</v>
          </cell>
          <cell r="L5" t="str">
            <v>ECLQ3</v>
          </cell>
        </row>
        <row r="6">
          <cell r="B6" t="str">
            <v>Vorskla</v>
          </cell>
          <cell r="C6">
            <v>21</v>
          </cell>
          <cell r="D6">
            <v>9</v>
          </cell>
          <cell r="E6">
            <v>7</v>
          </cell>
          <cell r="F6">
            <v>5</v>
          </cell>
          <cell r="G6">
            <v>29</v>
          </cell>
          <cell r="H6">
            <v>18</v>
          </cell>
          <cell r="I6">
            <v>11</v>
          </cell>
          <cell r="J6">
            <v>34</v>
          </cell>
          <cell r="K6">
            <v>6.620000005714286</v>
          </cell>
          <cell r="L6" t="str">
            <v>ECLQ2?</v>
          </cell>
        </row>
        <row r="7">
          <cell r="B7" t="str">
            <v>Kolos Kovalivka</v>
          </cell>
          <cell r="C7">
            <v>21</v>
          </cell>
          <cell r="D7">
            <v>8</v>
          </cell>
          <cell r="E7">
            <v>9</v>
          </cell>
          <cell r="F7">
            <v>4</v>
          </cell>
          <cell r="G7">
            <v>28</v>
          </cell>
          <cell r="H7">
            <v>20</v>
          </cell>
          <cell r="I7">
            <v>8</v>
          </cell>
          <cell r="J7">
            <v>33</v>
          </cell>
          <cell r="K7">
            <v>6.6200000058139539</v>
          </cell>
          <cell r="L7" t="str">
            <v xml:space="preserve"> </v>
          </cell>
        </row>
        <row r="8">
          <cell r="B8" t="str">
            <v>Olexandriya</v>
          </cell>
          <cell r="C8">
            <v>21</v>
          </cell>
          <cell r="D8">
            <v>7</v>
          </cell>
          <cell r="E8">
            <v>5</v>
          </cell>
          <cell r="F8">
            <v>9</v>
          </cell>
          <cell r="G8">
            <v>28</v>
          </cell>
          <cell r="H8">
            <v>28</v>
          </cell>
          <cell r="I8">
            <v>0</v>
          </cell>
          <cell r="J8">
            <v>26</v>
          </cell>
          <cell r="K8">
            <v>6.620000005780347</v>
          </cell>
          <cell r="L8" t="str">
            <v xml:space="preserve"> </v>
          </cell>
        </row>
        <row r="9">
          <cell r="B9" t="str">
            <v>Dnipro-1</v>
          </cell>
          <cell r="C9">
            <v>21</v>
          </cell>
          <cell r="D9">
            <v>7</v>
          </cell>
          <cell r="E9">
            <v>4</v>
          </cell>
          <cell r="F9">
            <v>10</v>
          </cell>
          <cell r="G9">
            <v>30</v>
          </cell>
          <cell r="H9">
            <v>33</v>
          </cell>
          <cell r="I9">
            <v>-3</v>
          </cell>
          <cell r="J9">
            <v>25</v>
          </cell>
          <cell r="K9">
            <v>6.6200000001249997</v>
          </cell>
          <cell r="L9" t="str">
            <v xml:space="preserve"> </v>
          </cell>
        </row>
        <row r="10">
          <cell r="B10" t="str">
            <v>Mariupol</v>
          </cell>
          <cell r="C10">
            <v>21</v>
          </cell>
          <cell r="D10">
            <v>5</v>
          </cell>
          <cell r="E10">
            <v>6</v>
          </cell>
          <cell r="F10">
            <v>10</v>
          </cell>
          <cell r="G10">
            <v>21</v>
          </cell>
          <cell r="H10">
            <v>34</v>
          </cell>
          <cell r="I10">
            <v>-13</v>
          </cell>
          <cell r="J10">
            <v>21</v>
          </cell>
          <cell r="K10">
            <v>6.6200000057471264</v>
          </cell>
          <cell r="L10" t="str">
            <v xml:space="preserve"> </v>
          </cell>
        </row>
        <row r="11">
          <cell r="B11" t="str">
            <v>Inhulets</v>
          </cell>
          <cell r="C11">
            <v>21</v>
          </cell>
          <cell r="D11">
            <v>3</v>
          </cell>
          <cell r="E11">
            <v>10</v>
          </cell>
          <cell r="F11">
            <v>8</v>
          </cell>
          <cell r="G11">
            <v>20</v>
          </cell>
          <cell r="H11">
            <v>33</v>
          </cell>
          <cell r="I11">
            <v>-13</v>
          </cell>
          <cell r="J11">
            <v>19</v>
          </cell>
          <cell r="K11">
            <v>6.6200000001000001</v>
          </cell>
          <cell r="L11" t="str">
            <v xml:space="preserve"> </v>
          </cell>
        </row>
        <row r="12">
          <cell r="B12" t="str">
            <v>Olimpik Donetsk</v>
          </cell>
          <cell r="C12">
            <v>20</v>
          </cell>
          <cell r="D12">
            <v>5</v>
          </cell>
          <cell r="E12">
            <v>2</v>
          </cell>
          <cell r="F12">
            <v>13</v>
          </cell>
          <cell r="G12">
            <v>23</v>
          </cell>
          <cell r="H12">
            <v>37</v>
          </cell>
          <cell r="I12">
            <v>-14</v>
          </cell>
          <cell r="J12">
            <v>17</v>
          </cell>
          <cell r="K12">
            <v>6.6200000056818187</v>
          </cell>
          <cell r="L12" t="str">
            <v xml:space="preserve"> </v>
          </cell>
        </row>
        <row r="13">
          <cell r="B13" t="str">
            <v>Rukh Lviv</v>
          </cell>
          <cell r="C13">
            <v>20</v>
          </cell>
          <cell r="D13">
            <v>3</v>
          </cell>
          <cell r="E13">
            <v>7</v>
          </cell>
          <cell r="F13">
            <v>10</v>
          </cell>
          <cell r="G13">
            <v>17</v>
          </cell>
          <cell r="H13">
            <v>36</v>
          </cell>
          <cell r="I13">
            <v>-19</v>
          </cell>
          <cell r="J13">
            <v>16</v>
          </cell>
          <cell r="K13">
            <v>6.6200000000833334</v>
          </cell>
          <cell r="L13" t="str">
            <v xml:space="preserve"> </v>
          </cell>
        </row>
        <row r="14">
          <cell r="B14" t="str">
            <v>Lviv</v>
          </cell>
          <cell r="C14">
            <v>19</v>
          </cell>
          <cell r="D14">
            <v>4</v>
          </cell>
          <cell r="E14">
            <v>3</v>
          </cell>
          <cell r="F14">
            <v>12</v>
          </cell>
          <cell r="G14">
            <v>16</v>
          </cell>
          <cell r="H14">
            <v>46</v>
          </cell>
          <cell r="I14">
            <v>-30</v>
          </cell>
          <cell r="J14">
            <v>15</v>
          </cell>
          <cell r="K14">
            <v>6.6200000000769235</v>
          </cell>
          <cell r="L14" t="str">
            <v xml:space="preserve"> </v>
          </cell>
        </row>
        <row r="15">
          <cell r="B15" t="str">
            <v>Minaj</v>
          </cell>
          <cell r="C15">
            <v>20</v>
          </cell>
          <cell r="D15">
            <v>3</v>
          </cell>
          <cell r="E15">
            <v>6</v>
          </cell>
          <cell r="F15">
            <v>11</v>
          </cell>
          <cell r="G15">
            <v>12</v>
          </cell>
          <cell r="H15">
            <v>35</v>
          </cell>
          <cell r="I15">
            <v>-23</v>
          </cell>
          <cell r="J15">
            <v>15</v>
          </cell>
          <cell r="K15">
            <v>6.6200000000714283</v>
          </cell>
          <cell r="L15" t="str">
            <v xml:space="preserve"> </v>
          </cell>
        </row>
        <row r="17">
          <cell r="K17">
            <v>6.62</v>
          </cell>
        </row>
      </sheetData>
      <sheetData sheetId="30">
        <row r="2">
          <cell r="B2" t="str">
            <v>Ajax</v>
          </cell>
          <cell r="C2">
            <v>28</v>
          </cell>
          <cell r="D2">
            <v>23</v>
          </cell>
          <cell r="E2">
            <v>3</v>
          </cell>
          <cell r="F2">
            <v>2</v>
          </cell>
          <cell r="G2">
            <v>86</v>
          </cell>
          <cell r="H2">
            <v>20</v>
          </cell>
          <cell r="I2">
            <v>66</v>
          </cell>
          <cell r="J2">
            <v>72</v>
          </cell>
          <cell r="K2">
            <v>81.500000058823531</v>
          </cell>
          <cell r="L2" t="str">
            <v>GS CL</v>
          </cell>
        </row>
        <row r="3">
          <cell r="B3" t="str">
            <v>PSV Eindhoven</v>
          </cell>
          <cell r="C3">
            <v>29</v>
          </cell>
          <cell r="D3">
            <v>18</v>
          </cell>
          <cell r="E3">
            <v>7</v>
          </cell>
          <cell r="F3">
            <v>4</v>
          </cell>
          <cell r="G3">
            <v>64</v>
          </cell>
          <cell r="H3">
            <v>30</v>
          </cell>
          <cell r="I3">
            <v>34</v>
          </cell>
          <cell r="J3">
            <v>61</v>
          </cell>
          <cell r="K3">
            <v>29.000000017857143</v>
          </cell>
          <cell r="L3" t="str">
            <v>NCQ2</v>
          </cell>
        </row>
        <row r="4">
          <cell r="B4" t="str">
            <v>AZ Alkmaar</v>
          </cell>
          <cell r="C4">
            <v>29</v>
          </cell>
          <cell r="D4">
            <v>18</v>
          </cell>
          <cell r="E4">
            <v>7</v>
          </cell>
          <cell r="F4">
            <v>4</v>
          </cell>
          <cell r="G4">
            <v>66</v>
          </cell>
          <cell r="H4">
            <v>38</v>
          </cell>
          <cell r="I4">
            <v>28</v>
          </cell>
          <cell r="J4">
            <v>61</v>
          </cell>
          <cell r="K4">
            <v>21.500000015151514</v>
          </cell>
          <cell r="L4" t="str">
            <v>ELQ4</v>
          </cell>
        </row>
        <row r="5">
          <cell r="B5" t="str">
            <v>Vitesse</v>
          </cell>
          <cell r="C5">
            <v>29</v>
          </cell>
          <cell r="D5">
            <v>17</v>
          </cell>
          <cell r="E5">
            <v>5</v>
          </cell>
          <cell r="F5">
            <v>7</v>
          </cell>
          <cell r="G5">
            <v>46</v>
          </cell>
          <cell r="H5">
            <v>28</v>
          </cell>
          <cell r="I5">
            <v>18</v>
          </cell>
          <cell r="J5">
            <v>56</v>
          </cell>
          <cell r="K5">
            <v>7.8000000068493147</v>
          </cell>
          <cell r="L5" t="str">
            <v>ECLQ3</v>
          </cell>
        </row>
        <row r="6">
          <cell r="B6" t="str">
            <v>Feyenoord</v>
          </cell>
          <cell r="C6">
            <v>29</v>
          </cell>
          <cell r="D6">
            <v>15</v>
          </cell>
          <cell r="E6">
            <v>9</v>
          </cell>
          <cell r="F6">
            <v>5</v>
          </cell>
          <cell r="G6">
            <v>58</v>
          </cell>
          <cell r="H6">
            <v>29</v>
          </cell>
          <cell r="I6">
            <v>29</v>
          </cell>
          <cell r="J6">
            <v>54</v>
          </cell>
          <cell r="K6">
            <v>21.000000014705883</v>
          </cell>
          <cell r="L6" t="str">
            <v>ECLQ2?</v>
          </cell>
        </row>
        <row r="7">
          <cell r="B7" t="str">
            <v>Groningen</v>
          </cell>
          <cell r="C7">
            <v>29</v>
          </cell>
          <cell r="D7">
            <v>13</v>
          </cell>
          <cell r="E7">
            <v>7</v>
          </cell>
          <cell r="F7">
            <v>9</v>
          </cell>
          <cell r="G7">
            <v>35</v>
          </cell>
          <cell r="H7">
            <v>33</v>
          </cell>
          <cell r="I7">
            <v>2</v>
          </cell>
          <cell r="J7">
            <v>46</v>
          </cell>
          <cell r="K7">
            <v>7.8000000001666665</v>
          </cell>
          <cell r="L7" t="str">
            <v xml:space="preserve"> </v>
          </cell>
        </row>
        <row r="8">
          <cell r="B8" t="str">
            <v>Utrecht</v>
          </cell>
          <cell r="C8">
            <v>28</v>
          </cell>
          <cell r="D8">
            <v>11</v>
          </cell>
          <cell r="E8">
            <v>10</v>
          </cell>
          <cell r="F8">
            <v>7</v>
          </cell>
          <cell r="G8">
            <v>45</v>
          </cell>
          <cell r="H8">
            <v>36</v>
          </cell>
          <cell r="I8">
            <v>9</v>
          </cell>
          <cell r="J8">
            <v>43</v>
          </cell>
          <cell r="K8">
            <v>7.8000000068965516</v>
          </cell>
          <cell r="L8" t="str">
            <v xml:space="preserve"> </v>
          </cell>
        </row>
        <row r="9">
          <cell r="B9" t="str">
            <v>Heracles Almelo</v>
          </cell>
          <cell r="C9">
            <v>29</v>
          </cell>
          <cell r="D9">
            <v>11</v>
          </cell>
          <cell r="E9">
            <v>6</v>
          </cell>
          <cell r="F9">
            <v>12</v>
          </cell>
          <cell r="G9">
            <v>35</v>
          </cell>
          <cell r="H9">
            <v>43</v>
          </cell>
          <cell r="I9">
            <v>-8</v>
          </cell>
          <cell r="J9">
            <v>39</v>
          </cell>
          <cell r="K9">
            <v>7.8000000068027209</v>
          </cell>
          <cell r="L9" t="str">
            <v xml:space="preserve"> </v>
          </cell>
        </row>
        <row r="10">
          <cell r="B10" t="str">
            <v>Twente</v>
          </cell>
          <cell r="C10">
            <v>29</v>
          </cell>
          <cell r="D10">
            <v>9</v>
          </cell>
          <cell r="E10">
            <v>10</v>
          </cell>
          <cell r="F10">
            <v>10</v>
          </cell>
          <cell r="G10">
            <v>42</v>
          </cell>
          <cell r="H10">
            <v>40</v>
          </cell>
          <cell r="I10">
            <v>2</v>
          </cell>
          <cell r="J10">
            <v>37</v>
          </cell>
          <cell r="K10">
            <v>7.8000000001111109</v>
          </cell>
          <cell r="L10" t="str">
            <v xml:space="preserve"> </v>
          </cell>
        </row>
        <row r="11">
          <cell r="B11" t="str">
            <v>Heerenveen</v>
          </cell>
          <cell r="C11">
            <v>29</v>
          </cell>
          <cell r="D11">
            <v>9</v>
          </cell>
          <cell r="E11">
            <v>10</v>
          </cell>
          <cell r="F11">
            <v>10</v>
          </cell>
          <cell r="G11">
            <v>39</v>
          </cell>
          <cell r="H11">
            <v>40</v>
          </cell>
          <cell r="I11">
            <v>-1</v>
          </cell>
          <cell r="J11">
            <v>37</v>
          </cell>
          <cell r="K11">
            <v>7.8000000000999998</v>
          </cell>
          <cell r="L11" t="str">
            <v xml:space="preserve"> </v>
          </cell>
        </row>
        <row r="12">
          <cell r="B12" t="str">
            <v>Sparta Rotterdam</v>
          </cell>
          <cell r="C12">
            <v>29</v>
          </cell>
          <cell r="D12">
            <v>9</v>
          </cell>
          <cell r="E12">
            <v>7</v>
          </cell>
          <cell r="F12">
            <v>13</v>
          </cell>
          <cell r="G12">
            <v>40</v>
          </cell>
          <cell r="H12">
            <v>46</v>
          </cell>
          <cell r="I12">
            <v>-6</v>
          </cell>
          <cell r="J12">
            <v>34</v>
          </cell>
          <cell r="K12">
            <v>7.8000000000909093</v>
          </cell>
          <cell r="L12" t="str">
            <v xml:space="preserve"> </v>
          </cell>
        </row>
        <row r="13">
          <cell r="B13" t="str">
            <v>Fortuna Sittard</v>
          </cell>
          <cell r="C13">
            <v>29</v>
          </cell>
          <cell r="D13">
            <v>10</v>
          </cell>
          <cell r="E13">
            <v>4</v>
          </cell>
          <cell r="F13">
            <v>15</v>
          </cell>
          <cell r="G13">
            <v>40</v>
          </cell>
          <cell r="H13">
            <v>52</v>
          </cell>
          <cell r="I13">
            <v>-12</v>
          </cell>
          <cell r="J13">
            <v>34</v>
          </cell>
          <cell r="K13">
            <v>7.8000000000833332</v>
          </cell>
          <cell r="L13" t="str">
            <v xml:space="preserve"> </v>
          </cell>
        </row>
        <row r="14">
          <cell r="B14" t="str">
            <v>PEC Zwolle</v>
          </cell>
          <cell r="C14">
            <v>29</v>
          </cell>
          <cell r="D14">
            <v>7</v>
          </cell>
          <cell r="E14">
            <v>11</v>
          </cell>
          <cell r="F14">
            <v>11</v>
          </cell>
          <cell r="G14">
            <v>38</v>
          </cell>
          <cell r="H14">
            <v>46</v>
          </cell>
          <cell r="I14">
            <v>-8</v>
          </cell>
          <cell r="J14">
            <v>32</v>
          </cell>
          <cell r="K14">
            <v>7.8000000000769232</v>
          </cell>
          <cell r="L14" t="str">
            <v xml:space="preserve"> </v>
          </cell>
        </row>
        <row r="15">
          <cell r="B15" t="str">
            <v>Waalwijk</v>
          </cell>
          <cell r="C15">
            <v>29</v>
          </cell>
          <cell r="D15">
            <v>6</v>
          </cell>
          <cell r="E15">
            <v>8</v>
          </cell>
          <cell r="F15">
            <v>15</v>
          </cell>
          <cell r="G15">
            <v>27</v>
          </cell>
          <cell r="H15">
            <v>44</v>
          </cell>
          <cell r="I15">
            <v>-17</v>
          </cell>
          <cell r="J15">
            <v>26</v>
          </cell>
          <cell r="K15">
            <v>7.800000000071428</v>
          </cell>
          <cell r="L15" t="str">
            <v xml:space="preserve"> </v>
          </cell>
        </row>
        <row r="16">
          <cell r="B16" t="str">
            <v>Willem II</v>
          </cell>
          <cell r="C16">
            <v>29</v>
          </cell>
          <cell r="D16">
            <v>5</v>
          </cell>
          <cell r="E16">
            <v>7</v>
          </cell>
          <cell r="F16">
            <v>17</v>
          </cell>
          <cell r="G16">
            <v>31</v>
          </cell>
          <cell r="H16">
            <v>61</v>
          </cell>
          <cell r="I16">
            <v>-30</v>
          </cell>
          <cell r="J16">
            <v>22</v>
          </cell>
          <cell r="K16">
            <v>7.800000006944444</v>
          </cell>
          <cell r="L16" t="str">
            <v xml:space="preserve"> </v>
          </cell>
        </row>
        <row r="17">
          <cell r="B17" t="str">
            <v>VVV-Venlo</v>
          </cell>
          <cell r="C17">
            <v>29</v>
          </cell>
          <cell r="D17">
            <v>6</v>
          </cell>
          <cell r="E17">
            <v>4</v>
          </cell>
          <cell r="F17">
            <v>19</v>
          </cell>
          <cell r="G17">
            <v>39</v>
          </cell>
          <cell r="H17">
            <v>75</v>
          </cell>
          <cell r="I17">
            <v>-36</v>
          </cell>
          <cell r="J17">
            <v>22</v>
          </cell>
          <cell r="K17">
            <v>7.8000000000625</v>
          </cell>
          <cell r="L17" t="str">
            <v xml:space="preserve"> </v>
          </cell>
        </row>
        <row r="18">
          <cell r="B18" t="str">
            <v>Emmen</v>
          </cell>
          <cell r="C18">
            <v>29</v>
          </cell>
          <cell r="D18">
            <v>4</v>
          </cell>
          <cell r="E18">
            <v>9</v>
          </cell>
          <cell r="F18">
            <v>16</v>
          </cell>
          <cell r="G18">
            <v>30</v>
          </cell>
          <cell r="H18">
            <v>58</v>
          </cell>
          <cell r="I18">
            <v>-28</v>
          </cell>
          <cell r="J18">
            <v>21</v>
          </cell>
          <cell r="K18">
            <v>7.800000000058823</v>
          </cell>
          <cell r="L18" t="str">
            <v xml:space="preserve"> </v>
          </cell>
        </row>
        <row r="19">
          <cell r="B19" t="str">
            <v>ADO Den Haag</v>
          </cell>
          <cell r="C19">
            <v>29</v>
          </cell>
          <cell r="D19">
            <v>2</v>
          </cell>
          <cell r="E19">
            <v>10</v>
          </cell>
          <cell r="F19">
            <v>17</v>
          </cell>
          <cell r="G19">
            <v>22</v>
          </cell>
          <cell r="H19">
            <v>64</v>
          </cell>
          <cell r="I19">
            <v>-42</v>
          </cell>
          <cell r="J19">
            <v>16</v>
          </cell>
          <cell r="K19">
            <v>7.8000000000555554</v>
          </cell>
          <cell r="L19" t="str">
            <v xml:space="preserve"> </v>
          </cell>
        </row>
        <row r="21">
          <cell r="K21">
            <v>7.8</v>
          </cell>
        </row>
      </sheetData>
      <sheetData sheetId="31">
        <row r="2">
          <cell r="B2" t="str">
            <v>Besiktas</v>
          </cell>
          <cell r="C2">
            <v>32</v>
          </cell>
          <cell r="D2">
            <v>22</v>
          </cell>
          <cell r="E2">
            <v>4</v>
          </cell>
          <cell r="F2">
            <v>6</v>
          </cell>
          <cell r="G2">
            <v>70</v>
          </cell>
          <cell r="H2">
            <v>33</v>
          </cell>
          <cell r="I2">
            <v>37</v>
          </cell>
          <cell r="J2">
            <v>70</v>
          </cell>
          <cell r="K2">
            <v>49.000000033333336</v>
          </cell>
          <cell r="L2" t="str">
            <v>GS CL</v>
          </cell>
        </row>
        <row r="3">
          <cell r="B3" t="str">
            <v>Fenerbahce</v>
          </cell>
          <cell r="C3">
            <v>33</v>
          </cell>
          <cell r="D3">
            <v>20</v>
          </cell>
          <cell r="E3">
            <v>6</v>
          </cell>
          <cell r="F3">
            <v>7</v>
          </cell>
          <cell r="G3">
            <v>59</v>
          </cell>
          <cell r="H3">
            <v>33</v>
          </cell>
          <cell r="I3">
            <v>26</v>
          </cell>
          <cell r="J3">
            <v>66</v>
          </cell>
          <cell r="K3">
            <v>19.500000013513514</v>
          </cell>
          <cell r="L3" t="str">
            <v>NCQ2</v>
          </cell>
        </row>
        <row r="4">
          <cell r="B4" t="str">
            <v>Galatasaray</v>
          </cell>
          <cell r="C4">
            <v>32</v>
          </cell>
          <cell r="D4">
            <v>19</v>
          </cell>
          <cell r="E4">
            <v>5</v>
          </cell>
          <cell r="F4">
            <v>8</v>
          </cell>
          <cell r="G4">
            <v>62</v>
          </cell>
          <cell r="H4">
            <v>31</v>
          </cell>
          <cell r="I4">
            <v>31</v>
          </cell>
          <cell r="J4">
            <v>62</v>
          </cell>
          <cell r="K4">
            <v>17.000000010416667</v>
          </cell>
          <cell r="L4" t="str">
            <v>ELQ4</v>
          </cell>
        </row>
        <row r="5">
          <cell r="B5" t="str">
            <v>Trabzonspor</v>
          </cell>
          <cell r="C5">
            <v>33</v>
          </cell>
          <cell r="D5">
            <v>16</v>
          </cell>
          <cell r="E5">
            <v>10</v>
          </cell>
          <cell r="F5">
            <v>7</v>
          </cell>
          <cell r="G5">
            <v>40</v>
          </cell>
          <cell r="H5">
            <v>31</v>
          </cell>
          <cell r="I5">
            <v>9</v>
          </cell>
          <cell r="J5">
            <v>58</v>
          </cell>
          <cell r="K5">
            <v>6.020000005434782</v>
          </cell>
          <cell r="L5" t="str">
            <v>ECLQ3</v>
          </cell>
        </row>
        <row r="6">
          <cell r="B6" t="str">
            <v>Alanyaspor</v>
          </cell>
          <cell r="C6">
            <v>33</v>
          </cell>
          <cell r="D6">
            <v>15</v>
          </cell>
          <cell r="E6">
            <v>7</v>
          </cell>
          <cell r="F6">
            <v>11</v>
          </cell>
          <cell r="G6">
            <v>52</v>
          </cell>
          <cell r="H6">
            <v>36</v>
          </cell>
          <cell r="I6">
            <v>16</v>
          </cell>
          <cell r="J6">
            <v>52</v>
          </cell>
          <cell r="K6">
            <v>6.0200000054644809</v>
          </cell>
          <cell r="L6" t="str">
            <v>ECLQ2?</v>
          </cell>
        </row>
        <row r="7">
          <cell r="B7" t="str">
            <v>Gazisehir Gaziantep</v>
          </cell>
          <cell r="C7">
            <v>32</v>
          </cell>
          <cell r="D7">
            <v>13</v>
          </cell>
          <cell r="E7">
            <v>11</v>
          </cell>
          <cell r="F7">
            <v>8</v>
          </cell>
          <cell r="G7">
            <v>47</v>
          </cell>
          <cell r="H7">
            <v>37</v>
          </cell>
          <cell r="I7">
            <v>10</v>
          </cell>
          <cell r="J7">
            <v>50</v>
          </cell>
          <cell r="K7">
            <v>6.0200000001666663</v>
          </cell>
          <cell r="L7" t="str">
            <v xml:space="preserve"> </v>
          </cell>
        </row>
        <row r="8">
          <cell r="B8" t="str">
            <v>Hatayspor</v>
          </cell>
          <cell r="C8">
            <v>32</v>
          </cell>
          <cell r="D8">
            <v>14</v>
          </cell>
          <cell r="E8">
            <v>7</v>
          </cell>
          <cell r="F8">
            <v>11</v>
          </cell>
          <cell r="G8">
            <v>53</v>
          </cell>
          <cell r="H8">
            <v>40</v>
          </cell>
          <cell r="I8">
            <v>13</v>
          </cell>
          <cell r="J8">
            <v>49</v>
          </cell>
          <cell r="K8">
            <v>6.0200000001428569</v>
          </cell>
          <cell r="L8" t="str">
            <v xml:space="preserve"> </v>
          </cell>
        </row>
        <row r="9">
          <cell r="B9" t="str">
            <v>Fatih Karagumruk</v>
          </cell>
          <cell r="C9">
            <v>33</v>
          </cell>
          <cell r="D9">
            <v>13</v>
          </cell>
          <cell r="E9">
            <v>10</v>
          </cell>
          <cell r="F9">
            <v>10</v>
          </cell>
          <cell r="G9">
            <v>48</v>
          </cell>
          <cell r="H9">
            <v>39</v>
          </cell>
          <cell r="I9">
            <v>9</v>
          </cell>
          <cell r="J9">
            <v>49</v>
          </cell>
          <cell r="K9">
            <v>6.0200000001249991</v>
          </cell>
          <cell r="L9" t="str">
            <v xml:space="preserve"> </v>
          </cell>
        </row>
        <row r="10">
          <cell r="B10" t="str">
            <v>Sivasspor</v>
          </cell>
          <cell r="C10">
            <v>32</v>
          </cell>
          <cell r="D10">
            <v>11</v>
          </cell>
          <cell r="E10">
            <v>14</v>
          </cell>
          <cell r="F10">
            <v>7</v>
          </cell>
          <cell r="G10">
            <v>44</v>
          </cell>
          <cell r="H10">
            <v>38</v>
          </cell>
          <cell r="I10">
            <v>6</v>
          </cell>
          <cell r="J10">
            <v>47</v>
          </cell>
          <cell r="K10">
            <v>6.0200000054945049</v>
          </cell>
          <cell r="L10" t="str">
            <v xml:space="preserve"> </v>
          </cell>
        </row>
        <row r="11">
          <cell r="B11" t="str">
            <v>Goztepe</v>
          </cell>
          <cell r="C11">
            <v>33</v>
          </cell>
          <cell r="D11">
            <v>12</v>
          </cell>
          <cell r="E11">
            <v>10</v>
          </cell>
          <cell r="F11">
            <v>11</v>
          </cell>
          <cell r="G11">
            <v>49</v>
          </cell>
          <cell r="H11">
            <v>44</v>
          </cell>
          <cell r="I11">
            <v>5</v>
          </cell>
          <cell r="J11">
            <v>46</v>
          </cell>
          <cell r="K11">
            <v>6.0200000000999996</v>
          </cell>
          <cell r="L11" t="str">
            <v xml:space="preserve"> </v>
          </cell>
        </row>
        <row r="12">
          <cell r="B12" t="str">
            <v>Antalyaspor</v>
          </cell>
          <cell r="C12">
            <v>33</v>
          </cell>
          <cell r="D12">
            <v>9</v>
          </cell>
          <cell r="E12">
            <v>15</v>
          </cell>
          <cell r="F12">
            <v>9</v>
          </cell>
          <cell r="G12">
            <v>32</v>
          </cell>
          <cell r="H12">
            <v>41</v>
          </cell>
          <cell r="I12">
            <v>-9</v>
          </cell>
          <cell r="J12">
            <v>42</v>
          </cell>
          <cell r="K12">
            <v>6.0200000000909091</v>
          </cell>
          <cell r="L12" t="str">
            <v xml:space="preserve"> </v>
          </cell>
        </row>
        <row r="13">
          <cell r="B13" t="str">
            <v>Konyaspor</v>
          </cell>
          <cell r="C13">
            <v>32</v>
          </cell>
          <cell r="D13">
            <v>10</v>
          </cell>
          <cell r="E13">
            <v>10</v>
          </cell>
          <cell r="F13">
            <v>12</v>
          </cell>
          <cell r="G13">
            <v>39</v>
          </cell>
          <cell r="H13">
            <v>40</v>
          </cell>
          <cell r="I13">
            <v>-1</v>
          </cell>
          <cell r="J13">
            <v>40</v>
          </cell>
          <cell r="K13">
            <v>7.0000000060975607</v>
          </cell>
          <cell r="L13" t="str">
            <v xml:space="preserve"> </v>
          </cell>
        </row>
        <row r="14">
          <cell r="B14" t="str">
            <v>Ankaragucu</v>
          </cell>
          <cell r="C14">
            <v>32</v>
          </cell>
          <cell r="D14">
            <v>10</v>
          </cell>
          <cell r="E14">
            <v>6</v>
          </cell>
          <cell r="F14">
            <v>16</v>
          </cell>
          <cell r="G14">
            <v>39</v>
          </cell>
          <cell r="H14">
            <v>51</v>
          </cell>
          <cell r="I14">
            <v>-12</v>
          </cell>
          <cell r="J14">
            <v>36</v>
          </cell>
          <cell r="K14">
            <v>6.0200000000769229</v>
          </cell>
          <cell r="L14" t="str">
            <v xml:space="preserve"> </v>
          </cell>
        </row>
        <row r="15">
          <cell r="B15" t="str">
            <v>Rizespor</v>
          </cell>
          <cell r="C15">
            <v>32</v>
          </cell>
          <cell r="D15">
            <v>8</v>
          </cell>
          <cell r="E15">
            <v>12</v>
          </cell>
          <cell r="F15">
            <v>12</v>
          </cell>
          <cell r="G15">
            <v>36</v>
          </cell>
          <cell r="H15">
            <v>49</v>
          </cell>
          <cell r="I15">
            <v>-13</v>
          </cell>
          <cell r="J15">
            <v>36</v>
          </cell>
          <cell r="K15">
            <v>6.0200000000714278</v>
          </cell>
          <cell r="L15" t="str">
            <v xml:space="preserve"> </v>
          </cell>
        </row>
        <row r="16">
          <cell r="B16" t="str">
            <v>Kasimpasa</v>
          </cell>
          <cell r="C16">
            <v>33</v>
          </cell>
          <cell r="D16">
            <v>9</v>
          </cell>
          <cell r="E16">
            <v>9</v>
          </cell>
          <cell r="F16">
            <v>15</v>
          </cell>
          <cell r="G16">
            <v>35</v>
          </cell>
          <cell r="H16">
            <v>48</v>
          </cell>
          <cell r="I16">
            <v>-13</v>
          </cell>
          <cell r="J16">
            <v>36</v>
          </cell>
          <cell r="K16">
            <v>6.0200000000666662</v>
          </cell>
          <cell r="L16" t="str">
            <v xml:space="preserve"> </v>
          </cell>
        </row>
        <row r="17">
          <cell r="B17" t="str">
            <v>Yeni Malatyaspor</v>
          </cell>
          <cell r="C17">
            <v>32</v>
          </cell>
          <cell r="D17">
            <v>7</v>
          </cell>
          <cell r="E17">
            <v>13</v>
          </cell>
          <cell r="F17">
            <v>12</v>
          </cell>
          <cell r="G17">
            <v>39</v>
          </cell>
          <cell r="H17">
            <v>45</v>
          </cell>
          <cell r="I17">
            <v>-6</v>
          </cell>
          <cell r="J17">
            <v>34</v>
          </cell>
          <cell r="K17">
            <v>6.0200000054054046</v>
          </cell>
          <cell r="L17" t="str">
            <v xml:space="preserve"> </v>
          </cell>
        </row>
        <row r="18">
          <cell r="B18" t="str">
            <v>İstanbul Basaksehir</v>
          </cell>
          <cell r="C18">
            <v>32</v>
          </cell>
          <cell r="D18">
            <v>8</v>
          </cell>
          <cell r="E18">
            <v>9</v>
          </cell>
          <cell r="F18">
            <v>15</v>
          </cell>
          <cell r="G18">
            <v>35</v>
          </cell>
          <cell r="H18">
            <v>51</v>
          </cell>
          <cell r="I18">
            <v>-16</v>
          </cell>
          <cell r="J18">
            <v>33</v>
          </cell>
          <cell r="K18">
            <v>26.500000016666668</v>
          </cell>
          <cell r="L18" t="str">
            <v xml:space="preserve"> </v>
          </cell>
        </row>
        <row r="19">
          <cell r="B19" t="str">
            <v>Kayserispor</v>
          </cell>
          <cell r="C19">
            <v>32</v>
          </cell>
          <cell r="D19">
            <v>8</v>
          </cell>
          <cell r="E19">
            <v>9</v>
          </cell>
          <cell r="F19">
            <v>15</v>
          </cell>
          <cell r="G19">
            <v>24</v>
          </cell>
          <cell r="H19">
            <v>41</v>
          </cell>
          <cell r="I19">
            <v>-17</v>
          </cell>
          <cell r="J19">
            <v>33</v>
          </cell>
          <cell r="K19">
            <v>6.0200000000555551</v>
          </cell>
          <cell r="L19" t="str">
            <v xml:space="preserve"> </v>
          </cell>
        </row>
        <row r="20">
          <cell r="B20" t="str">
            <v>Genclerbirligi</v>
          </cell>
          <cell r="C20">
            <v>32</v>
          </cell>
          <cell r="D20">
            <v>8</v>
          </cell>
          <cell r="E20">
            <v>7</v>
          </cell>
          <cell r="F20">
            <v>17</v>
          </cell>
          <cell r="G20">
            <v>30</v>
          </cell>
          <cell r="H20">
            <v>55</v>
          </cell>
          <cell r="I20">
            <v>-25</v>
          </cell>
          <cell r="J20">
            <v>31</v>
          </cell>
          <cell r="K20">
            <v>6.0200000000526313</v>
          </cell>
          <cell r="L20" t="str">
            <v xml:space="preserve"> </v>
          </cell>
        </row>
        <row r="21">
          <cell r="B21" t="str">
            <v>Erzurumspor</v>
          </cell>
          <cell r="C21">
            <v>33</v>
          </cell>
          <cell r="D21">
            <v>6</v>
          </cell>
          <cell r="E21">
            <v>10</v>
          </cell>
          <cell r="F21">
            <v>17</v>
          </cell>
          <cell r="G21">
            <v>32</v>
          </cell>
          <cell r="H21">
            <v>56</v>
          </cell>
          <cell r="I21">
            <v>-24</v>
          </cell>
          <cell r="J21">
            <v>28</v>
          </cell>
          <cell r="K21">
            <v>6.0200000000499996</v>
          </cell>
          <cell r="L21" t="str">
            <v xml:space="preserve"> </v>
          </cell>
        </row>
        <row r="22">
          <cell r="B22" t="str">
            <v>Denizlispor</v>
          </cell>
          <cell r="C22">
            <v>32</v>
          </cell>
          <cell r="D22">
            <v>6</v>
          </cell>
          <cell r="E22">
            <v>8</v>
          </cell>
          <cell r="F22">
            <v>18</v>
          </cell>
          <cell r="G22">
            <v>29</v>
          </cell>
          <cell r="H22">
            <v>55</v>
          </cell>
          <cell r="I22">
            <v>-26</v>
          </cell>
          <cell r="J22">
            <v>26</v>
          </cell>
          <cell r="K22">
            <v>6.0200000000476184</v>
          </cell>
          <cell r="L22" t="str">
            <v xml:space="preserve"> </v>
          </cell>
        </row>
        <row r="24">
          <cell r="K24">
            <v>6.02</v>
          </cell>
        </row>
      </sheetData>
      <sheetData sheetId="32">
        <row r="2">
          <cell r="B2" t="str">
            <v>Salzburg</v>
          </cell>
          <cell r="C2">
            <v>23</v>
          </cell>
          <cell r="D2">
            <v>18</v>
          </cell>
          <cell r="E2">
            <v>1</v>
          </cell>
          <cell r="F2">
            <v>4</v>
          </cell>
          <cell r="G2">
            <v>70</v>
          </cell>
          <cell r="H2">
            <v>25</v>
          </cell>
          <cell r="I2">
            <v>45</v>
          </cell>
          <cell r="J2">
            <v>29</v>
          </cell>
          <cell r="K2">
            <v>59.000000045454549</v>
          </cell>
          <cell r="L2" t="str">
            <v>CHQ4</v>
          </cell>
        </row>
        <row r="3">
          <cell r="B3" t="str">
            <v>Rapid Wien</v>
          </cell>
          <cell r="C3">
            <v>23</v>
          </cell>
          <cell r="D3">
            <v>14</v>
          </cell>
          <cell r="E3">
            <v>6</v>
          </cell>
          <cell r="F3">
            <v>3</v>
          </cell>
          <cell r="G3">
            <v>51</v>
          </cell>
          <cell r="H3">
            <v>26</v>
          </cell>
          <cell r="I3">
            <v>25</v>
          </cell>
          <cell r="J3">
            <v>25</v>
          </cell>
          <cell r="K3">
            <v>17.000000010526314</v>
          </cell>
          <cell r="L3" t="str">
            <v>NCQ2</v>
          </cell>
        </row>
        <row r="4">
          <cell r="B4" t="str">
            <v>LASK</v>
          </cell>
          <cell r="C4">
            <v>23</v>
          </cell>
          <cell r="D4">
            <v>13</v>
          </cell>
          <cell r="E4">
            <v>3</v>
          </cell>
          <cell r="F4">
            <v>7</v>
          </cell>
          <cell r="G4">
            <v>42</v>
          </cell>
          <cell r="H4">
            <v>23</v>
          </cell>
          <cell r="I4">
            <v>19</v>
          </cell>
          <cell r="J4">
            <v>21</v>
          </cell>
          <cell r="K4">
            <v>21.000000014925373</v>
          </cell>
          <cell r="L4" t="str">
            <v>ELQ4</v>
          </cell>
        </row>
        <row r="5">
          <cell r="B5" t="str">
            <v>Sturm</v>
          </cell>
          <cell r="C5">
            <v>23</v>
          </cell>
          <cell r="D5">
            <v>11</v>
          </cell>
          <cell r="E5">
            <v>6</v>
          </cell>
          <cell r="F5">
            <v>6</v>
          </cell>
          <cell r="G5">
            <v>35</v>
          </cell>
          <cell r="H5">
            <v>23</v>
          </cell>
          <cell r="I5">
            <v>12</v>
          </cell>
          <cell r="J5">
            <v>19</v>
          </cell>
          <cell r="K5">
            <v>7.1650000062893078</v>
          </cell>
          <cell r="L5" t="str">
            <v>ECLQ3</v>
          </cell>
        </row>
        <row r="6">
          <cell r="B6" t="str">
            <v>Wattens</v>
          </cell>
          <cell r="C6">
            <v>23</v>
          </cell>
          <cell r="D6">
            <v>9</v>
          </cell>
          <cell r="E6">
            <v>6</v>
          </cell>
          <cell r="F6">
            <v>8</v>
          </cell>
          <cell r="G6">
            <v>39</v>
          </cell>
          <cell r="H6">
            <v>34</v>
          </cell>
          <cell r="I6">
            <v>5</v>
          </cell>
          <cell r="J6">
            <v>18</v>
          </cell>
          <cell r="K6">
            <v>7.1650000002000001</v>
          </cell>
          <cell r="L6" t="str">
            <v>ECLQ2?</v>
          </cell>
        </row>
        <row r="7">
          <cell r="B7" t="str">
            <v>Wolfsberg</v>
          </cell>
          <cell r="C7">
            <v>23</v>
          </cell>
          <cell r="D7">
            <v>10</v>
          </cell>
          <cell r="E7">
            <v>3</v>
          </cell>
          <cell r="F7">
            <v>10</v>
          </cell>
          <cell r="G7">
            <v>41</v>
          </cell>
          <cell r="H7">
            <v>47</v>
          </cell>
          <cell r="I7">
            <v>-6</v>
          </cell>
          <cell r="J7">
            <v>16</v>
          </cell>
          <cell r="K7">
            <v>11.000000008064516</v>
          </cell>
          <cell r="L7" t="str">
            <v xml:space="preserve"> </v>
          </cell>
        </row>
        <row r="8">
          <cell r="B8" t="str">
            <v>Austria Wien</v>
          </cell>
          <cell r="C8">
            <v>23</v>
          </cell>
          <cell r="D8">
            <v>7</v>
          </cell>
          <cell r="E8">
            <v>7</v>
          </cell>
          <cell r="F8">
            <v>9</v>
          </cell>
          <cell r="G8">
            <v>33</v>
          </cell>
          <cell r="H8">
            <v>32</v>
          </cell>
          <cell r="I8">
            <v>1</v>
          </cell>
          <cell r="J8">
            <v>15</v>
          </cell>
          <cell r="K8">
            <v>10.000000007874016</v>
          </cell>
          <cell r="L8" t="str">
            <v xml:space="preserve"> </v>
          </cell>
        </row>
        <row r="9">
          <cell r="B9" t="str">
            <v>Hartberg</v>
          </cell>
          <cell r="C9">
            <v>23</v>
          </cell>
          <cell r="D9">
            <v>7</v>
          </cell>
          <cell r="E9">
            <v>8</v>
          </cell>
          <cell r="F9">
            <v>8</v>
          </cell>
          <cell r="G9">
            <v>27</v>
          </cell>
          <cell r="H9">
            <v>41</v>
          </cell>
          <cell r="I9">
            <v>-14</v>
          </cell>
          <cell r="J9">
            <v>14</v>
          </cell>
          <cell r="K9">
            <v>7.1650000063291142</v>
          </cell>
          <cell r="L9" t="str">
            <v xml:space="preserve"> </v>
          </cell>
        </row>
        <row r="10">
          <cell r="B10" t="str">
            <v>Ried</v>
          </cell>
          <cell r="C10">
            <v>23</v>
          </cell>
          <cell r="D10">
            <v>5</v>
          </cell>
          <cell r="E10">
            <v>4</v>
          </cell>
          <cell r="F10">
            <v>14</v>
          </cell>
          <cell r="G10">
            <v>24</v>
          </cell>
          <cell r="H10">
            <v>48</v>
          </cell>
          <cell r="I10">
            <v>-24</v>
          </cell>
          <cell r="J10">
            <v>11</v>
          </cell>
          <cell r="K10">
            <v>7.1650000001111112</v>
          </cell>
          <cell r="L10" t="str">
            <v xml:space="preserve"> </v>
          </cell>
        </row>
        <row r="11">
          <cell r="B11" t="str">
            <v>St Polten</v>
          </cell>
          <cell r="C11">
            <v>23</v>
          </cell>
          <cell r="D11">
            <v>5</v>
          </cell>
          <cell r="E11">
            <v>6</v>
          </cell>
          <cell r="F11">
            <v>12</v>
          </cell>
          <cell r="G11">
            <v>33</v>
          </cell>
          <cell r="H11">
            <v>44</v>
          </cell>
          <cell r="I11">
            <v>-11</v>
          </cell>
          <cell r="J11">
            <v>10</v>
          </cell>
          <cell r="K11">
            <v>7.1650000001</v>
          </cell>
          <cell r="L11" t="str">
            <v xml:space="preserve"> </v>
          </cell>
        </row>
        <row r="12">
          <cell r="B12" t="str">
            <v>Altach</v>
          </cell>
          <cell r="C12">
            <v>23</v>
          </cell>
          <cell r="D12">
            <v>6</v>
          </cell>
          <cell r="E12">
            <v>3</v>
          </cell>
          <cell r="F12">
            <v>14</v>
          </cell>
          <cell r="G12">
            <v>20</v>
          </cell>
          <cell r="H12">
            <v>45</v>
          </cell>
          <cell r="I12">
            <v>-25</v>
          </cell>
          <cell r="J12">
            <v>10</v>
          </cell>
          <cell r="K12">
            <v>7.1650000062111801</v>
          </cell>
          <cell r="L12" t="str">
            <v xml:space="preserve"> </v>
          </cell>
        </row>
        <row r="13">
          <cell r="B13" t="str">
            <v>Admira Wacker</v>
          </cell>
          <cell r="C13">
            <v>23</v>
          </cell>
          <cell r="D13">
            <v>4</v>
          </cell>
          <cell r="E13">
            <v>5</v>
          </cell>
          <cell r="F13">
            <v>14</v>
          </cell>
          <cell r="G13">
            <v>23</v>
          </cell>
          <cell r="H13">
            <v>50</v>
          </cell>
          <cell r="I13">
            <v>-27</v>
          </cell>
          <cell r="J13">
            <v>10</v>
          </cell>
          <cell r="K13">
            <v>7.1650000062499997</v>
          </cell>
          <cell r="L13" t="str">
            <v xml:space="preserve"> </v>
          </cell>
        </row>
        <row r="15">
          <cell r="K15">
            <v>7.165</v>
          </cell>
        </row>
      </sheetData>
      <sheetData sheetId="33">
        <row r="2">
          <cell r="B2" t="str">
            <v>Midtjylland</v>
          </cell>
          <cell r="C2">
            <v>23</v>
          </cell>
          <cell r="D2">
            <v>14</v>
          </cell>
          <cell r="E2">
            <v>4</v>
          </cell>
          <cell r="F2">
            <v>5</v>
          </cell>
          <cell r="G2">
            <v>36</v>
          </cell>
          <cell r="H2">
            <v>20</v>
          </cell>
          <cell r="I2">
            <v>16</v>
          </cell>
          <cell r="J2">
            <v>46</v>
          </cell>
          <cell r="K2">
            <v>13.500000008849558</v>
          </cell>
          <cell r="L2" t="str">
            <v>CHQ4</v>
          </cell>
        </row>
        <row r="3">
          <cell r="B3" t="str">
            <v>Brondby</v>
          </cell>
          <cell r="C3">
            <v>23</v>
          </cell>
          <cell r="D3">
            <v>14</v>
          </cell>
          <cell r="E3">
            <v>3</v>
          </cell>
          <cell r="F3">
            <v>6</v>
          </cell>
          <cell r="G3">
            <v>40</v>
          </cell>
          <cell r="H3">
            <v>25</v>
          </cell>
          <cell r="I3">
            <v>15</v>
          </cell>
          <cell r="J3">
            <v>45</v>
          </cell>
          <cell r="K3">
            <v>7.000000006134969</v>
          </cell>
          <cell r="L3" t="str">
            <v>NCQ2</v>
          </cell>
        </row>
        <row r="4">
          <cell r="B4" t="str">
            <v>AGF Aarhus</v>
          </cell>
          <cell r="C4">
            <v>23</v>
          </cell>
          <cell r="D4">
            <v>10</v>
          </cell>
          <cell r="E4">
            <v>8</v>
          </cell>
          <cell r="F4">
            <v>5</v>
          </cell>
          <cell r="G4">
            <v>35</v>
          </cell>
          <cell r="H4">
            <v>24</v>
          </cell>
          <cell r="I4">
            <v>11</v>
          </cell>
          <cell r="J4">
            <v>38</v>
          </cell>
          <cell r="K4">
            <v>5.5750000050251254</v>
          </cell>
          <cell r="L4" t="str">
            <v>ELQ4</v>
          </cell>
        </row>
        <row r="5">
          <cell r="B5" t="str">
            <v>Copenhagen</v>
          </cell>
          <cell r="C5">
            <v>23</v>
          </cell>
          <cell r="D5">
            <v>11</v>
          </cell>
          <cell r="E5">
            <v>5</v>
          </cell>
          <cell r="F5">
            <v>7</v>
          </cell>
          <cell r="G5">
            <v>41</v>
          </cell>
          <cell r="H5">
            <v>36</v>
          </cell>
          <cell r="I5">
            <v>5</v>
          </cell>
          <cell r="J5">
            <v>38</v>
          </cell>
          <cell r="K5">
            <v>43.50000002777778</v>
          </cell>
          <cell r="L5" t="str">
            <v>ECLQ3</v>
          </cell>
        </row>
        <row r="6">
          <cell r="B6" t="str">
            <v>Randers</v>
          </cell>
          <cell r="C6">
            <v>23</v>
          </cell>
          <cell r="D6">
            <v>9</v>
          </cell>
          <cell r="E6">
            <v>5</v>
          </cell>
          <cell r="F6">
            <v>9</v>
          </cell>
          <cell r="G6">
            <v>32</v>
          </cell>
          <cell r="H6">
            <v>23</v>
          </cell>
          <cell r="I6">
            <v>9</v>
          </cell>
          <cell r="J6">
            <v>32</v>
          </cell>
          <cell r="K6">
            <v>5.5750000002000002</v>
          </cell>
          <cell r="L6" t="str">
            <v>ECLQ2?</v>
          </cell>
        </row>
        <row r="7">
          <cell r="B7" t="str">
            <v>Nordsjaelland</v>
          </cell>
          <cell r="C7">
            <v>23</v>
          </cell>
          <cell r="D7">
            <v>8</v>
          </cell>
          <cell r="E7">
            <v>8</v>
          </cell>
          <cell r="F7">
            <v>7</v>
          </cell>
          <cell r="G7">
            <v>37</v>
          </cell>
          <cell r="H7">
            <v>30</v>
          </cell>
          <cell r="I7">
            <v>7</v>
          </cell>
          <cell r="J7">
            <v>32</v>
          </cell>
          <cell r="K7">
            <v>5.5750000049751245</v>
          </cell>
          <cell r="L7" t="str">
            <v xml:space="preserve"> </v>
          </cell>
        </row>
        <row r="8">
          <cell r="B8" t="str">
            <v>Sonderjyske</v>
          </cell>
          <cell r="C8">
            <v>22</v>
          </cell>
          <cell r="D8">
            <v>8</v>
          </cell>
          <cell r="E8">
            <v>4</v>
          </cell>
          <cell r="F8">
            <v>10</v>
          </cell>
          <cell r="G8">
            <v>30</v>
          </cell>
          <cell r="H8">
            <v>32</v>
          </cell>
          <cell r="I8">
            <v>-2</v>
          </cell>
          <cell r="J8">
            <v>28</v>
          </cell>
          <cell r="K8">
            <v>5.5750000050505051</v>
          </cell>
          <cell r="L8" t="str">
            <v xml:space="preserve"> </v>
          </cell>
        </row>
        <row r="9">
          <cell r="B9" t="str">
            <v>Odense</v>
          </cell>
          <cell r="C9">
            <v>22</v>
          </cell>
          <cell r="D9">
            <v>7</v>
          </cell>
          <cell r="E9">
            <v>7</v>
          </cell>
          <cell r="F9">
            <v>8</v>
          </cell>
          <cell r="G9">
            <v>25</v>
          </cell>
          <cell r="H9">
            <v>28</v>
          </cell>
          <cell r="I9">
            <v>-3</v>
          </cell>
          <cell r="J9">
            <v>28</v>
          </cell>
          <cell r="K9">
            <v>5.5750000001249997</v>
          </cell>
          <cell r="L9" t="str">
            <v xml:space="preserve"> </v>
          </cell>
        </row>
        <row r="10">
          <cell r="B10" t="str">
            <v>Aalborg</v>
          </cell>
          <cell r="C10">
            <v>22</v>
          </cell>
          <cell r="D10">
            <v>7</v>
          </cell>
          <cell r="E10">
            <v>7</v>
          </cell>
          <cell r="F10">
            <v>8</v>
          </cell>
          <cell r="G10">
            <v>24</v>
          </cell>
          <cell r="H10">
            <v>30</v>
          </cell>
          <cell r="I10">
            <v>-6</v>
          </cell>
          <cell r="J10">
            <v>28</v>
          </cell>
          <cell r="K10">
            <v>5.5750000001111113</v>
          </cell>
          <cell r="L10" t="str">
            <v xml:space="preserve"> </v>
          </cell>
        </row>
        <row r="11">
          <cell r="B11" t="str">
            <v>Vejle</v>
          </cell>
          <cell r="C11">
            <v>22</v>
          </cell>
          <cell r="D11">
            <v>6</v>
          </cell>
          <cell r="E11">
            <v>6</v>
          </cell>
          <cell r="F11">
            <v>10</v>
          </cell>
          <cell r="G11">
            <v>25</v>
          </cell>
          <cell r="H11">
            <v>37</v>
          </cell>
          <cell r="I11">
            <v>-12</v>
          </cell>
          <cell r="J11">
            <v>24</v>
          </cell>
          <cell r="K11">
            <v>5.5750000001000002</v>
          </cell>
          <cell r="L11" t="str">
            <v xml:space="preserve"> </v>
          </cell>
        </row>
        <row r="12">
          <cell r="B12" t="str">
            <v>Lyngby</v>
          </cell>
          <cell r="C12">
            <v>22</v>
          </cell>
          <cell r="D12">
            <v>5</v>
          </cell>
          <cell r="E12">
            <v>5</v>
          </cell>
          <cell r="F12">
            <v>12</v>
          </cell>
          <cell r="G12">
            <v>25</v>
          </cell>
          <cell r="H12">
            <v>43</v>
          </cell>
          <cell r="I12">
            <v>-18</v>
          </cell>
          <cell r="J12">
            <v>20</v>
          </cell>
          <cell r="K12">
            <v>5.5750000049504953</v>
          </cell>
          <cell r="L12" t="str">
            <v xml:space="preserve"> </v>
          </cell>
        </row>
        <row r="13">
          <cell r="B13" t="str">
            <v>Horsens</v>
          </cell>
          <cell r="C13">
            <v>22</v>
          </cell>
          <cell r="D13">
            <v>2</v>
          </cell>
          <cell r="E13">
            <v>6</v>
          </cell>
          <cell r="F13">
            <v>14</v>
          </cell>
          <cell r="G13">
            <v>15</v>
          </cell>
          <cell r="H13">
            <v>37</v>
          </cell>
          <cell r="I13">
            <v>-22</v>
          </cell>
          <cell r="J13">
            <v>12</v>
          </cell>
          <cell r="K13">
            <v>5.5750000000833335</v>
          </cell>
          <cell r="L13" t="str">
            <v xml:space="preserve"> </v>
          </cell>
        </row>
        <row r="15">
          <cell r="K15">
            <v>5.5750000000000002</v>
          </cell>
        </row>
      </sheetData>
      <sheetData sheetId="34">
        <row r="2">
          <cell r="B2" t="str">
            <v>Rangers</v>
          </cell>
          <cell r="C2">
            <v>33</v>
          </cell>
          <cell r="D2">
            <v>28</v>
          </cell>
          <cell r="E2">
            <v>5</v>
          </cell>
          <cell r="F2">
            <v>0</v>
          </cell>
          <cell r="G2">
            <v>78</v>
          </cell>
          <cell r="H2">
            <v>10</v>
          </cell>
          <cell r="I2">
            <v>68</v>
          </cell>
          <cell r="J2">
            <v>89</v>
          </cell>
          <cell r="K2">
            <v>31.250000019230768</v>
          </cell>
          <cell r="L2" t="str">
            <v>CHQ3</v>
          </cell>
        </row>
        <row r="3">
          <cell r="B3" t="str">
            <v>Celtic</v>
          </cell>
          <cell r="C3">
            <v>33</v>
          </cell>
          <cell r="D3">
            <v>20</v>
          </cell>
          <cell r="E3">
            <v>9</v>
          </cell>
          <cell r="F3">
            <v>4</v>
          </cell>
          <cell r="G3">
            <v>66</v>
          </cell>
          <cell r="H3">
            <v>24</v>
          </cell>
          <cell r="I3">
            <v>42</v>
          </cell>
          <cell r="J3">
            <v>69</v>
          </cell>
          <cell r="K3">
            <v>34.000000021739133</v>
          </cell>
          <cell r="L3" t="str">
            <v>NCQ2</v>
          </cell>
        </row>
        <row r="4">
          <cell r="B4" t="str">
            <v>Hibernian</v>
          </cell>
          <cell r="C4">
            <v>33</v>
          </cell>
          <cell r="D4">
            <v>16</v>
          </cell>
          <cell r="E4">
            <v>8</v>
          </cell>
          <cell r="F4">
            <v>9</v>
          </cell>
          <cell r="G4">
            <v>44</v>
          </cell>
          <cell r="H4">
            <v>31</v>
          </cell>
          <cell r="I4">
            <v>13</v>
          </cell>
          <cell r="J4">
            <v>56</v>
          </cell>
          <cell r="K4">
            <v>6.6750000059523806</v>
          </cell>
          <cell r="L4" t="str">
            <v>ELQ4</v>
          </cell>
        </row>
        <row r="5">
          <cell r="B5" t="str">
            <v>Aberdeen</v>
          </cell>
          <cell r="C5">
            <v>33</v>
          </cell>
          <cell r="D5">
            <v>13</v>
          </cell>
          <cell r="E5">
            <v>10</v>
          </cell>
          <cell r="F5">
            <v>10</v>
          </cell>
          <cell r="G5">
            <v>32</v>
          </cell>
          <cell r="H5">
            <v>31</v>
          </cell>
          <cell r="I5">
            <v>1</v>
          </cell>
          <cell r="J5">
            <v>49</v>
          </cell>
          <cell r="K5">
            <v>7.5000000066225168</v>
          </cell>
          <cell r="L5" t="str">
            <v>ECLQ2</v>
          </cell>
        </row>
        <row r="6">
          <cell r="B6" t="str">
            <v>Livingston</v>
          </cell>
          <cell r="C6">
            <v>33</v>
          </cell>
          <cell r="D6">
            <v>12</v>
          </cell>
          <cell r="E6">
            <v>8</v>
          </cell>
          <cell r="F6">
            <v>13</v>
          </cell>
          <cell r="G6">
            <v>40</v>
          </cell>
          <cell r="H6">
            <v>41</v>
          </cell>
          <cell r="I6">
            <v>-1</v>
          </cell>
          <cell r="J6">
            <v>44</v>
          </cell>
          <cell r="K6">
            <v>6.6750000001999998</v>
          </cell>
          <cell r="L6" t="str">
            <v>ECLQ2?</v>
          </cell>
        </row>
        <row r="7">
          <cell r="B7" t="str">
            <v>St Johnstone</v>
          </cell>
          <cell r="C7">
            <v>33</v>
          </cell>
          <cell r="D7">
            <v>10</v>
          </cell>
          <cell r="E7">
            <v>10</v>
          </cell>
          <cell r="F7">
            <v>13</v>
          </cell>
          <cell r="G7">
            <v>34</v>
          </cell>
          <cell r="H7">
            <v>40</v>
          </cell>
          <cell r="I7">
            <v>-6</v>
          </cell>
          <cell r="J7">
            <v>40</v>
          </cell>
          <cell r="K7">
            <v>6.6750000059171599</v>
          </cell>
          <cell r="L7" t="str">
            <v xml:space="preserve"> </v>
          </cell>
        </row>
        <row r="8">
          <cell r="B8" t="str">
            <v>Saint Mirren</v>
          </cell>
          <cell r="C8">
            <v>33</v>
          </cell>
          <cell r="D8">
            <v>10</v>
          </cell>
          <cell r="E8">
            <v>10</v>
          </cell>
          <cell r="F8">
            <v>13</v>
          </cell>
          <cell r="G8">
            <v>30</v>
          </cell>
          <cell r="H8">
            <v>38</v>
          </cell>
          <cell r="I8">
            <v>-8</v>
          </cell>
          <cell r="J8">
            <v>40</v>
          </cell>
          <cell r="K8">
            <v>6.6750000001428571</v>
          </cell>
          <cell r="L8" t="str">
            <v xml:space="preserve"> </v>
          </cell>
        </row>
        <row r="9">
          <cell r="B9" t="str">
            <v>Dundee United</v>
          </cell>
          <cell r="C9">
            <v>33</v>
          </cell>
          <cell r="D9">
            <v>9</v>
          </cell>
          <cell r="E9">
            <v>12</v>
          </cell>
          <cell r="F9">
            <v>12</v>
          </cell>
          <cell r="G9">
            <v>29</v>
          </cell>
          <cell r="H9">
            <v>43</v>
          </cell>
          <cell r="I9">
            <v>-14</v>
          </cell>
          <cell r="J9">
            <v>39</v>
          </cell>
          <cell r="K9">
            <v>6.6750000001249994</v>
          </cell>
          <cell r="L9" t="str">
            <v xml:space="preserve"> </v>
          </cell>
        </row>
        <row r="10">
          <cell r="B10" t="str">
            <v>Motherwell</v>
          </cell>
          <cell r="C10">
            <v>33</v>
          </cell>
          <cell r="D10">
            <v>9</v>
          </cell>
          <cell r="E10">
            <v>8</v>
          </cell>
          <cell r="F10">
            <v>16</v>
          </cell>
          <cell r="G10">
            <v>32</v>
          </cell>
          <cell r="H10">
            <v>51</v>
          </cell>
          <cell r="I10">
            <v>-19</v>
          </cell>
          <cell r="J10">
            <v>35</v>
          </cell>
          <cell r="K10">
            <v>6.6750000060240966</v>
          </cell>
          <cell r="L10" t="str">
            <v xml:space="preserve"> </v>
          </cell>
        </row>
        <row r="11">
          <cell r="B11" t="str">
            <v>Ross County</v>
          </cell>
          <cell r="C11">
            <v>33</v>
          </cell>
          <cell r="D11">
            <v>8</v>
          </cell>
          <cell r="E11">
            <v>5</v>
          </cell>
          <cell r="F11">
            <v>20</v>
          </cell>
          <cell r="G11">
            <v>26</v>
          </cell>
          <cell r="H11">
            <v>59</v>
          </cell>
          <cell r="I11">
            <v>-33</v>
          </cell>
          <cell r="J11">
            <v>29</v>
          </cell>
          <cell r="K11">
            <v>6.6750000000999998</v>
          </cell>
          <cell r="L11" t="str">
            <v xml:space="preserve"> </v>
          </cell>
        </row>
        <row r="12">
          <cell r="B12" t="str">
            <v>Kilmarnock</v>
          </cell>
          <cell r="C12">
            <v>33</v>
          </cell>
          <cell r="D12">
            <v>8</v>
          </cell>
          <cell r="E12">
            <v>4</v>
          </cell>
          <cell r="F12">
            <v>21</v>
          </cell>
          <cell r="G12">
            <v>33</v>
          </cell>
          <cell r="H12">
            <v>47</v>
          </cell>
          <cell r="I12">
            <v>-14</v>
          </cell>
          <cell r="J12">
            <v>28</v>
          </cell>
          <cell r="K12">
            <v>6.6750000059880241</v>
          </cell>
          <cell r="L12" t="str">
            <v xml:space="preserve"> </v>
          </cell>
        </row>
        <row r="13">
          <cell r="B13" t="str">
            <v>Hamilton</v>
          </cell>
          <cell r="C13">
            <v>33</v>
          </cell>
          <cell r="D13">
            <v>6</v>
          </cell>
          <cell r="E13">
            <v>9</v>
          </cell>
          <cell r="F13">
            <v>18</v>
          </cell>
          <cell r="G13">
            <v>31</v>
          </cell>
          <cell r="H13">
            <v>60</v>
          </cell>
          <cell r="I13">
            <v>-29</v>
          </cell>
          <cell r="J13">
            <v>27</v>
          </cell>
          <cell r="K13">
            <v>6.6750000000833332</v>
          </cell>
          <cell r="L13" t="str">
            <v xml:space="preserve"> </v>
          </cell>
        </row>
        <row r="15">
          <cell r="K15">
            <v>6.6749999999999998</v>
          </cell>
        </row>
      </sheetData>
      <sheetData sheetId="35">
        <row r="2">
          <cell r="B2" t="str">
            <v>Slavia Praha</v>
          </cell>
          <cell r="C2">
            <v>26</v>
          </cell>
          <cell r="D2">
            <v>21</v>
          </cell>
          <cell r="E2">
            <v>5</v>
          </cell>
          <cell r="F2">
            <v>0</v>
          </cell>
          <cell r="G2">
            <v>72</v>
          </cell>
          <cell r="H2">
            <v>15</v>
          </cell>
          <cell r="I2">
            <v>57</v>
          </cell>
          <cell r="J2">
            <v>68</v>
          </cell>
          <cell r="K2">
            <v>43.500000028571428</v>
          </cell>
          <cell r="L2" t="str">
            <v>CHQ3</v>
          </cell>
        </row>
        <row r="3">
          <cell r="B3" t="str">
            <v>Sparta Praha</v>
          </cell>
          <cell r="C3">
            <v>24</v>
          </cell>
          <cell r="D3">
            <v>16</v>
          </cell>
          <cell r="E3">
            <v>3</v>
          </cell>
          <cell r="F3">
            <v>5</v>
          </cell>
          <cell r="G3">
            <v>54</v>
          </cell>
          <cell r="H3">
            <v>28</v>
          </cell>
          <cell r="I3">
            <v>26</v>
          </cell>
          <cell r="J3">
            <v>51</v>
          </cell>
          <cell r="K3">
            <v>17.500000010869567</v>
          </cell>
          <cell r="L3" t="str">
            <v>NCQ2</v>
          </cell>
        </row>
        <row r="4">
          <cell r="B4" t="str">
            <v>Slovacko</v>
          </cell>
          <cell r="C4">
            <v>25</v>
          </cell>
          <cell r="D4">
            <v>15</v>
          </cell>
          <cell r="E4">
            <v>5</v>
          </cell>
          <cell r="F4">
            <v>5</v>
          </cell>
          <cell r="G4">
            <v>46</v>
          </cell>
          <cell r="H4">
            <v>23</v>
          </cell>
          <cell r="I4">
            <v>23</v>
          </cell>
          <cell r="J4">
            <v>50</v>
          </cell>
          <cell r="K4">
            <v>5.3200000003333336</v>
          </cell>
          <cell r="L4" t="str">
            <v>ELQ3</v>
          </cell>
        </row>
        <row r="5">
          <cell r="B5" t="str">
            <v>Jablonec</v>
          </cell>
          <cell r="C5">
            <v>25</v>
          </cell>
          <cell r="D5">
            <v>15</v>
          </cell>
          <cell r="E5">
            <v>4</v>
          </cell>
          <cell r="F5">
            <v>6</v>
          </cell>
          <cell r="G5">
            <v>43</v>
          </cell>
          <cell r="H5">
            <v>28</v>
          </cell>
          <cell r="I5">
            <v>15</v>
          </cell>
          <cell r="J5">
            <v>49</v>
          </cell>
          <cell r="K5">
            <v>7.0000000061728391</v>
          </cell>
          <cell r="L5" t="str">
            <v>ECLQ2</v>
          </cell>
        </row>
        <row r="6">
          <cell r="B6" t="str">
            <v>Slovan Liberec</v>
          </cell>
          <cell r="C6">
            <v>26</v>
          </cell>
          <cell r="D6">
            <v>12</v>
          </cell>
          <cell r="E6">
            <v>7</v>
          </cell>
          <cell r="F6">
            <v>7</v>
          </cell>
          <cell r="G6">
            <v>37</v>
          </cell>
          <cell r="H6">
            <v>23</v>
          </cell>
          <cell r="I6">
            <v>14</v>
          </cell>
          <cell r="J6">
            <v>43</v>
          </cell>
          <cell r="K6">
            <v>8.0000000072992705</v>
          </cell>
          <cell r="L6" t="str">
            <v>ECLQ2?</v>
          </cell>
        </row>
        <row r="7">
          <cell r="B7" t="str">
            <v>Viktoria Plzen</v>
          </cell>
          <cell r="C7">
            <v>24</v>
          </cell>
          <cell r="D7">
            <v>12</v>
          </cell>
          <cell r="E7">
            <v>5</v>
          </cell>
          <cell r="F7">
            <v>7</v>
          </cell>
          <cell r="G7">
            <v>42</v>
          </cell>
          <cell r="H7">
            <v>28</v>
          </cell>
          <cell r="I7">
            <v>14</v>
          </cell>
          <cell r="J7">
            <v>41</v>
          </cell>
          <cell r="K7">
            <v>33.500000021276598</v>
          </cell>
          <cell r="L7" t="str">
            <v xml:space="preserve"> </v>
          </cell>
        </row>
        <row r="8">
          <cell r="B8" t="str">
            <v>Banik Ostrava</v>
          </cell>
          <cell r="C8">
            <v>26</v>
          </cell>
          <cell r="D8">
            <v>10</v>
          </cell>
          <cell r="E8">
            <v>7</v>
          </cell>
          <cell r="F8">
            <v>9</v>
          </cell>
          <cell r="G8">
            <v>36</v>
          </cell>
          <cell r="H8">
            <v>25</v>
          </cell>
          <cell r="I8">
            <v>11</v>
          </cell>
          <cell r="J8">
            <v>37</v>
          </cell>
          <cell r="K8">
            <v>5.3200000001428576</v>
          </cell>
          <cell r="L8" t="str">
            <v xml:space="preserve"> </v>
          </cell>
        </row>
        <row r="9">
          <cell r="B9" t="str">
            <v>Sigma</v>
          </cell>
          <cell r="C9">
            <v>26</v>
          </cell>
          <cell r="D9">
            <v>9</v>
          </cell>
          <cell r="E9">
            <v>10</v>
          </cell>
          <cell r="F9">
            <v>7</v>
          </cell>
          <cell r="G9">
            <v>32</v>
          </cell>
          <cell r="H9">
            <v>26</v>
          </cell>
          <cell r="I9">
            <v>6</v>
          </cell>
          <cell r="J9">
            <v>37</v>
          </cell>
          <cell r="K9">
            <v>5.3200000044843057</v>
          </cell>
          <cell r="L9" t="str">
            <v xml:space="preserve"> </v>
          </cell>
        </row>
        <row r="10">
          <cell r="B10" t="str">
            <v>Pardubice</v>
          </cell>
          <cell r="C10">
            <v>25</v>
          </cell>
          <cell r="D10">
            <v>10</v>
          </cell>
          <cell r="E10">
            <v>5</v>
          </cell>
          <cell r="F10">
            <v>10</v>
          </cell>
          <cell r="G10">
            <v>24</v>
          </cell>
          <cell r="H10">
            <v>33</v>
          </cell>
          <cell r="I10">
            <v>-9</v>
          </cell>
          <cell r="J10">
            <v>35</v>
          </cell>
          <cell r="K10">
            <v>5.3200000001111114</v>
          </cell>
          <cell r="L10" t="str">
            <v xml:space="preserve"> </v>
          </cell>
        </row>
        <row r="11">
          <cell r="B11" t="str">
            <v>Bohemians 1905</v>
          </cell>
          <cell r="C11">
            <v>26</v>
          </cell>
          <cell r="D11">
            <v>8</v>
          </cell>
          <cell r="E11">
            <v>9</v>
          </cell>
          <cell r="F11">
            <v>9</v>
          </cell>
          <cell r="G11">
            <v>28</v>
          </cell>
          <cell r="H11">
            <v>28</v>
          </cell>
          <cell r="I11">
            <v>0</v>
          </cell>
          <cell r="J11">
            <v>33</v>
          </cell>
          <cell r="K11">
            <v>5.3200000001000003</v>
          </cell>
          <cell r="L11" t="str">
            <v xml:space="preserve"> </v>
          </cell>
        </row>
        <row r="12">
          <cell r="B12" t="str">
            <v>Ceske Budejovice</v>
          </cell>
          <cell r="C12">
            <v>26</v>
          </cell>
          <cell r="D12">
            <v>7</v>
          </cell>
          <cell r="E12">
            <v>10</v>
          </cell>
          <cell r="F12">
            <v>9</v>
          </cell>
          <cell r="G12">
            <v>27</v>
          </cell>
          <cell r="H12">
            <v>35</v>
          </cell>
          <cell r="I12">
            <v>-8</v>
          </cell>
          <cell r="J12">
            <v>31</v>
          </cell>
          <cell r="K12">
            <v>5.3200000000909098</v>
          </cell>
          <cell r="L12" t="str">
            <v xml:space="preserve"> </v>
          </cell>
        </row>
        <row r="13">
          <cell r="B13" t="str">
            <v>Karvina</v>
          </cell>
          <cell r="C13">
            <v>26</v>
          </cell>
          <cell r="D13">
            <v>7</v>
          </cell>
          <cell r="E13">
            <v>9</v>
          </cell>
          <cell r="F13">
            <v>10</v>
          </cell>
          <cell r="G13">
            <v>28</v>
          </cell>
          <cell r="H13">
            <v>39</v>
          </cell>
          <cell r="I13">
            <v>-11</v>
          </cell>
          <cell r="J13">
            <v>30</v>
          </cell>
          <cell r="K13">
            <v>5.3200000000833336</v>
          </cell>
          <cell r="L13" t="str">
            <v xml:space="preserve"> </v>
          </cell>
        </row>
        <row r="14">
          <cell r="B14" t="str">
            <v>Zlin</v>
          </cell>
          <cell r="C14">
            <v>25</v>
          </cell>
          <cell r="D14">
            <v>8</v>
          </cell>
          <cell r="E14">
            <v>5</v>
          </cell>
          <cell r="F14">
            <v>12</v>
          </cell>
          <cell r="G14">
            <v>26</v>
          </cell>
          <cell r="H14">
            <v>34</v>
          </cell>
          <cell r="I14">
            <v>-8</v>
          </cell>
          <cell r="J14">
            <v>29</v>
          </cell>
          <cell r="K14">
            <v>5.3200000044642861</v>
          </cell>
          <cell r="L14" t="str">
            <v xml:space="preserve"> </v>
          </cell>
        </row>
        <row r="15">
          <cell r="B15" t="str">
            <v>Mlada Boleslav</v>
          </cell>
          <cell r="C15">
            <v>26</v>
          </cell>
          <cell r="D15">
            <v>5</v>
          </cell>
          <cell r="E15">
            <v>9</v>
          </cell>
          <cell r="F15">
            <v>12</v>
          </cell>
          <cell r="G15">
            <v>32</v>
          </cell>
          <cell r="H15">
            <v>43</v>
          </cell>
          <cell r="I15">
            <v>-11</v>
          </cell>
          <cell r="J15">
            <v>24</v>
          </cell>
          <cell r="K15">
            <v>5.3200000045045046</v>
          </cell>
          <cell r="L15" t="str">
            <v xml:space="preserve"> </v>
          </cell>
        </row>
        <row r="16">
          <cell r="B16" t="str">
            <v>Teplice</v>
          </cell>
          <cell r="C16">
            <v>26</v>
          </cell>
          <cell r="D16">
            <v>6</v>
          </cell>
          <cell r="E16">
            <v>5</v>
          </cell>
          <cell r="F16">
            <v>15</v>
          </cell>
          <cell r="G16">
            <v>28</v>
          </cell>
          <cell r="H16">
            <v>56</v>
          </cell>
          <cell r="I16">
            <v>-28</v>
          </cell>
          <cell r="J16">
            <v>23</v>
          </cell>
          <cell r="K16">
            <v>5.320000000066667</v>
          </cell>
          <cell r="L16" t="str">
            <v xml:space="preserve"> </v>
          </cell>
        </row>
        <row r="17">
          <cell r="B17" t="str">
            <v>Zbrojovka Brno</v>
          </cell>
          <cell r="C17">
            <v>26</v>
          </cell>
          <cell r="D17">
            <v>4</v>
          </cell>
          <cell r="E17">
            <v>8</v>
          </cell>
          <cell r="F17">
            <v>14</v>
          </cell>
          <cell r="G17">
            <v>21</v>
          </cell>
          <cell r="H17">
            <v>39</v>
          </cell>
          <cell r="I17">
            <v>-18</v>
          </cell>
          <cell r="J17">
            <v>20</v>
          </cell>
          <cell r="K17">
            <v>5.3200000000625005</v>
          </cell>
          <cell r="L17" t="str">
            <v xml:space="preserve"> </v>
          </cell>
        </row>
        <row r="18">
          <cell r="B18" t="str">
            <v>Opava</v>
          </cell>
          <cell r="C18">
            <v>26</v>
          </cell>
          <cell r="D18">
            <v>3</v>
          </cell>
          <cell r="E18">
            <v>6</v>
          </cell>
          <cell r="F18">
            <v>17</v>
          </cell>
          <cell r="G18">
            <v>16</v>
          </cell>
          <cell r="H18">
            <v>52</v>
          </cell>
          <cell r="I18">
            <v>-36</v>
          </cell>
          <cell r="J18">
            <v>15</v>
          </cell>
          <cell r="K18">
            <v>5.3200000000588235</v>
          </cell>
          <cell r="L18" t="str">
            <v xml:space="preserve"> </v>
          </cell>
        </row>
        <row r="19">
          <cell r="B19" t="str">
            <v>Pribram</v>
          </cell>
          <cell r="C19">
            <v>26</v>
          </cell>
          <cell r="D19">
            <v>2</v>
          </cell>
          <cell r="E19">
            <v>8</v>
          </cell>
          <cell r="F19">
            <v>16</v>
          </cell>
          <cell r="G19">
            <v>17</v>
          </cell>
          <cell r="H19">
            <v>54</v>
          </cell>
          <cell r="I19">
            <v>-37</v>
          </cell>
          <cell r="J19">
            <v>14</v>
          </cell>
          <cell r="K19">
            <v>5.3200000000555558</v>
          </cell>
          <cell r="L19" t="str">
            <v xml:space="preserve"> </v>
          </cell>
        </row>
        <row r="21">
          <cell r="K21">
            <v>5.32</v>
          </cell>
        </row>
      </sheetData>
      <sheetData sheetId="36">
        <row r="2">
          <cell r="B2" t="str">
            <v>Omonia</v>
          </cell>
          <cell r="C2">
            <v>31</v>
          </cell>
          <cell r="D2">
            <v>19</v>
          </cell>
          <cell r="E2">
            <v>9</v>
          </cell>
          <cell r="F2">
            <v>3</v>
          </cell>
          <cell r="G2">
            <v>47</v>
          </cell>
          <cell r="H2">
            <v>15</v>
          </cell>
          <cell r="I2">
            <v>32</v>
          </cell>
          <cell r="J2">
            <v>66</v>
          </cell>
          <cell r="K2">
            <v>5.5500000049261082</v>
          </cell>
          <cell r="L2" t="str">
            <v>CHQ2</v>
          </cell>
        </row>
        <row r="3">
          <cell r="B3" t="str">
            <v>AEL Limassol</v>
          </cell>
          <cell r="C3">
            <v>31</v>
          </cell>
          <cell r="D3">
            <v>20</v>
          </cell>
          <cell r="E3">
            <v>5</v>
          </cell>
          <cell r="F3">
            <v>6</v>
          </cell>
          <cell r="G3">
            <v>53</v>
          </cell>
          <cell r="H3">
            <v>26</v>
          </cell>
          <cell r="I3">
            <v>27</v>
          </cell>
          <cell r="J3">
            <v>65</v>
          </cell>
          <cell r="K3">
            <v>5.5500000048780489</v>
          </cell>
          <cell r="L3" t="str">
            <v>ECLQ2</v>
          </cell>
        </row>
        <row r="4">
          <cell r="B4" t="str">
            <v>Apollon</v>
          </cell>
          <cell r="C4">
            <v>31</v>
          </cell>
          <cell r="D4">
            <v>19</v>
          </cell>
          <cell r="E4">
            <v>8</v>
          </cell>
          <cell r="F4">
            <v>4</v>
          </cell>
          <cell r="G4">
            <v>59</v>
          </cell>
          <cell r="H4">
            <v>24</v>
          </cell>
          <cell r="I4">
            <v>35</v>
          </cell>
          <cell r="J4">
            <v>65</v>
          </cell>
          <cell r="K4">
            <v>13.50000000862069</v>
          </cell>
          <cell r="L4" t="str">
            <v>ECLQ2</v>
          </cell>
        </row>
        <row r="5">
          <cell r="B5" t="str">
            <v>Anorthosis</v>
          </cell>
          <cell r="C5">
            <v>31</v>
          </cell>
          <cell r="D5">
            <v>15</v>
          </cell>
          <cell r="E5">
            <v>8</v>
          </cell>
          <cell r="F5">
            <v>8</v>
          </cell>
          <cell r="G5">
            <v>41</v>
          </cell>
          <cell r="H5">
            <v>29</v>
          </cell>
          <cell r="I5">
            <v>12</v>
          </cell>
          <cell r="J5">
            <v>53</v>
          </cell>
          <cell r="K5">
            <v>5.5500000049019604</v>
          </cell>
          <cell r="L5" t="str">
            <v>ECLQ2?</v>
          </cell>
        </row>
        <row r="6">
          <cell r="B6" t="str">
            <v>AEK Larnaca</v>
          </cell>
          <cell r="C6">
            <v>31</v>
          </cell>
          <cell r="D6">
            <v>14</v>
          </cell>
          <cell r="E6">
            <v>5</v>
          </cell>
          <cell r="F6">
            <v>12</v>
          </cell>
          <cell r="G6">
            <v>40</v>
          </cell>
          <cell r="H6">
            <v>33</v>
          </cell>
          <cell r="I6">
            <v>7</v>
          </cell>
          <cell r="J6">
            <v>47</v>
          </cell>
          <cell r="K6">
            <v>9.000000007407408</v>
          </cell>
          <cell r="L6" t="str">
            <v xml:space="preserve"> </v>
          </cell>
        </row>
        <row r="7">
          <cell r="B7" t="str">
            <v>Olympiakos Nicosia</v>
          </cell>
          <cell r="C7">
            <v>31</v>
          </cell>
          <cell r="D7">
            <v>11</v>
          </cell>
          <cell r="E7">
            <v>4</v>
          </cell>
          <cell r="F7">
            <v>16</v>
          </cell>
          <cell r="G7">
            <v>30</v>
          </cell>
          <cell r="H7">
            <v>45</v>
          </cell>
          <cell r="I7">
            <v>-15</v>
          </cell>
          <cell r="J7">
            <v>37</v>
          </cell>
          <cell r="K7">
            <v>5.5500000001666665</v>
          </cell>
          <cell r="L7" t="str">
            <v xml:space="preserve"> </v>
          </cell>
        </row>
        <row r="8">
          <cell r="B8" t="str">
            <v>Pafos</v>
          </cell>
          <cell r="C8">
            <v>26</v>
          </cell>
          <cell r="D8">
            <v>8</v>
          </cell>
          <cell r="E8">
            <v>8</v>
          </cell>
          <cell r="F8">
            <v>10</v>
          </cell>
          <cell r="G8">
            <v>30</v>
          </cell>
          <cell r="H8">
            <v>27</v>
          </cell>
          <cell r="I8">
            <v>3</v>
          </cell>
          <cell r="J8">
            <v>32</v>
          </cell>
          <cell r="K8">
            <v>5.5500000001428571</v>
          </cell>
          <cell r="L8" t="str">
            <v xml:space="preserve"> </v>
          </cell>
        </row>
        <row r="9">
          <cell r="B9" t="str">
            <v>APOEL</v>
          </cell>
          <cell r="C9">
            <v>26</v>
          </cell>
          <cell r="D9">
            <v>8</v>
          </cell>
          <cell r="E9">
            <v>6</v>
          </cell>
          <cell r="F9">
            <v>12</v>
          </cell>
          <cell r="G9">
            <v>27</v>
          </cell>
          <cell r="H9">
            <v>31</v>
          </cell>
          <cell r="I9">
            <v>-4</v>
          </cell>
          <cell r="J9">
            <v>30</v>
          </cell>
          <cell r="K9">
            <v>28.000000016949151</v>
          </cell>
          <cell r="L9" t="str">
            <v xml:space="preserve"> </v>
          </cell>
        </row>
        <row r="10">
          <cell r="B10" t="str">
            <v>Doxa Katokopia</v>
          </cell>
          <cell r="C10">
            <v>26</v>
          </cell>
          <cell r="D10">
            <v>7</v>
          </cell>
          <cell r="E10">
            <v>9</v>
          </cell>
          <cell r="F10">
            <v>10</v>
          </cell>
          <cell r="G10">
            <v>24</v>
          </cell>
          <cell r="H10">
            <v>32</v>
          </cell>
          <cell r="I10">
            <v>-8</v>
          </cell>
          <cell r="J10">
            <v>30</v>
          </cell>
          <cell r="K10">
            <v>5.5500000001111109</v>
          </cell>
          <cell r="L10" t="str">
            <v xml:space="preserve"> </v>
          </cell>
        </row>
        <row r="11">
          <cell r="B11" t="str">
            <v>Nea Salamis</v>
          </cell>
          <cell r="C11">
            <v>26</v>
          </cell>
          <cell r="D11">
            <v>8</v>
          </cell>
          <cell r="E11">
            <v>5</v>
          </cell>
          <cell r="F11">
            <v>13</v>
          </cell>
          <cell r="G11">
            <v>29</v>
          </cell>
          <cell r="H11">
            <v>38</v>
          </cell>
          <cell r="I11">
            <v>-9</v>
          </cell>
          <cell r="J11">
            <v>29</v>
          </cell>
          <cell r="K11">
            <v>5.5500000000999998</v>
          </cell>
          <cell r="L11" t="str">
            <v xml:space="preserve"> </v>
          </cell>
        </row>
        <row r="12">
          <cell r="B12" t="str">
            <v>Enosis Neon</v>
          </cell>
          <cell r="C12">
            <v>26</v>
          </cell>
          <cell r="D12">
            <v>6</v>
          </cell>
          <cell r="E12">
            <v>6</v>
          </cell>
          <cell r="F12">
            <v>14</v>
          </cell>
          <cell r="G12">
            <v>22</v>
          </cell>
          <cell r="H12">
            <v>39</v>
          </cell>
          <cell r="I12">
            <v>-17</v>
          </cell>
          <cell r="J12">
            <v>24</v>
          </cell>
          <cell r="K12">
            <v>5.5500000000909093</v>
          </cell>
          <cell r="L12" t="str">
            <v xml:space="preserve"> </v>
          </cell>
        </row>
        <row r="13">
          <cell r="B13" t="str">
            <v>Ermis Aradippou</v>
          </cell>
          <cell r="C13">
            <v>26</v>
          </cell>
          <cell r="D13">
            <v>5</v>
          </cell>
          <cell r="E13">
            <v>9</v>
          </cell>
          <cell r="F13">
            <v>12</v>
          </cell>
          <cell r="G13">
            <v>18</v>
          </cell>
          <cell r="H13">
            <v>38</v>
          </cell>
          <cell r="I13">
            <v>-20</v>
          </cell>
          <cell r="J13">
            <v>24</v>
          </cell>
          <cell r="K13">
            <v>5.5500000000833332</v>
          </cell>
          <cell r="L13" t="str">
            <v xml:space="preserve"> </v>
          </cell>
        </row>
        <row r="14">
          <cell r="B14" t="str">
            <v>Ethnikos</v>
          </cell>
          <cell r="C14">
            <v>26</v>
          </cell>
          <cell r="D14">
            <v>5</v>
          </cell>
          <cell r="E14">
            <v>7</v>
          </cell>
          <cell r="F14">
            <v>14</v>
          </cell>
          <cell r="G14">
            <v>23</v>
          </cell>
          <cell r="H14">
            <v>43</v>
          </cell>
          <cell r="I14">
            <v>-20</v>
          </cell>
          <cell r="J14">
            <v>22</v>
          </cell>
          <cell r="K14">
            <v>5.5500000000769232</v>
          </cell>
          <cell r="L14" t="str">
            <v xml:space="preserve"> </v>
          </cell>
        </row>
        <row r="15">
          <cell r="B15" t="str">
            <v>Karmiotissa</v>
          </cell>
          <cell r="C15">
            <v>26</v>
          </cell>
          <cell r="D15">
            <v>3</v>
          </cell>
          <cell r="E15">
            <v>9</v>
          </cell>
          <cell r="F15">
            <v>14</v>
          </cell>
          <cell r="G15">
            <v>22</v>
          </cell>
          <cell r="H15">
            <v>45</v>
          </cell>
          <cell r="I15">
            <v>-23</v>
          </cell>
          <cell r="J15">
            <v>18</v>
          </cell>
          <cell r="K15">
            <v>5.550000000071428</v>
          </cell>
          <cell r="L15" t="str">
            <v xml:space="preserve"> </v>
          </cell>
        </row>
        <row r="17">
          <cell r="K17">
            <v>5.55</v>
          </cell>
        </row>
      </sheetData>
      <sheetData sheetId="37">
        <row r="2">
          <cell r="B2" t="str">
            <v>Young Boys</v>
          </cell>
          <cell r="C2">
            <v>28</v>
          </cell>
          <cell r="D2">
            <v>18</v>
          </cell>
          <cell r="E2">
            <v>9</v>
          </cell>
          <cell r="F2">
            <v>1</v>
          </cell>
          <cell r="G2">
            <v>53</v>
          </cell>
          <cell r="H2">
            <v>21</v>
          </cell>
          <cell r="I2">
            <v>32</v>
          </cell>
          <cell r="J2">
            <v>63</v>
          </cell>
          <cell r="K2">
            <v>35.000000023809527</v>
          </cell>
          <cell r="L2" t="str">
            <v>CHQ2</v>
          </cell>
        </row>
        <row r="3">
          <cell r="B3" t="str">
            <v>Servette</v>
          </cell>
          <cell r="C3">
            <v>28</v>
          </cell>
          <cell r="D3">
            <v>11</v>
          </cell>
          <cell r="E3">
            <v>8</v>
          </cell>
          <cell r="F3">
            <v>9</v>
          </cell>
          <cell r="G3">
            <v>34</v>
          </cell>
          <cell r="H3">
            <v>35</v>
          </cell>
          <cell r="I3">
            <v>-1</v>
          </cell>
          <cell r="J3">
            <v>41</v>
          </cell>
          <cell r="K3">
            <v>5.2450000042918452</v>
          </cell>
          <cell r="L3" t="str">
            <v>ECLQ2</v>
          </cell>
        </row>
        <row r="4">
          <cell r="B4" t="str">
            <v>Lugano</v>
          </cell>
          <cell r="C4">
            <v>28</v>
          </cell>
          <cell r="D4">
            <v>9</v>
          </cell>
          <cell r="E4">
            <v>13</v>
          </cell>
          <cell r="F4">
            <v>6</v>
          </cell>
          <cell r="G4">
            <v>33</v>
          </cell>
          <cell r="H4">
            <v>29</v>
          </cell>
          <cell r="I4">
            <v>4</v>
          </cell>
          <cell r="J4">
            <v>40</v>
          </cell>
          <cell r="K4">
            <v>9.0000000074626865</v>
          </cell>
          <cell r="L4" t="str">
            <v>ECLQ2</v>
          </cell>
        </row>
        <row r="5">
          <cell r="B5" t="str">
            <v>Basel</v>
          </cell>
          <cell r="C5">
            <v>28</v>
          </cell>
          <cell r="D5">
            <v>11</v>
          </cell>
          <cell r="E5">
            <v>6</v>
          </cell>
          <cell r="F5">
            <v>11</v>
          </cell>
          <cell r="G5">
            <v>44</v>
          </cell>
          <cell r="H5">
            <v>43</v>
          </cell>
          <cell r="I5">
            <v>1</v>
          </cell>
          <cell r="J5">
            <v>39</v>
          </cell>
          <cell r="K5">
            <v>49.00000003448276</v>
          </cell>
          <cell r="L5" t="str">
            <v>ECLQ2?</v>
          </cell>
        </row>
        <row r="6">
          <cell r="B6" t="str">
            <v>Lausanne-Sport</v>
          </cell>
          <cell r="C6">
            <v>28</v>
          </cell>
          <cell r="D6">
            <v>10</v>
          </cell>
          <cell r="E6">
            <v>7</v>
          </cell>
          <cell r="F6">
            <v>11</v>
          </cell>
          <cell r="G6">
            <v>38</v>
          </cell>
          <cell r="H6">
            <v>37</v>
          </cell>
          <cell r="I6">
            <v>1</v>
          </cell>
          <cell r="J6">
            <v>37</v>
          </cell>
          <cell r="K6">
            <v>5.2450000002000001</v>
          </cell>
          <cell r="L6" t="str">
            <v xml:space="preserve"> </v>
          </cell>
        </row>
        <row r="7">
          <cell r="B7" t="str">
            <v>Zurich</v>
          </cell>
          <cell r="C7">
            <v>28</v>
          </cell>
          <cell r="D7">
            <v>9</v>
          </cell>
          <cell r="E7">
            <v>7</v>
          </cell>
          <cell r="F7">
            <v>12</v>
          </cell>
          <cell r="G7">
            <v>38</v>
          </cell>
          <cell r="H7">
            <v>41</v>
          </cell>
          <cell r="I7">
            <v>-3</v>
          </cell>
          <cell r="J7">
            <v>34</v>
          </cell>
          <cell r="K7">
            <v>12.000000008403362</v>
          </cell>
          <cell r="L7" t="str">
            <v xml:space="preserve"> </v>
          </cell>
        </row>
        <row r="8">
          <cell r="B8" t="str">
            <v>St. Gallen</v>
          </cell>
          <cell r="C8">
            <v>28</v>
          </cell>
          <cell r="D8">
            <v>8</v>
          </cell>
          <cell r="E8">
            <v>9</v>
          </cell>
          <cell r="F8">
            <v>11</v>
          </cell>
          <cell r="G8">
            <v>35</v>
          </cell>
          <cell r="H8">
            <v>39</v>
          </cell>
          <cell r="I8">
            <v>-4</v>
          </cell>
          <cell r="J8">
            <v>33</v>
          </cell>
          <cell r="K8">
            <v>5.2450000043103451</v>
          </cell>
          <cell r="L8" t="str">
            <v xml:space="preserve"> </v>
          </cell>
        </row>
        <row r="9">
          <cell r="B9" t="str">
            <v>Luzern</v>
          </cell>
          <cell r="C9">
            <v>28</v>
          </cell>
          <cell r="D9">
            <v>8</v>
          </cell>
          <cell r="E9">
            <v>8</v>
          </cell>
          <cell r="F9">
            <v>12</v>
          </cell>
          <cell r="G9">
            <v>49</v>
          </cell>
          <cell r="H9">
            <v>49</v>
          </cell>
          <cell r="I9">
            <v>0</v>
          </cell>
          <cell r="J9">
            <v>32</v>
          </cell>
          <cell r="K9">
            <v>5.5000000047393369</v>
          </cell>
          <cell r="L9" t="str">
            <v xml:space="preserve"> </v>
          </cell>
        </row>
        <row r="10">
          <cell r="B10" t="str">
            <v>Vaduz</v>
          </cell>
          <cell r="C10">
            <v>28</v>
          </cell>
          <cell r="D10">
            <v>8</v>
          </cell>
          <cell r="E10">
            <v>8</v>
          </cell>
          <cell r="F10">
            <v>12</v>
          </cell>
          <cell r="G10">
            <v>29</v>
          </cell>
          <cell r="H10">
            <v>43</v>
          </cell>
          <cell r="I10">
            <v>-14</v>
          </cell>
          <cell r="J10">
            <v>32</v>
          </cell>
          <cell r="K10">
            <v>5.5000000047846891</v>
          </cell>
          <cell r="L10" t="str">
            <v xml:space="preserve"> </v>
          </cell>
        </row>
        <row r="11">
          <cell r="B11" t="str">
            <v>Sion</v>
          </cell>
          <cell r="C11">
            <v>28</v>
          </cell>
          <cell r="D11">
            <v>5</v>
          </cell>
          <cell r="E11">
            <v>11</v>
          </cell>
          <cell r="F11">
            <v>12</v>
          </cell>
          <cell r="G11">
            <v>30</v>
          </cell>
          <cell r="H11">
            <v>46</v>
          </cell>
          <cell r="I11">
            <v>-16</v>
          </cell>
          <cell r="J11">
            <v>26</v>
          </cell>
          <cell r="K11">
            <v>5.2450000042553189</v>
          </cell>
          <cell r="L11" t="str">
            <v xml:space="preserve"> </v>
          </cell>
        </row>
        <row r="13">
          <cell r="K13">
            <v>5.2450000000000001</v>
          </cell>
        </row>
      </sheetData>
      <sheetData sheetId="38">
        <row r="2">
          <cell r="B2" t="str">
            <v>Olympiacos</v>
          </cell>
          <cell r="C2">
            <v>26</v>
          </cell>
          <cell r="D2">
            <v>21</v>
          </cell>
          <cell r="E2">
            <v>4</v>
          </cell>
          <cell r="F2">
            <v>1</v>
          </cell>
          <cell r="G2">
            <v>64</v>
          </cell>
          <cell r="H2">
            <v>13</v>
          </cell>
          <cell r="I2">
            <v>51</v>
          </cell>
          <cell r="J2">
            <v>67</v>
          </cell>
          <cell r="K2">
            <v>43.000000027027028</v>
          </cell>
          <cell r="L2" t="str">
            <v>CHQ2</v>
          </cell>
        </row>
        <row r="3">
          <cell r="B3" t="str">
            <v>Aris</v>
          </cell>
          <cell r="C3">
            <v>26</v>
          </cell>
          <cell r="D3">
            <v>15</v>
          </cell>
          <cell r="E3">
            <v>6</v>
          </cell>
          <cell r="F3">
            <v>5</v>
          </cell>
          <cell r="G3">
            <v>34</v>
          </cell>
          <cell r="H3">
            <v>16</v>
          </cell>
          <cell r="I3">
            <v>18</v>
          </cell>
          <cell r="J3">
            <v>51</v>
          </cell>
          <cell r="K3">
            <v>5.2000000042194099</v>
          </cell>
          <cell r="L3" t="str">
            <v>ECLQ2</v>
          </cell>
        </row>
        <row r="4">
          <cell r="B4" t="str">
            <v>AEK Athens</v>
          </cell>
          <cell r="C4">
            <v>26</v>
          </cell>
          <cell r="D4">
            <v>14</v>
          </cell>
          <cell r="E4">
            <v>6</v>
          </cell>
          <cell r="F4">
            <v>6</v>
          </cell>
          <cell r="G4">
            <v>41</v>
          </cell>
          <cell r="H4">
            <v>29</v>
          </cell>
          <cell r="I4">
            <v>12</v>
          </cell>
          <cell r="J4">
            <v>48</v>
          </cell>
          <cell r="K4">
            <v>19.500000013698632</v>
          </cell>
          <cell r="L4" t="str">
            <v>ECLQ2</v>
          </cell>
        </row>
        <row r="5">
          <cell r="B5" t="str">
            <v>PAOK</v>
          </cell>
          <cell r="C5">
            <v>26</v>
          </cell>
          <cell r="D5">
            <v>13</v>
          </cell>
          <cell r="E5">
            <v>8</v>
          </cell>
          <cell r="F5">
            <v>5</v>
          </cell>
          <cell r="G5">
            <v>49</v>
          </cell>
          <cell r="H5">
            <v>26</v>
          </cell>
          <cell r="I5">
            <v>23</v>
          </cell>
          <cell r="J5">
            <v>47</v>
          </cell>
          <cell r="K5">
            <v>20.00000001388889</v>
          </cell>
          <cell r="L5" t="str">
            <v>ECLQ2?</v>
          </cell>
        </row>
        <row r="6">
          <cell r="B6" t="str">
            <v>Panathinaikos</v>
          </cell>
          <cell r="C6">
            <v>26</v>
          </cell>
          <cell r="D6">
            <v>13</v>
          </cell>
          <cell r="E6">
            <v>6</v>
          </cell>
          <cell r="F6">
            <v>7</v>
          </cell>
          <cell r="G6">
            <v>30</v>
          </cell>
          <cell r="H6">
            <v>19</v>
          </cell>
          <cell r="I6">
            <v>11</v>
          </cell>
          <cell r="J6">
            <v>45</v>
          </cell>
          <cell r="K6">
            <v>5.2000000041493779</v>
          </cell>
          <cell r="L6" t="str">
            <v xml:space="preserve"> </v>
          </cell>
        </row>
        <row r="7">
          <cell r="B7" t="str">
            <v>Asteras</v>
          </cell>
          <cell r="C7">
            <v>26</v>
          </cell>
          <cell r="D7">
            <v>11</v>
          </cell>
          <cell r="E7">
            <v>9</v>
          </cell>
          <cell r="F7">
            <v>6</v>
          </cell>
          <cell r="G7">
            <v>27</v>
          </cell>
          <cell r="H7">
            <v>25</v>
          </cell>
          <cell r="I7">
            <v>2</v>
          </cell>
          <cell r="J7">
            <v>42</v>
          </cell>
          <cell r="K7">
            <v>5.2000000041666672</v>
          </cell>
          <cell r="L7" t="str">
            <v xml:space="preserve"> </v>
          </cell>
        </row>
        <row r="8">
          <cell r="B8" t="str">
            <v>Volos</v>
          </cell>
          <cell r="C8">
            <v>26</v>
          </cell>
          <cell r="D8">
            <v>8</v>
          </cell>
          <cell r="E8">
            <v>9</v>
          </cell>
          <cell r="F8">
            <v>9</v>
          </cell>
          <cell r="G8">
            <v>26</v>
          </cell>
          <cell r="H8">
            <v>32</v>
          </cell>
          <cell r="I8">
            <v>-6</v>
          </cell>
          <cell r="J8">
            <v>33</v>
          </cell>
          <cell r="K8">
            <v>5.2000000001428575</v>
          </cell>
          <cell r="L8" t="str">
            <v xml:space="preserve"> </v>
          </cell>
        </row>
        <row r="9">
          <cell r="B9" t="str">
            <v>PAS Giannina</v>
          </cell>
          <cell r="C9">
            <v>26</v>
          </cell>
          <cell r="D9">
            <v>8</v>
          </cell>
          <cell r="E9">
            <v>7</v>
          </cell>
          <cell r="F9">
            <v>11</v>
          </cell>
          <cell r="G9">
            <v>23</v>
          </cell>
          <cell r="H9">
            <v>26</v>
          </cell>
          <cell r="I9">
            <v>-3</v>
          </cell>
          <cell r="J9">
            <v>31</v>
          </cell>
          <cell r="K9">
            <v>5.2000000041152266</v>
          </cell>
          <cell r="L9" t="str">
            <v xml:space="preserve"> </v>
          </cell>
        </row>
        <row r="10">
          <cell r="B10" t="str">
            <v>Apollon Smyrnis</v>
          </cell>
          <cell r="C10">
            <v>26</v>
          </cell>
          <cell r="D10">
            <v>8</v>
          </cell>
          <cell r="E10">
            <v>4</v>
          </cell>
          <cell r="F10">
            <v>14</v>
          </cell>
          <cell r="G10">
            <v>26</v>
          </cell>
          <cell r="H10">
            <v>35</v>
          </cell>
          <cell r="I10">
            <v>-9</v>
          </cell>
          <cell r="J10">
            <v>28</v>
          </cell>
          <cell r="K10">
            <v>5.2000000001111113</v>
          </cell>
          <cell r="L10" t="str">
            <v xml:space="preserve"> </v>
          </cell>
        </row>
        <row r="11">
          <cell r="B11" t="str">
            <v>Atromitos</v>
          </cell>
          <cell r="C11">
            <v>26</v>
          </cell>
          <cell r="D11">
            <v>6</v>
          </cell>
          <cell r="E11">
            <v>10</v>
          </cell>
          <cell r="F11">
            <v>10</v>
          </cell>
          <cell r="G11">
            <v>24</v>
          </cell>
          <cell r="H11">
            <v>35</v>
          </cell>
          <cell r="I11">
            <v>-11</v>
          </cell>
          <cell r="J11">
            <v>28</v>
          </cell>
          <cell r="K11">
            <v>5.2000000041841004</v>
          </cell>
          <cell r="L11" t="str">
            <v xml:space="preserve"> </v>
          </cell>
        </row>
        <row r="12">
          <cell r="B12" t="str">
            <v>Lamia</v>
          </cell>
          <cell r="C12">
            <v>26</v>
          </cell>
          <cell r="D12">
            <v>5</v>
          </cell>
          <cell r="E12">
            <v>8</v>
          </cell>
          <cell r="F12">
            <v>13</v>
          </cell>
          <cell r="G12">
            <v>14</v>
          </cell>
          <cell r="H12">
            <v>38</v>
          </cell>
          <cell r="I12">
            <v>-24</v>
          </cell>
          <cell r="J12">
            <v>23</v>
          </cell>
          <cell r="K12">
            <v>5.2000000000909097</v>
          </cell>
          <cell r="L12" t="str">
            <v xml:space="preserve"> </v>
          </cell>
        </row>
        <row r="13">
          <cell r="B13" t="str">
            <v>Panetolikos</v>
          </cell>
          <cell r="C13">
            <v>26</v>
          </cell>
          <cell r="D13">
            <v>4</v>
          </cell>
          <cell r="E13">
            <v>8</v>
          </cell>
          <cell r="F13">
            <v>14</v>
          </cell>
          <cell r="G13">
            <v>13</v>
          </cell>
          <cell r="H13">
            <v>32</v>
          </cell>
          <cell r="I13">
            <v>-19</v>
          </cell>
          <cell r="J13">
            <v>20</v>
          </cell>
          <cell r="K13">
            <v>5.2000000000833335</v>
          </cell>
          <cell r="L13" t="str">
            <v xml:space="preserve"> </v>
          </cell>
        </row>
        <row r="14">
          <cell r="B14" t="str">
            <v>OFI Crete</v>
          </cell>
          <cell r="C14">
            <v>26</v>
          </cell>
          <cell r="D14">
            <v>5</v>
          </cell>
          <cell r="E14">
            <v>4</v>
          </cell>
          <cell r="F14">
            <v>17</v>
          </cell>
          <cell r="G14">
            <v>22</v>
          </cell>
          <cell r="H14">
            <v>43</v>
          </cell>
          <cell r="I14">
            <v>-21</v>
          </cell>
          <cell r="J14">
            <v>19</v>
          </cell>
          <cell r="K14">
            <v>5.200000004201681</v>
          </cell>
          <cell r="L14" t="str">
            <v xml:space="preserve"> </v>
          </cell>
        </row>
        <row r="15">
          <cell r="B15" t="str">
            <v>Larissa</v>
          </cell>
          <cell r="C15">
            <v>26</v>
          </cell>
          <cell r="D15">
            <v>3</v>
          </cell>
          <cell r="E15">
            <v>7</v>
          </cell>
          <cell r="F15">
            <v>16</v>
          </cell>
          <cell r="G15">
            <v>18</v>
          </cell>
          <cell r="H15">
            <v>42</v>
          </cell>
          <cell r="I15">
            <v>-24</v>
          </cell>
          <cell r="J15">
            <v>16</v>
          </cell>
          <cell r="K15">
            <v>5.2000000000714284</v>
          </cell>
          <cell r="L15" t="str">
            <v xml:space="preserve"> </v>
          </cell>
        </row>
        <row r="17">
          <cell r="K17">
            <v>5.2</v>
          </cell>
        </row>
      </sheetData>
      <sheetData sheetId="39">
        <row r="2">
          <cell r="B2" t="str">
            <v>Crvena Zvezda</v>
          </cell>
          <cell r="C2">
            <v>31</v>
          </cell>
          <cell r="D2">
            <v>29</v>
          </cell>
          <cell r="E2">
            <v>2</v>
          </cell>
          <cell r="F2">
            <v>0</v>
          </cell>
          <cell r="G2">
            <v>88</v>
          </cell>
          <cell r="H2">
            <v>14</v>
          </cell>
          <cell r="I2">
            <v>74</v>
          </cell>
          <cell r="J2">
            <v>89</v>
          </cell>
          <cell r="K2">
            <v>32.500000020000002</v>
          </cell>
          <cell r="L2" t="str">
            <v>CHQ2</v>
          </cell>
        </row>
        <row r="3">
          <cell r="B3" t="str">
            <v>Partizan</v>
          </cell>
          <cell r="C3">
            <v>31</v>
          </cell>
          <cell r="D3">
            <v>25</v>
          </cell>
          <cell r="E3">
            <v>2</v>
          </cell>
          <cell r="F3">
            <v>4</v>
          </cell>
          <cell r="G3">
            <v>80</v>
          </cell>
          <cell r="H3">
            <v>15</v>
          </cell>
          <cell r="I3">
            <v>65</v>
          </cell>
          <cell r="J3">
            <v>77</v>
          </cell>
          <cell r="K3">
            <v>18.000000011111112</v>
          </cell>
          <cell r="L3" t="str">
            <v>ECLQ2</v>
          </cell>
        </row>
        <row r="4">
          <cell r="B4" t="str">
            <v>Vojvodina</v>
          </cell>
          <cell r="C4">
            <v>31</v>
          </cell>
          <cell r="D4">
            <v>19</v>
          </cell>
          <cell r="E4">
            <v>6</v>
          </cell>
          <cell r="F4">
            <v>6</v>
          </cell>
          <cell r="G4">
            <v>53</v>
          </cell>
          <cell r="H4">
            <v>32</v>
          </cell>
          <cell r="I4">
            <v>21</v>
          </cell>
          <cell r="J4">
            <v>63</v>
          </cell>
          <cell r="K4">
            <v>5.3500000046296297</v>
          </cell>
          <cell r="L4" t="str">
            <v>ECLQ2</v>
          </cell>
        </row>
        <row r="5">
          <cell r="B5" t="str">
            <v>Cukaricki</v>
          </cell>
          <cell r="C5">
            <v>31</v>
          </cell>
          <cell r="D5">
            <v>18</v>
          </cell>
          <cell r="E5">
            <v>8</v>
          </cell>
          <cell r="F5">
            <v>5</v>
          </cell>
          <cell r="G5">
            <v>57</v>
          </cell>
          <cell r="H5">
            <v>24</v>
          </cell>
          <cell r="I5">
            <v>33</v>
          </cell>
          <cell r="J5">
            <v>62</v>
          </cell>
          <cell r="K5">
            <v>5.3500000045871552</v>
          </cell>
          <cell r="L5" t="str">
            <v>ECLQ2?</v>
          </cell>
        </row>
        <row r="6">
          <cell r="B6" t="str">
            <v>Radnik Surdulica</v>
          </cell>
          <cell r="C6">
            <v>31</v>
          </cell>
          <cell r="D6">
            <v>14</v>
          </cell>
          <cell r="E6">
            <v>6</v>
          </cell>
          <cell r="F6">
            <v>11</v>
          </cell>
          <cell r="G6">
            <v>46</v>
          </cell>
          <cell r="H6">
            <v>39</v>
          </cell>
          <cell r="I6">
            <v>7</v>
          </cell>
          <cell r="J6">
            <v>48</v>
          </cell>
          <cell r="K6">
            <v>5.3500000001999997</v>
          </cell>
          <cell r="L6" t="str">
            <v xml:space="preserve"> </v>
          </cell>
        </row>
        <row r="7">
          <cell r="B7" t="str">
            <v>Spartak Subotica</v>
          </cell>
          <cell r="C7">
            <v>31</v>
          </cell>
          <cell r="D7">
            <v>14</v>
          </cell>
          <cell r="E7">
            <v>5</v>
          </cell>
          <cell r="F7">
            <v>12</v>
          </cell>
          <cell r="G7">
            <v>50</v>
          </cell>
          <cell r="H7">
            <v>43</v>
          </cell>
          <cell r="I7">
            <v>7</v>
          </cell>
          <cell r="J7">
            <v>47</v>
          </cell>
          <cell r="K7">
            <v>5.3500000045454543</v>
          </cell>
          <cell r="L7" t="str">
            <v xml:space="preserve"> </v>
          </cell>
        </row>
        <row r="8">
          <cell r="B8" t="str">
            <v>Backa Topola</v>
          </cell>
          <cell r="C8">
            <v>31</v>
          </cell>
          <cell r="D8">
            <v>13</v>
          </cell>
          <cell r="E8">
            <v>7</v>
          </cell>
          <cell r="F8">
            <v>11</v>
          </cell>
          <cell r="G8">
            <v>54</v>
          </cell>
          <cell r="H8">
            <v>39</v>
          </cell>
          <cell r="I8">
            <v>15</v>
          </cell>
          <cell r="J8">
            <v>46</v>
          </cell>
          <cell r="K8">
            <v>5.3500000046082947</v>
          </cell>
          <cell r="L8" t="str">
            <v xml:space="preserve"> </v>
          </cell>
        </row>
        <row r="9">
          <cell r="B9" t="str">
            <v>Proleter</v>
          </cell>
          <cell r="C9">
            <v>31</v>
          </cell>
          <cell r="D9">
            <v>12</v>
          </cell>
          <cell r="E9">
            <v>7</v>
          </cell>
          <cell r="F9">
            <v>12</v>
          </cell>
          <cell r="G9">
            <v>28</v>
          </cell>
          <cell r="H9">
            <v>37</v>
          </cell>
          <cell r="I9">
            <v>-9</v>
          </cell>
          <cell r="J9">
            <v>43</v>
          </cell>
          <cell r="K9">
            <v>5.3500000001249992</v>
          </cell>
          <cell r="L9" t="str">
            <v xml:space="preserve"> </v>
          </cell>
        </row>
        <row r="10">
          <cell r="B10" t="str">
            <v>Mladost Lucani</v>
          </cell>
          <cell r="C10">
            <v>31</v>
          </cell>
          <cell r="D10">
            <v>11</v>
          </cell>
          <cell r="E10">
            <v>9</v>
          </cell>
          <cell r="F10">
            <v>11</v>
          </cell>
          <cell r="G10">
            <v>35</v>
          </cell>
          <cell r="H10">
            <v>48</v>
          </cell>
          <cell r="I10">
            <v>-13</v>
          </cell>
          <cell r="J10">
            <v>42</v>
          </cell>
          <cell r="K10">
            <v>5.3500000045248868</v>
          </cell>
          <cell r="L10" t="str">
            <v xml:space="preserve"> </v>
          </cell>
        </row>
        <row r="11">
          <cell r="B11" t="str">
            <v>Metalac</v>
          </cell>
          <cell r="C11">
            <v>31</v>
          </cell>
          <cell r="D11">
            <v>10</v>
          </cell>
          <cell r="E11">
            <v>11</v>
          </cell>
          <cell r="F11">
            <v>10</v>
          </cell>
          <cell r="G11">
            <v>38</v>
          </cell>
          <cell r="H11">
            <v>45</v>
          </cell>
          <cell r="I11">
            <v>-7</v>
          </cell>
          <cell r="J11">
            <v>41</v>
          </cell>
          <cell r="K11">
            <v>5.3500000000999997</v>
          </cell>
          <cell r="L11" t="str">
            <v xml:space="preserve"> </v>
          </cell>
        </row>
        <row r="12">
          <cell r="B12" t="str">
            <v>Vozdovac</v>
          </cell>
          <cell r="C12">
            <v>31</v>
          </cell>
          <cell r="D12">
            <v>10</v>
          </cell>
          <cell r="E12">
            <v>8</v>
          </cell>
          <cell r="F12">
            <v>13</v>
          </cell>
          <cell r="G12">
            <v>40</v>
          </cell>
          <cell r="H12">
            <v>48</v>
          </cell>
          <cell r="I12">
            <v>-8</v>
          </cell>
          <cell r="J12">
            <v>38</v>
          </cell>
          <cell r="K12">
            <v>5.3500000000909091</v>
          </cell>
          <cell r="L12" t="str">
            <v xml:space="preserve"> </v>
          </cell>
        </row>
        <row r="13">
          <cell r="B13" t="str">
            <v>Radnicki Nis</v>
          </cell>
          <cell r="C13">
            <v>31</v>
          </cell>
          <cell r="D13">
            <v>11</v>
          </cell>
          <cell r="E13">
            <v>5</v>
          </cell>
          <cell r="F13">
            <v>15</v>
          </cell>
          <cell r="G13">
            <v>28</v>
          </cell>
          <cell r="H13">
            <v>36</v>
          </cell>
          <cell r="I13">
            <v>-8</v>
          </cell>
          <cell r="J13">
            <v>38</v>
          </cell>
          <cell r="K13">
            <v>5.3500000045662093</v>
          </cell>
          <cell r="L13" t="str">
            <v xml:space="preserve"> </v>
          </cell>
        </row>
        <row r="14">
          <cell r="B14" t="str">
            <v>Javor</v>
          </cell>
          <cell r="C14">
            <v>31</v>
          </cell>
          <cell r="D14">
            <v>10</v>
          </cell>
          <cell r="E14">
            <v>7</v>
          </cell>
          <cell r="F14">
            <v>14</v>
          </cell>
          <cell r="G14">
            <v>38</v>
          </cell>
          <cell r="H14">
            <v>48</v>
          </cell>
          <cell r="I14">
            <v>-10</v>
          </cell>
          <cell r="J14">
            <v>37</v>
          </cell>
          <cell r="K14">
            <v>5.350000000076923</v>
          </cell>
          <cell r="L14" t="str">
            <v xml:space="preserve"> </v>
          </cell>
        </row>
        <row r="15">
          <cell r="B15" t="str">
            <v>Novi Pazar</v>
          </cell>
          <cell r="C15">
            <v>31</v>
          </cell>
          <cell r="D15">
            <v>10</v>
          </cell>
          <cell r="E15">
            <v>6</v>
          </cell>
          <cell r="F15">
            <v>15</v>
          </cell>
          <cell r="G15">
            <v>40</v>
          </cell>
          <cell r="H15">
            <v>52</v>
          </cell>
          <cell r="I15">
            <v>-12</v>
          </cell>
          <cell r="J15">
            <v>36</v>
          </cell>
          <cell r="K15">
            <v>5.3500000000714278</v>
          </cell>
          <cell r="L15" t="str">
            <v xml:space="preserve"> </v>
          </cell>
        </row>
        <row r="16">
          <cell r="B16" t="str">
            <v>Rad</v>
          </cell>
          <cell r="C16">
            <v>31</v>
          </cell>
          <cell r="D16">
            <v>11</v>
          </cell>
          <cell r="E16">
            <v>3</v>
          </cell>
          <cell r="F16">
            <v>17</v>
          </cell>
          <cell r="G16">
            <v>27</v>
          </cell>
          <cell r="H16">
            <v>47</v>
          </cell>
          <cell r="I16">
            <v>-20</v>
          </cell>
          <cell r="J16">
            <v>36</v>
          </cell>
          <cell r="K16">
            <v>5.3500000000666663</v>
          </cell>
          <cell r="L16" t="str">
            <v xml:space="preserve"> </v>
          </cell>
        </row>
        <row r="17">
          <cell r="B17" t="str">
            <v>Napredak</v>
          </cell>
          <cell r="C17">
            <v>31</v>
          </cell>
          <cell r="D17">
            <v>9</v>
          </cell>
          <cell r="E17">
            <v>8</v>
          </cell>
          <cell r="F17">
            <v>14</v>
          </cell>
          <cell r="G17">
            <v>28</v>
          </cell>
          <cell r="H17">
            <v>44</v>
          </cell>
          <cell r="I17">
            <v>-16</v>
          </cell>
          <cell r="J17">
            <v>35</v>
          </cell>
          <cell r="K17">
            <v>5.3500000000624999</v>
          </cell>
          <cell r="L17" t="str">
            <v xml:space="preserve"> </v>
          </cell>
        </row>
        <row r="18">
          <cell r="B18" t="str">
            <v>Indjija</v>
          </cell>
          <cell r="C18">
            <v>31</v>
          </cell>
          <cell r="D18">
            <v>10</v>
          </cell>
          <cell r="E18">
            <v>3</v>
          </cell>
          <cell r="F18">
            <v>18</v>
          </cell>
          <cell r="G18">
            <v>25</v>
          </cell>
          <cell r="H18">
            <v>49</v>
          </cell>
          <cell r="I18">
            <v>-24</v>
          </cell>
          <cell r="J18">
            <v>33</v>
          </cell>
          <cell r="K18">
            <v>5.3500000000588228</v>
          </cell>
          <cell r="L18" t="str">
            <v xml:space="preserve"> </v>
          </cell>
        </row>
        <row r="19">
          <cell r="B19" t="str">
            <v>Zlatibor</v>
          </cell>
          <cell r="C19">
            <v>31</v>
          </cell>
          <cell r="D19">
            <v>5</v>
          </cell>
          <cell r="E19">
            <v>7</v>
          </cell>
          <cell r="F19">
            <v>19</v>
          </cell>
          <cell r="G19">
            <v>24</v>
          </cell>
          <cell r="H19">
            <v>54</v>
          </cell>
          <cell r="I19">
            <v>-30</v>
          </cell>
          <cell r="J19">
            <v>22</v>
          </cell>
          <cell r="K19">
            <v>5.3500000000555552</v>
          </cell>
          <cell r="L19" t="str">
            <v xml:space="preserve"> </v>
          </cell>
        </row>
        <row r="20">
          <cell r="B20" t="str">
            <v>Macva Sabac</v>
          </cell>
          <cell r="C20">
            <v>31</v>
          </cell>
          <cell r="D20">
            <v>6</v>
          </cell>
          <cell r="E20">
            <v>3</v>
          </cell>
          <cell r="F20">
            <v>22</v>
          </cell>
          <cell r="G20">
            <v>19</v>
          </cell>
          <cell r="H20">
            <v>58</v>
          </cell>
          <cell r="I20">
            <v>-39</v>
          </cell>
          <cell r="J20">
            <v>21</v>
          </cell>
          <cell r="K20">
            <v>5.3500000000526313</v>
          </cell>
          <cell r="L20" t="str">
            <v xml:space="preserve"> </v>
          </cell>
        </row>
        <row r="21">
          <cell r="B21" t="str">
            <v>OFK Backa</v>
          </cell>
          <cell r="C21">
            <v>31</v>
          </cell>
          <cell r="D21">
            <v>3</v>
          </cell>
          <cell r="E21">
            <v>7</v>
          </cell>
          <cell r="F21">
            <v>21</v>
          </cell>
          <cell r="G21">
            <v>22</v>
          </cell>
          <cell r="H21">
            <v>48</v>
          </cell>
          <cell r="I21">
            <v>-26</v>
          </cell>
          <cell r="J21">
            <v>16</v>
          </cell>
          <cell r="K21">
            <v>5.3500000000499996</v>
          </cell>
          <cell r="L21" t="str">
            <v xml:space="preserve"> </v>
          </cell>
        </row>
        <row r="23">
          <cell r="K23">
            <v>5.35</v>
          </cell>
        </row>
      </sheetData>
      <sheetData sheetId="40">
        <row r="2">
          <cell r="B2" t="str">
            <v>Dinamo Zagreb</v>
          </cell>
          <cell r="C2">
            <v>27</v>
          </cell>
          <cell r="D2">
            <v>20</v>
          </cell>
          <cell r="E2">
            <v>4</v>
          </cell>
          <cell r="F2">
            <v>3</v>
          </cell>
          <cell r="G2">
            <v>66</v>
          </cell>
          <cell r="H2">
            <v>23</v>
          </cell>
          <cell r="I2">
            <v>43</v>
          </cell>
          <cell r="J2">
            <v>64</v>
          </cell>
          <cell r="K2">
            <v>44.500000030303028</v>
          </cell>
          <cell r="L2" t="str">
            <v>CHQ1</v>
          </cell>
        </row>
        <row r="3">
          <cell r="B3" t="str">
            <v>Osijek</v>
          </cell>
          <cell r="C3">
            <v>28</v>
          </cell>
          <cell r="D3">
            <v>19</v>
          </cell>
          <cell r="E3">
            <v>5</v>
          </cell>
          <cell r="F3">
            <v>4</v>
          </cell>
          <cell r="G3">
            <v>49</v>
          </cell>
          <cell r="H3">
            <v>21</v>
          </cell>
          <cell r="I3">
            <v>28</v>
          </cell>
          <cell r="J3">
            <v>62</v>
          </cell>
          <cell r="K3">
            <v>6.0000000052631579</v>
          </cell>
          <cell r="L3" t="str">
            <v>ECLQ2</v>
          </cell>
        </row>
        <row r="4">
          <cell r="B4" t="str">
            <v>HNK Gorica</v>
          </cell>
          <cell r="C4">
            <v>28</v>
          </cell>
          <cell r="D4">
            <v>14</v>
          </cell>
          <cell r="E4">
            <v>7</v>
          </cell>
          <cell r="F4">
            <v>7</v>
          </cell>
          <cell r="G4">
            <v>51</v>
          </cell>
          <cell r="H4">
            <v>34</v>
          </cell>
          <cell r="I4">
            <v>17</v>
          </cell>
          <cell r="J4">
            <v>49</v>
          </cell>
          <cell r="K4">
            <v>5.2550000003333333</v>
          </cell>
          <cell r="L4" t="str">
            <v>ECLQ2</v>
          </cell>
        </row>
        <row r="5">
          <cell r="B5" t="str">
            <v>Rijeka</v>
          </cell>
          <cell r="C5">
            <v>28</v>
          </cell>
          <cell r="D5">
            <v>13</v>
          </cell>
          <cell r="E5">
            <v>6</v>
          </cell>
          <cell r="F5">
            <v>9</v>
          </cell>
          <cell r="G5">
            <v>36</v>
          </cell>
          <cell r="H5">
            <v>34</v>
          </cell>
          <cell r="I5">
            <v>2</v>
          </cell>
          <cell r="J5">
            <v>45</v>
          </cell>
          <cell r="K5">
            <v>13.500000008695652</v>
          </cell>
          <cell r="L5" t="str">
            <v>ECLQ2?</v>
          </cell>
        </row>
        <row r="6">
          <cell r="B6" t="str">
            <v>Hajduk</v>
          </cell>
          <cell r="C6">
            <v>27</v>
          </cell>
          <cell r="D6">
            <v>13</v>
          </cell>
          <cell r="E6">
            <v>4</v>
          </cell>
          <cell r="F6">
            <v>10</v>
          </cell>
          <cell r="G6">
            <v>34</v>
          </cell>
          <cell r="H6">
            <v>30</v>
          </cell>
          <cell r="I6">
            <v>4</v>
          </cell>
          <cell r="J6">
            <v>43</v>
          </cell>
          <cell r="K6">
            <v>8.000000007142857</v>
          </cell>
          <cell r="L6" t="str">
            <v xml:space="preserve"> </v>
          </cell>
        </row>
        <row r="7">
          <cell r="B7" t="str">
            <v>Slaven</v>
          </cell>
          <cell r="C7">
            <v>28</v>
          </cell>
          <cell r="D7">
            <v>5</v>
          </cell>
          <cell r="E7">
            <v>12</v>
          </cell>
          <cell r="F7">
            <v>11</v>
          </cell>
          <cell r="G7">
            <v>32</v>
          </cell>
          <cell r="H7">
            <v>42</v>
          </cell>
          <cell r="I7">
            <v>-10</v>
          </cell>
          <cell r="J7">
            <v>27</v>
          </cell>
          <cell r="K7">
            <v>5.2550000001666666</v>
          </cell>
          <cell r="L7" t="str">
            <v xml:space="preserve"> </v>
          </cell>
        </row>
        <row r="8">
          <cell r="B8" t="str">
            <v>Sibenik</v>
          </cell>
          <cell r="C8">
            <v>28</v>
          </cell>
          <cell r="D8">
            <v>7</v>
          </cell>
          <cell r="E8">
            <v>6</v>
          </cell>
          <cell r="F8">
            <v>15</v>
          </cell>
          <cell r="G8">
            <v>27</v>
          </cell>
          <cell r="H8">
            <v>38</v>
          </cell>
          <cell r="I8">
            <v>-11</v>
          </cell>
          <cell r="J8">
            <v>27</v>
          </cell>
          <cell r="K8">
            <v>5.2550000001428572</v>
          </cell>
          <cell r="L8" t="str">
            <v xml:space="preserve"> </v>
          </cell>
        </row>
        <row r="9">
          <cell r="B9" t="str">
            <v>Istra 1961</v>
          </cell>
          <cell r="C9">
            <v>28</v>
          </cell>
          <cell r="D9">
            <v>6</v>
          </cell>
          <cell r="E9">
            <v>6</v>
          </cell>
          <cell r="F9">
            <v>16</v>
          </cell>
          <cell r="G9">
            <v>22</v>
          </cell>
          <cell r="H9">
            <v>42</v>
          </cell>
          <cell r="I9">
            <v>-20</v>
          </cell>
          <cell r="J9">
            <v>24</v>
          </cell>
          <cell r="K9">
            <v>5.2550000001249995</v>
          </cell>
          <cell r="L9" t="str">
            <v xml:space="preserve"> </v>
          </cell>
        </row>
        <row r="10">
          <cell r="B10" t="str">
            <v>Varazdin</v>
          </cell>
          <cell r="C10">
            <v>28</v>
          </cell>
          <cell r="D10">
            <v>6</v>
          </cell>
          <cell r="E10">
            <v>6</v>
          </cell>
          <cell r="F10">
            <v>16</v>
          </cell>
          <cell r="G10">
            <v>23</v>
          </cell>
          <cell r="H10">
            <v>47</v>
          </cell>
          <cell r="I10">
            <v>-24</v>
          </cell>
          <cell r="J10">
            <v>24</v>
          </cell>
          <cell r="K10">
            <v>5.255000000111111</v>
          </cell>
          <cell r="L10" t="str">
            <v xml:space="preserve"> </v>
          </cell>
        </row>
        <row r="11">
          <cell r="B11" t="str">
            <v>Lokomotiva Zagreb</v>
          </cell>
          <cell r="C11">
            <v>28</v>
          </cell>
          <cell r="D11">
            <v>4</v>
          </cell>
          <cell r="E11">
            <v>8</v>
          </cell>
          <cell r="F11">
            <v>16</v>
          </cell>
          <cell r="G11">
            <v>18</v>
          </cell>
          <cell r="H11">
            <v>47</v>
          </cell>
          <cell r="I11">
            <v>-29</v>
          </cell>
          <cell r="J11">
            <v>20</v>
          </cell>
          <cell r="K11">
            <v>5.2550000044444447</v>
          </cell>
          <cell r="L11" t="str">
            <v xml:space="preserve"> </v>
          </cell>
        </row>
        <row r="13">
          <cell r="K13">
            <v>5.2549999999999999</v>
          </cell>
        </row>
      </sheetData>
      <sheetData sheetId="41">
        <row r="2">
          <cell r="B2" t="str">
            <v>Malmo</v>
          </cell>
          <cell r="C2">
            <v>30</v>
          </cell>
          <cell r="D2">
            <v>17</v>
          </cell>
          <cell r="E2">
            <v>9</v>
          </cell>
          <cell r="F2">
            <v>4</v>
          </cell>
          <cell r="G2">
            <v>64</v>
          </cell>
          <cell r="H2">
            <v>30</v>
          </cell>
          <cell r="I2">
            <v>34</v>
          </cell>
          <cell r="J2">
            <v>60</v>
          </cell>
          <cell r="K2">
            <v>18.500000011363635</v>
          </cell>
          <cell r="L2" t="str">
            <v>CHQ1</v>
          </cell>
        </row>
        <row r="3">
          <cell r="B3" t="str">
            <v>Elfsborg</v>
          </cell>
          <cell r="C3">
            <v>30</v>
          </cell>
          <cell r="D3">
            <v>12</v>
          </cell>
          <cell r="E3">
            <v>15</v>
          </cell>
          <cell r="F3">
            <v>3</v>
          </cell>
          <cell r="G3">
            <v>49</v>
          </cell>
          <cell r="H3">
            <v>38</v>
          </cell>
          <cell r="I3">
            <v>11</v>
          </cell>
          <cell r="J3">
            <v>51</v>
          </cell>
          <cell r="K3">
            <v>4.1000000004999997</v>
          </cell>
          <cell r="L3" t="str">
            <v>ECLQ2</v>
          </cell>
        </row>
        <row r="4">
          <cell r="B4" t="str">
            <v>Hacken</v>
          </cell>
          <cell r="C4">
            <v>30</v>
          </cell>
          <cell r="D4">
            <v>12</v>
          </cell>
          <cell r="E4">
            <v>13</v>
          </cell>
          <cell r="F4">
            <v>5</v>
          </cell>
          <cell r="G4">
            <v>45</v>
          </cell>
          <cell r="H4">
            <v>29</v>
          </cell>
          <cell r="I4">
            <v>16</v>
          </cell>
          <cell r="J4">
            <v>49</v>
          </cell>
          <cell r="K4">
            <v>4.1000000036101083</v>
          </cell>
          <cell r="L4" t="str">
            <v>ECLQ2</v>
          </cell>
        </row>
        <row r="5">
          <cell r="B5" t="str">
            <v>Djurgarden</v>
          </cell>
          <cell r="C5">
            <v>30</v>
          </cell>
          <cell r="D5">
            <v>14</v>
          </cell>
          <cell r="E5">
            <v>6</v>
          </cell>
          <cell r="F5">
            <v>10</v>
          </cell>
          <cell r="G5">
            <v>48</v>
          </cell>
          <cell r="H5">
            <v>33</v>
          </cell>
          <cell r="I5">
            <v>15</v>
          </cell>
          <cell r="J5">
            <v>48</v>
          </cell>
          <cell r="K5">
            <v>4.1000000036630029</v>
          </cell>
          <cell r="L5" t="str">
            <v>ECLQ2?</v>
          </cell>
        </row>
        <row r="6">
          <cell r="B6" t="str">
            <v>Mjallby</v>
          </cell>
          <cell r="C6">
            <v>30</v>
          </cell>
          <cell r="D6">
            <v>13</v>
          </cell>
          <cell r="E6">
            <v>8</v>
          </cell>
          <cell r="F6">
            <v>9</v>
          </cell>
          <cell r="G6">
            <v>48</v>
          </cell>
          <cell r="H6">
            <v>44</v>
          </cell>
          <cell r="I6">
            <v>4</v>
          </cell>
          <cell r="J6">
            <v>47</v>
          </cell>
          <cell r="K6">
            <v>4.1000000001999997</v>
          </cell>
          <cell r="L6" t="str">
            <v xml:space="preserve"> </v>
          </cell>
        </row>
        <row r="7">
          <cell r="B7" t="str">
            <v>Norrkoping</v>
          </cell>
          <cell r="C7">
            <v>30</v>
          </cell>
          <cell r="D7">
            <v>13</v>
          </cell>
          <cell r="E7">
            <v>7</v>
          </cell>
          <cell r="F7">
            <v>10</v>
          </cell>
          <cell r="G7">
            <v>60</v>
          </cell>
          <cell r="H7">
            <v>46</v>
          </cell>
          <cell r="I7">
            <v>14</v>
          </cell>
          <cell r="J7">
            <v>46</v>
          </cell>
          <cell r="K7">
            <v>4.1000000036231876</v>
          </cell>
          <cell r="L7" t="str">
            <v xml:space="preserve"> </v>
          </cell>
        </row>
        <row r="8">
          <cell r="B8" t="str">
            <v>Orebro</v>
          </cell>
          <cell r="C8">
            <v>30</v>
          </cell>
          <cell r="D8">
            <v>12</v>
          </cell>
          <cell r="E8">
            <v>6</v>
          </cell>
          <cell r="F8">
            <v>12</v>
          </cell>
          <cell r="G8">
            <v>37</v>
          </cell>
          <cell r="H8">
            <v>41</v>
          </cell>
          <cell r="I8">
            <v>-4</v>
          </cell>
          <cell r="J8">
            <v>42</v>
          </cell>
          <cell r="K8">
            <v>4.1000000001428569</v>
          </cell>
          <cell r="L8" t="str">
            <v xml:space="preserve"> </v>
          </cell>
        </row>
        <row r="9">
          <cell r="B9" t="str">
            <v>Hammarby</v>
          </cell>
          <cell r="C9">
            <v>30</v>
          </cell>
          <cell r="D9">
            <v>10</v>
          </cell>
          <cell r="E9">
            <v>11</v>
          </cell>
          <cell r="F9">
            <v>9</v>
          </cell>
          <cell r="G9">
            <v>47</v>
          </cell>
          <cell r="H9">
            <v>47</v>
          </cell>
          <cell r="I9">
            <v>0</v>
          </cell>
          <cell r="J9">
            <v>41</v>
          </cell>
          <cell r="K9">
            <v>4.1000000036363629</v>
          </cell>
          <cell r="L9" t="str">
            <v xml:space="preserve"> </v>
          </cell>
        </row>
        <row r="10">
          <cell r="B10" t="str">
            <v>AIK</v>
          </cell>
          <cell r="C10">
            <v>30</v>
          </cell>
          <cell r="D10">
            <v>10</v>
          </cell>
          <cell r="E10">
            <v>9</v>
          </cell>
          <cell r="F10">
            <v>11</v>
          </cell>
          <cell r="G10">
            <v>30</v>
          </cell>
          <cell r="H10">
            <v>33</v>
          </cell>
          <cell r="I10">
            <v>-3</v>
          </cell>
          <cell r="J10">
            <v>39</v>
          </cell>
          <cell r="K10">
            <v>6.0000000051282054</v>
          </cell>
          <cell r="L10" t="str">
            <v xml:space="preserve"> </v>
          </cell>
        </row>
        <row r="11">
          <cell r="B11" t="str">
            <v>Sirius</v>
          </cell>
          <cell r="C11">
            <v>30</v>
          </cell>
          <cell r="D11">
            <v>9</v>
          </cell>
          <cell r="E11">
            <v>11</v>
          </cell>
          <cell r="F11">
            <v>10</v>
          </cell>
          <cell r="G11">
            <v>43</v>
          </cell>
          <cell r="H11">
            <v>51</v>
          </cell>
          <cell r="I11">
            <v>-8</v>
          </cell>
          <cell r="J11">
            <v>38</v>
          </cell>
          <cell r="K11">
            <v>4.1000000000999997</v>
          </cell>
          <cell r="L11" t="str">
            <v xml:space="preserve"> </v>
          </cell>
        </row>
        <row r="12">
          <cell r="B12" t="str">
            <v>Varbergs</v>
          </cell>
          <cell r="C12">
            <v>30</v>
          </cell>
          <cell r="D12">
            <v>10</v>
          </cell>
          <cell r="E12">
            <v>7</v>
          </cell>
          <cell r="F12">
            <v>13</v>
          </cell>
          <cell r="G12">
            <v>45</v>
          </cell>
          <cell r="H12">
            <v>44</v>
          </cell>
          <cell r="I12">
            <v>1</v>
          </cell>
          <cell r="J12">
            <v>37</v>
          </cell>
          <cell r="K12">
            <v>4.1000000000909091</v>
          </cell>
          <cell r="L12" t="str">
            <v xml:space="preserve"> </v>
          </cell>
        </row>
        <row r="13">
          <cell r="B13" t="str">
            <v>Goteborg</v>
          </cell>
          <cell r="C13">
            <v>30</v>
          </cell>
          <cell r="D13">
            <v>7</v>
          </cell>
          <cell r="E13">
            <v>13</v>
          </cell>
          <cell r="F13">
            <v>10</v>
          </cell>
          <cell r="G13">
            <v>35</v>
          </cell>
          <cell r="H13">
            <v>41</v>
          </cell>
          <cell r="I13">
            <v>-6</v>
          </cell>
          <cell r="J13">
            <v>34</v>
          </cell>
          <cell r="K13">
            <v>4.1000000036496349</v>
          </cell>
          <cell r="L13" t="str">
            <v xml:space="preserve"> </v>
          </cell>
        </row>
        <row r="14">
          <cell r="B14" t="str">
            <v>Ostersunds</v>
          </cell>
          <cell r="C14">
            <v>30</v>
          </cell>
          <cell r="D14">
            <v>8</v>
          </cell>
          <cell r="E14">
            <v>9</v>
          </cell>
          <cell r="F14">
            <v>13</v>
          </cell>
          <cell r="G14">
            <v>27</v>
          </cell>
          <cell r="H14">
            <v>46</v>
          </cell>
          <cell r="I14">
            <v>-19</v>
          </cell>
          <cell r="J14">
            <v>33</v>
          </cell>
          <cell r="K14">
            <v>10.000000007812501</v>
          </cell>
          <cell r="L14" t="str">
            <v xml:space="preserve"> </v>
          </cell>
        </row>
        <row r="15">
          <cell r="B15" t="str">
            <v>Kalmar</v>
          </cell>
          <cell r="C15">
            <v>30</v>
          </cell>
          <cell r="D15">
            <v>6</v>
          </cell>
          <cell r="E15">
            <v>10</v>
          </cell>
          <cell r="F15">
            <v>14</v>
          </cell>
          <cell r="G15">
            <v>30</v>
          </cell>
          <cell r="H15">
            <v>49</v>
          </cell>
          <cell r="I15">
            <v>-19</v>
          </cell>
          <cell r="J15">
            <v>28</v>
          </cell>
          <cell r="K15">
            <v>4.1000000000714278</v>
          </cell>
          <cell r="L15" t="str">
            <v xml:space="preserve"> </v>
          </cell>
        </row>
        <row r="16">
          <cell r="B16" t="str">
            <v>Helsingborg</v>
          </cell>
          <cell r="C16">
            <v>30</v>
          </cell>
          <cell r="D16">
            <v>5</v>
          </cell>
          <cell r="E16">
            <v>11</v>
          </cell>
          <cell r="F16">
            <v>14</v>
          </cell>
          <cell r="G16">
            <v>33</v>
          </cell>
          <cell r="H16">
            <v>48</v>
          </cell>
          <cell r="I16">
            <v>-15</v>
          </cell>
          <cell r="J16">
            <v>26</v>
          </cell>
          <cell r="K16">
            <v>4.1000000000666663</v>
          </cell>
          <cell r="L16" t="str">
            <v xml:space="preserve"> </v>
          </cell>
        </row>
        <row r="17">
          <cell r="B17" t="str">
            <v>Falkenbergs</v>
          </cell>
          <cell r="C17">
            <v>30</v>
          </cell>
          <cell r="D17">
            <v>5</v>
          </cell>
          <cell r="E17">
            <v>9</v>
          </cell>
          <cell r="F17">
            <v>16</v>
          </cell>
          <cell r="G17">
            <v>33</v>
          </cell>
          <cell r="H17">
            <v>54</v>
          </cell>
          <cell r="I17">
            <v>-21</v>
          </cell>
          <cell r="J17">
            <v>24</v>
          </cell>
          <cell r="K17">
            <v>4.1000000000624999</v>
          </cell>
          <cell r="L17" t="str">
            <v xml:space="preserve"> </v>
          </cell>
        </row>
        <row r="19">
          <cell r="K19">
            <v>4.0999999999999996</v>
          </cell>
        </row>
      </sheetData>
      <sheetData sheetId="42">
        <row r="2">
          <cell r="B2" t="str">
            <v>Bodo/Glimt</v>
          </cell>
          <cell r="C2">
            <v>30</v>
          </cell>
          <cell r="D2">
            <v>26</v>
          </cell>
          <cell r="E2">
            <v>3</v>
          </cell>
          <cell r="F2">
            <v>1</v>
          </cell>
          <cell r="G2">
            <v>103</v>
          </cell>
          <cell r="H2">
            <v>32</v>
          </cell>
          <cell r="I2">
            <v>71</v>
          </cell>
          <cell r="J2">
            <v>81</v>
          </cell>
          <cell r="K2">
            <v>4.2000000037878786</v>
          </cell>
          <cell r="L2" t="str">
            <v>CHQ1</v>
          </cell>
        </row>
        <row r="3">
          <cell r="B3" t="str">
            <v>Molde</v>
          </cell>
          <cell r="C3">
            <v>30</v>
          </cell>
          <cell r="D3">
            <v>20</v>
          </cell>
          <cell r="E3">
            <v>2</v>
          </cell>
          <cell r="F3">
            <v>8</v>
          </cell>
          <cell r="G3">
            <v>77</v>
          </cell>
          <cell r="H3">
            <v>36</v>
          </cell>
          <cell r="I3">
            <v>41</v>
          </cell>
          <cell r="J3">
            <v>62</v>
          </cell>
          <cell r="K3">
            <v>17.000000010638299</v>
          </cell>
          <cell r="L3" t="str">
            <v>ECLQ2</v>
          </cell>
        </row>
        <row r="4">
          <cell r="B4" t="str">
            <v>Valerenga</v>
          </cell>
          <cell r="C4">
            <v>30</v>
          </cell>
          <cell r="D4">
            <v>15</v>
          </cell>
          <cell r="E4">
            <v>10</v>
          </cell>
          <cell r="F4">
            <v>5</v>
          </cell>
          <cell r="G4">
            <v>51</v>
          </cell>
          <cell r="H4">
            <v>33</v>
          </cell>
          <cell r="I4">
            <v>18</v>
          </cell>
          <cell r="J4">
            <v>55</v>
          </cell>
          <cell r="K4">
            <v>4.2000000003333335</v>
          </cell>
          <cell r="L4" t="str">
            <v>ECLQ2</v>
          </cell>
        </row>
        <row r="5">
          <cell r="B5" t="str">
            <v>Rosenborg</v>
          </cell>
          <cell r="C5">
            <v>30</v>
          </cell>
          <cell r="D5">
            <v>15</v>
          </cell>
          <cell r="E5">
            <v>7</v>
          </cell>
          <cell r="F5">
            <v>8</v>
          </cell>
          <cell r="G5">
            <v>50</v>
          </cell>
          <cell r="H5">
            <v>35</v>
          </cell>
          <cell r="I5">
            <v>15</v>
          </cell>
          <cell r="J5">
            <v>52</v>
          </cell>
          <cell r="K5">
            <v>14.000000009090909</v>
          </cell>
          <cell r="L5" t="str">
            <v>ECLQ2</v>
          </cell>
        </row>
        <row r="6">
          <cell r="B6" t="str">
            <v>Kristiansund</v>
          </cell>
          <cell r="C6">
            <v>30</v>
          </cell>
          <cell r="D6">
            <v>12</v>
          </cell>
          <cell r="E6">
            <v>12</v>
          </cell>
          <cell r="F6">
            <v>6</v>
          </cell>
          <cell r="G6">
            <v>57</v>
          </cell>
          <cell r="H6">
            <v>45</v>
          </cell>
          <cell r="I6">
            <v>12</v>
          </cell>
          <cell r="J6">
            <v>48</v>
          </cell>
          <cell r="K6">
            <v>4.2000000002000002</v>
          </cell>
          <cell r="L6" t="str">
            <v xml:space="preserve"> </v>
          </cell>
        </row>
        <row r="7">
          <cell r="B7" t="str">
            <v>Viking</v>
          </cell>
          <cell r="C7">
            <v>30</v>
          </cell>
          <cell r="D7">
            <v>12</v>
          </cell>
          <cell r="E7">
            <v>8</v>
          </cell>
          <cell r="F7">
            <v>10</v>
          </cell>
          <cell r="G7">
            <v>54</v>
          </cell>
          <cell r="H7">
            <v>52</v>
          </cell>
          <cell r="I7">
            <v>2</v>
          </cell>
          <cell r="J7">
            <v>44</v>
          </cell>
          <cell r="K7">
            <v>4.2000000037735852</v>
          </cell>
          <cell r="L7" t="str">
            <v xml:space="preserve"> </v>
          </cell>
        </row>
        <row r="8">
          <cell r="B8" t="str">
            <v>Odds</v>
          </cell>
          <cell r="C8">
            <v>30</v>
          </cell>
          <cell r="D8">
            <v>13</v>
          </cell>
          <cell r="E8">
            <v>4</v>
          </cell>
          <cell r="F8">
            <v>13</v>
          </cell>
          <cell r="G8">
            <v>52</v>
          </cell>
          <cell r="H8">
            <v>51</v>
          </cell>
          <cell r="I8">
            <v>1</v>
          </cell>
          <cell r="J8">
            <v>43</v>
          </cell>
          <cell r="K8">
            <v>4.2000000037037042</v>
          </cell>
          <cell r="L8" t="str">
            <v xml:space="preserve"> </v>
          </cell>
        </row>
        <row r="9">
          <cell r="B9" t="str">
            <v>Stabaek</v>
          </cell>
          <cell r="C9">
            <v>30</v>
          </cell>
          <cell r="D9">
            <v>9</v>
          </cell>
          <cell r="E9">
            <v>12</v>
          </cell>
          <cell r="F9">
            <v>9</v>
          </cell>
          <cell r="G9">
            <v>41</v>
          </cell>
          <cell r="H9">
            <v>45</v>
          </cell>
          <cell r="I9">
            <v>-4</v>
          </cell>
          <cell r="J9">
            <v>39</v>
          </cell>
          <cell r="K9">
            <v>4.2000000036900369</v>
          </cell>
          <cell r="L9" t="str">
            <v xml:space="preserve"> </v>
          </cell>
        </row>
        <row r="10">
          <cell r="B10" t="str">
            <v>Haugesund</v>
          </cell>
          <cell r="C10">
            <v>30</v>
          </cell>
          <cell r="D10">
            <v>11</v>
          </cell>
          <cell r="E10">
            <v>6</v>
          </cell>
          <cell r="F10">
            <v>13</v>
          </cell>
          <cell r="G10">
            <v>39</v>
          </cell>
          <cell r="H10">
            <v>51</v>
          </cell>
          <cell r="I10">
            <v>-12</v>
          </cell>
          <cell r="J10">
            <v>39</v>
          </cell>
          <cell r="K10">
            <v>4.2000000037593983</v>
          </cell>
          <cell r="L10" t="str">
            <v xml:space="preserve"> </v>
          </cell>
        </row>
        <row r="11">
          <cell r="B11" t="str">
            <v>Brann</v>
          </cell>
          <cell r="C11">
            <v>30</v>
          </cell>
          <cell r="D11">
            <v>9</v>
          </cell>
          <cell r="E11">
            <v>9</v>
          </cell>
          <cell r="F11">
            <v>12</v>
          </cell>
          <cell r="G11">
            <v>40</v>
          </cell>
          <cell r="H11">
            <v>49</v>
          </cell>
          <cell r="I11">
            <v>-9</v>
          </cell>
          <cell r="J11">
            <v>36</v>
          </cell>
          <cell r="K11">
            <v>4.2000000037453189</v>
          </cell>
          <cell r="L11" t="str">
            <v xml:space="preserve"> </v>
          </cell>
        </row>
        <row r="12">
          <cell r="B12" t="str">
            <v>Sandefjord</v>
          </cell>
          <cell r="C12">
            <v>30</v>
          </cell>
          <cell r="D12">
            <v>9</v>
          </cell>
          <cell r="E12">
            <v>8</v>
          </cell>
          <cell r="F12">
            <v>13</v>
          </cell>
          <cell r="G12">
            <v>31</v>
          </cell>
          <cell r="H12">
            <v>43</v>
          </cell>
          <cell r="I12">
            <v>-12</v>
          </cell>
          <cell r="J12">
            <v>35</v>
          </cell>
          <cell r="K12">
            <v>4.2000000000909097</v>
          </cell>
          <cell r="L12" t="str">
            <v xml:space="preserve"> </v>
          </cell>
        </row>
        <row r="13">
          <cell r="B13" t="str">
            <v>Sarpsborg</v>
          </cell>
          <cell r="C13">
            <v>30</v>
          </cell>
          <cell r="D13">
            <v>8</v>
          </cell>
          <cell r="E13">
            <v>8</v>
          </cell>
          <cell r="F13">
            <v>14</v>
          </cell>
          <cell r="G13">
            <v>33</v>
          </cell>
          <cell r="H13">
            <v>43</v>
          </cell>
          <cell r="I13">
            <v>-10</v>
          </cell>
          <cell r="J13">
            <v>32</v>
          </cell>
          <cell r="K13">
            <v>4.2000000037313434</v>
          </cell>
          <cell r="L13" t="str">
            <v xml:space="preserve"> </v>
          </cell>
        </row>
        <row r="14">
          <cell r="B14" t="str">
            <v>Stromsgodset</v>
          </cell>
          <cell r="C14">
            <v>30</v>
          </cell>
          <cell r="D14">
            <v>7</v>
          </cell>
          <cell r="E14">
            <v>10</v>
          </cell>
          <cell r="F14">
            <v>13</v>
          </cell>
          <cell r="G14">
            <v>41</v>
          </cell>
          <cell r="H14">
            <v>57</v>
          </cell>
          <cell r="I14">
            <v>-16</v>
          </cell>
          <cell r="J14">
            <v>31</v>
          </cell>
          <cell r="K14">
            <v>4.2000000036764709</v>
          </cell>
          <cell r="L14" t="str">
            <v xml:space="preserve"> </v>
          </cell>
        </row>
        <row r="15">
          <cell r="B15" t="str">
            <v>Mjondalen</v>
          </cell>
          <cell r="C15">
            <v>30</v>
          </cell>
          <cell r="D15">
            <v>8</v>
          </cell>
          <cell r="E15">
            <v>3</v>
          </cell>
          <cell r="F15">
            <v>19</v>
          </cell>
          <cell r="G15">
            <v>26</v>
          </cell>
          <cell r="H15">
            <v>45</v>
          </cell>
          <cell r="I15">
            <v>-19</v>
          </cell>
          <cell r="J15">
            <v>27</v>
          </cell>
          <cell r="K15">
            <v>4.2000000000714284</v>
          </cell>
          <cell r="L15" t="str">
            <v xml:space="preserve"> </v>
          </cell>
        </row>
        <row r="16">
          <cell r="B16" t="str">
            <v>Start</v>
          </cell>
          <cell r="C16">
            <v>30</v>
          </cell>
          <cell r="D16">
            <v>6</v>
          </cell>
          <cell r="E16">
            <v>9</v>
          </cell>
          <cell r="F16">
            <v>15</v>
          </cell>
          <cell r="G16">
            <v>33</v>
          </cell>
          <cell r="H16">
            <v>56</v>
          </cell>
          <cell r="I16">
            <v>-23</v>
          </cell>
          <cell r="J16">
            <v>27</v>
          </cell>
          <cell r="K16">
            <v>4.2000000000666668</v>
          </cell>
          <cell r="L16" t="str">
            <v xml:space="preserve"> </v>
          </cell>
        </row>
        <row r="17">
          <cell r="B17" t="str">
            <v>Aalesund</v>
          </cell>
          <cell r="C17">
            <v>30</v>
          </cell>
          <cell r="D17">
            <v>2</v>
          </cell>
          <cell r="E17">
            <v>5</v>
          </cell>
          <cell r="F17">
            <v>23</v>
          </cell>
          <cell r="G17">
            <v>30</v>
          </cell>
          <cell r="H17">
            <v>85</v>
          </cell>
          <cell r="I17">
            <v>-55</v>
          </cell>
          <cell r="J17">
            <v>11</v>
          </cell>
          <cell r="K17">
            <v>4.2000000000625004</v>
          </cell>
          <cell r="L17" t="str">
            <v xml:space="preserve"> </v>
          </cell>
        </row>
        <row r="19">
          <cell r="K19">
            <v>4.2</v>
          </cell>
        </row>
      </sheetData>
      <sheetData sheetId="43">
        <row r="2">
          <cell r="B2" t="str">
            <v>Maccabi Haifa</v>
          </cell>
          <cell r="C2">
            <v>26</v>
          </cell>
          <cell r="D2">
            <v>19</v>
          </cell>
          <cell r="E2">
            <v>2</v>
          </cell>
          <cell r="F2">
            <v>5</v>
          </cell>
          <cell r="G2">
            <v>52</v>
          </cell>
          <cell r="H2">
            <v>20</v>
          </cell>
          <cell r="I2">
            <v>32</v>
          </cell>
          <cell r="J2">
            <v>59</v>
          </cell>
          <cell r="K2">
            <v>4.8750000040000003</v>
          </cell>
          <cell r="L2" t="str">
            <v>CHQ1</v>
          </cell>
        </row>
        <row r="3">
          <cell r="B3" t="str">
            <v>Maccabi Tel-Aviv</v>
          </cell>
          <cell r="C3">
            <v>26</v>
          </cell>
          <cell r="D3">
            <v>17</v>
          </cell>
          <cell r="E3">
            <v>7</v>
          </cell>
          <cell r="F3">
            <v>2</v>
          </cell>
          <cell r="G3">
            <v>48</v>
          </cell>
          <cell r="H3">
            <v>21</v>
          </cell>
          <cell r="I3">
            <v>27</v>
          </cell>
          <cell r="J3">
            <v>58</v>
          </cell>
          <cell r="K3">
            <v>20.500000014084506</v>
          </cell>
          <cell r="L3" t="str">
            <v>ECLQ2</v>
          </cell>
        </row>
        <row r="4">
          <cell r="B4" t="str">
            <v>Ashdod</v>
          </cell>
          <cell r="C4">
            <v>26</v>
          </cell>
          <cell r="D4">
            <v>13</v>
          </cell>
          <cell r="E4">
            <v>4</v>
          </cell>
          <cell r="F4">
            <v>9</v>
          </cell>
          <cell r="G4">
            <v>37</v>
          </cell>
          <cell r="H4">
            <v>25</v>
          </cell>
          <cell r="I4">
            <v>12</v>
          </cell>
          <cell r="J4">
            <v>43</v>
          </cell>
          <cell r="K4">
            <v>4.8750000003333334</v>
          </cell>
          <cell r="L4" t="str">
            <v>ECLQ2</v>
          </cell>
        </row>
        <row r="5">
          <cell r="B5" t="str">
            <v>Ironi Kiryat Shmona</v>
          </cell>
          <cell r="C5">
            <v>26</v>
          </cell>
          <cell r="D5">
            <v>11</v>
          </cell>
          <cell r="E5">
            <v>5</v>
          </cell>
          <cell r="F5">
            <v>10</v>
          </cell>
          <cell r="G5">
            <v>26</v>
          </cell>
          <cell r="H5">
            <v>28</v>
          </cell>
          <cell r="I5">
            <v>-2</v>
          </cell>
          <cell r="J5">
            <v>38</v>
          </cell>
          <cell r="K5">
            <v>4.87500000025</v>
          </cell>
          <cell r="L5" t="str">
            <v>ECLQ2?</v>
          </cell>
        </row>
        <row r="6">
          <cell r="B6" t="str">
            <v>Hapoel Beer-Sheva</v>
          </cell>
          <cell r="C6">
            <v>26</v>
          </cell>
          <cell r="D6">
            <v>9</v>
          </cell>
          <cell r="E6">
            <v>10</v>
          </cell>
          <cell r="F6">
            <v>7</v>
          </cell>
          <cell r="G6">
            <v>31</v>
          </cell>
          <cell r="H6">
            <v>29</v>
          </cell>
          <cell r="I6">
            <v>2</v>
          </cell>
          <cell r="J6">
            <v>37</v>
          </cell>
          <cell r="K6">
            <v>17.500000010989012</v>
          </cell>
          <cell r="L6" t="str">
            <v xml:space="preserve"> </v>
          </cell>
        </row>
        <row r="7">
          <cell r="B7" t="str">
            <v>Maccabi Petah Tikva</v>
          </cell>
          <cell r="C7">
            <v>26</v>
          </cell>
          <cell r="D7">
            <v>11</v>
          </cell>
          <cell r="E7">
            <v>4</v>
          </cell>
          <cell r="F7">
            <v>11</v>
          </cell>
          <cell r="G7">
            <v>24</v>
          </cell>
          <cell r="H7">
            <v>23</v>
          </cell>
          <cell r="I7">
            <v>1</v>
          </cell>
          <cell r="J7">
            <v>37</v>
          </cell>
          <cell r="K7">
            <v>4.8750000001666667</v>
          </cell>
          <cell r="L7" t="str">
            <v xml:space="preserve"> </v>
          </cell>
        </row>
        <row r="8">
          <cell r="B8" t="str">
            <v>Maccabi Netanya</v>
          </cell>
          <cell r="C8">
            <v>26</v>
          </cell>
          <cell r="D8">
            <v>9</v>
          </cell>
          <cell r="E8">
            <v>7</v>
          </cell>
          <cell r="F8">
            <v>10</v>
          </cell>
          <cell r="G8">
            <v>35</v>
          </cell>
          <cell r="H8">
            <v>30</v>
          </cell>
          <cell r="I8">
            <v>5</v>
          </cell>
          <cell r="J8">
            <v>34</v>
          </cell>
          <cell r="K8">
            <v>4.8750000001428573</v>
          </cell>
          <cell r="L8" t="str">
            <v xml:space="preserve"> </v>
          </cell>
        </row>
        <row r="9">
          <cell r="B9" t="str">
            <v>Beitar Jerusalem</v>
          </cell>
          <cell r="C9">
            <v>26</v>
          </cell>
          <cell r="D9">
            <v>8</v>
          </cell>
          <cell r="E9">
            <v>8</v>
          </cell>
          <cell r="F9">
            <v>10</v>
          </cell>
          <cell r="G9">
            <v>31</v>
          </cell>
          <cell r="H9">
            <v>32</v>
          </cell>
          <cell r="I9">
            <v>-1</v>
          </cell>
          <cell r="J9">
            <v>32</v>
          </cell>
          <cell r="K9">
            <v>4.8750000039840637</v>
          </cell>
          <cell r="L9" t="str">
            <v xml:space="preserve"> </v>
          </cell>
        </row>
        <row r="10">
          <cell r="B10" t="str">
            <v>Hapoel Hadera</v>
          </cell>
          <cell r="C10">
            <v>26</v>
          </cell>
          <cell r="D10">
            <v>8</v>
          </cell>
          <cell r="E10">
            <v>8</v>
          </cell>
          <cell r="F10">
            <v>10</v>
          </cell>
          <cell r="G10">
            <v>26</v>
          </cell>
          <cell r="H10">
            <v>28</v>
          </cell>
          <cell r="I10">
            <v>-2</v>
          </cell>
          <cell r="J10">
            <v>32</v>
          </cell>
          <cell r="K10">
            <v>4.8750000001111111</v>
          </cell>
          <cell r="L10" t="str">
            <v xml:space="preserve"> </v>
          </cell>
        </row>
        <row r="11">
          <cell r="B11" t="str">
            <v>Hapoel Haifa</v>
          </cell>
          <cell r="C11">
            <v>26</v>
          </cell>
          <cell r="D11">
            <v>7</v>
          </cell>
          <cell r="E11">
            <v>9</v>
          </cell>
          <cell r="F11">
            <v>10</v>
          </cell>
          <cell r="G11">
            <v>30</v>
          </cell>
          <cell r="H11">
            <v>37</v>
          </cell>
          <cell r="I11">
            <v>-7</v>
          </cell>
          <cell r="J11">
            <v>30</v>
          </cell>
          <cell r="K11">
            <v>4.8750000039525689</v>
          </cell>
          <cell r="L11" t="str">
            <v xml:space="preserve"> </v>
          </cell>
        </row>
        <row r="12">
          <cell r="B12" t="str">
            <v>Bnei Sakhnin</v>
          </cell>
          <cell r="C12">
            <v>26</v>
          </cell>
          <cell r="D12">
            <v>8</v>
          </cell>
          <cell r="E12">
            <v>5</v>
          </cell>
          <cell r="F12">
            <v>13</v>
          </cell>
          <cell r="G12">
            <v>15</v>
          </cell>
          <cell r="H12">
            <v>36</v>
          </cell>
          <cell r="I12">
            <v>-21</v>
          </cell>
          <cell r="J12">
            <v>29</v>
          </cell>
          <cell r="K12">
            <v>4.8750000000909095</v>
          </cell>
          <cell r="L12" t="str">
            <v xml:space="preserve"> </v>
          </cell>
        </row>
        <row r="13">
          <cell r="B13" t="str">
            <v>Hapoel Tel-Aviv</v>
          </cell>
          <cell r="C13">
            <v>26</v>
          </cell>
          <cell r="D13">
            <v>6</v>
          </cell>
          <cell r="E13">
            <v>9</v>
          </cell>
          <cell r="F13">
            <v>11</v>
          </cell>
          <cell r="G13">
            <v>17</v>
          </cell>
          <cell r="H13">
            <v>28</v>
          </cell>
          <cell r="I13">
            <v>-11</v>
          </cell>
          <cell r="J13">
            <v>27</v>
          </cell>
          <cell r="K13">
            <v>4.8750000000833333</v>
          </cell>
          <cell r="L13" t="str">
            <v xml:space="preserve"> </v>
          </cell>
        </row>
        <row r="14">
          <cell r="B14" t="str">
            <v>Hapoel Kfar-Saba</v>
          </cell>
          <cell r="C14">
            <v>26</v>
          </cell>
          <cell r="D14">
            <v>6</v>
          </cell>
          <cell r="E14">
            <v>5</v>
          </cell>
          <cell r="F14">
            <v>15</v>
          </cell>
          <cell r="G14">
            <v>19</v>
          </cell>
          <cell r="H14">
            <v>33</v>
          </cell>
          <cell r="I14">
            <v>-14</v>
          </cell>
          <cell r="J14">
            <v>23</v>
          </cell>
          <cell r="K14">
            <v>4.8750000000769234</v>
          </cell>
          <cell r="L14" t="str">
            <v xml:space="preserve"> </v>
          </cell>
        </row>
        <row r="15">
          <cell r="B15" t="str">
            <v>Bnei Yehuda</v>
          </cell>
          <cell r="C15">
            <v>26</v>
          </cell>
          <cell r="D15">
            <v>5</v>
          </cell>
          <cell r="E15">
            <v>7</v>
          </cell>
          <cell r="F15">
            <v>14</v>
          </cell>
          <cell r="G15">
            <v>15</v>
          </cell>
          <cell r="H15">
            <v>36</v>
          </cell>
          <cell r="I15">
            <v>-21</v>
          </cell>
          <cell r="J15">
            <v>22</v>
          </cell>
          <cell r="K15">
            <v>4.8750000039682542</v>
          </cell>
          <cell r="L15" t="str">
            <v xml:space="preserve"> </v>
          </cell>
        </row>
        <row r="17">
          <cell r="K17">
            <v>4.875</v>
          </cell>
        </row>
      </sheetData>
      <sheetData sheetId="44">
        <row r="2">
          <cell r="B2" t="str">
            <v>Kairat</v>
          </cell>
          <cell r="C2">
            <v>20</v>
          </cell>
          <cell r="D2">
            <v>14</v>
          </cell>
          <cell r="E2">
            <v>3</v>
          </cell>
          <cell r="F2">
            <v>3</v>
          </cell>
          <cell r="G2">
            <v>48</v>
          </cell>
          <cell r="H2">
            <v>19</v>
          </cell>
          <cell r="I2">
            <v>29</v>
          </cell>
          <cell r="J2">
            <v>45</v>
          </cell>
          <cell r="K2">
            <v>6.000000005291005</v>
          </cell>
          <cell r="L2" t="str">
            <v>CHQ1</v>
          </cell>
        </row>
        <row r="3">
          <cell r="B3" t="str">
            <v>Tobol</v>
          </cell>
          <cell r="C3">
            <v>20</v>
          </cell>
          <cell r="D3">
            <v>12</v>
          </cell>
          <cell r="E3">
            <v>2</v>
          </cell>
          <cell r="F3">
            <v>6</v>
          </cell>
          <cell r="G3">
            <v>26</v>
          </cell>
          <cell r="H3">
            <v>16</v>
          </cell>
          <cell r="I3">
            <v>10</v>
          </cell>
          <cell r="J3">
            <v>38</v>
          </cell>
          <cell r="K3">
            <v>3.1250000032154341</v>
          </cell>
          <cell r="L3" t="str">
            <v>ECLQ2</v>
          </cell>
        </row>
        <row r="4">
          <cell r="B4" t="str">
            <v>Astana</v>
          </cell>
          <cell r="C4">
            <v>20</v>
          </cell>
          <cell r="D4">
            <v>11</v>
          </cell>
          <cell r="E4">
            <v>3</v>
          </cell>
          <cell r="F4">
            <v>6</v>
          </cell>
          <cell r="G4">
            <v>32</v>
          </cell>
          <cell r="H4">
            <v>21</v>
          </cell>
          <cell r="I4">
            <v>11</v>
          </cell>
          <cell r="J4">
            <v>36</v>
          </cell>
          <cell r="K4">
            <v>22.500000015625002</v>
          </cell>
          <cell r="L4" t="str">
            <v>ECLQ2</v>
          </cell>
        </row>
        <row r="5">
          <cell r="B5" t="str">
            <v>Shakhter Karagandy</v>
          </cell>
          <cell r="C5">
            <v>20</v>
          </cell>
          <cell r="D5">
            <v>9</v>
          </cell>
          <cell r="E5">
            <v>5</v>
          </cell>
          <cell r="F5">
            <v>6</v>
          </cell>
          <cell r="G5">
            <v>29</v>
          </cell>
          <cell r="H5">
            <v>22</v>
          </cell>
          <cell r="I5">
            <v>7</v>
          </cell>
          <cell r="J5">
            <v>32</v>
          </cell>
          <cell r="K5">
            <v>3.12500000025</v>
          </cell>
          <cell r="L5" t="str">
            <v>ECLQ2</v>
          </cell>
        </row>
        <row r="6">
          <cell r="B6" t="str">
            <v>Ordabasy</v>
          </cell>
          <cell r="C6">
            <v>20</v>
          </cell>
          <cell r="D6">
            <v>9</v>
          </cell>
          <cell r="E6">
            <v>4</v>
          </cell>
          <cell r="F6">
            <v>7</v>
          </cell>
          <cell r="G6">
            <v>27</v>
          </cell>
          <cell r="H6">
            <v>26</v>
          </cell>
          <cell r="I6">
            <v>1</v>
          </cell>
          <cell r="J6">
            <v>31</v>
          </cell>
          <cell r="K6">
            <v>3.1250000032258063</v>
          </cell>
          <cell r="L6" t="str">
            <v xml:space="preserve"> </v>
          </cell>
        </row>
        <row r="7">
          <cell r="B7" t="str">
            <v>Zhetysu</v>
          </cell>
          <cell r="C7">
            <v>20</v>
          </cell>
          <cell r="D7">
            <v>9</v>
          </cell>
          <cell r="E7">
            <v>1</v>
          </cell>
          <cell r="F7">
            <v>10</v>
          </cell>
          <cell r="G7">
            <v>27</v>
          </cell>
          <cell r="H7">
            <v>28</v>
          </cell>
          <cell r="I7">
            <v>-1</v>
          </cell>
          <cell r="J7">
            <v>28</v>
          </cell>
          <cell r="K7">
            <v>3.1250000001666667</v>
          </cell>
          <cell r="L7" t="str">
            <v xml:space="preserve"> </v>
          </cell>
        </row>
        <row r="8">
          <cell r="B8" t="str">
            <v>Kaysar</v>
          </cell>
          <cell r="C8">
            <v>20</v>
          </cell>
          <cell r="D8">
            <v>6</v>
          </cell>
          <cell r="E8">
            <v>6</v>
          </cell>
          <cell r="F8">
            <v>8</v>
          </cell>
          <cell r="G8">
            <v>20</v>
          </cell>
          <cell r="H8">
            <v>23</v>
          </cell>
          <cell r="I8">
            <v>-3</v>
          </cell>
          <cell r="J8">
            <v>24</v>
          </cell>
          <cell r="K8">
            <v>3.1250000032362459</v>
          </cell>
          <cell r="L8" t="str">
            <v xml:space="preserve"> </v>
          </cell>
        </row>
        <row r="9">
          <cell r="B9" t="str">
            <v>Taraz</v>
          </cell>
          <cell r="C9">
            <v>20</v>
          </cell>
          <cell r="D9">
            <v>5</v>
          </cell>
          <cell r="E9">
            <v>8</v>
          </cell>
          <cell r="F9">
            <v>7</v>
          </cell>
          <cell r="G9">
            <v>19</v>
          </cell>
          <cell r="H9">
            <v>23</v>
          </cell>
          <cell r="I9">
            <v>-4</v>
          </cell>
          <cell r="J9">
            <v>23</v>
          </cell>
          <cell r="K9">
            <v>3.125000000125</v>
          </cell>
          <cell r="L9" t="str">
            <v xml:space="preserve"> </v>
          </cell>
        </row>
        <row r="10">
          <cell r="B10" t="str">
            <v>Kyzylzhar</v>
          </cell>
          <cell r="C10">
            <v>20</v>
          </cell>
          <cell r="D10">
            <v>6</v>
          </cell>
          <cell r="E10">
            <v>5</v>
          </cell>
          <cell r="F10">
            <v>9</v>
          </cell>
          <cell r="G10">
            <v>15</v>
          </cell>
          <cell r="H10">
            <v>24</v>
          </cell>
          <cell r="I10">
            <v>-9</v>
          </cell>
          <cell r="J10">
            <v>23</v>
          </cell>
          <cell r="K10">
            <v>3.1250000001111111</v>
          </cell>
          <cell r="L10" t="str">
            <v xml:space="preserve"> </v>
          </cell>
        </row>
        <row r="11">
          <cell r="B11" t="str">
            <v>Caspiy</v>
          </cell>
          <cell r="C11">
            <v>20</v>
          </cell>
          <cell r="D11">
            <v>5</v>
          </cell>
          <cell r="E11">
            <v>2</v>
          </cell>
          <cell r="F11">
            <v>13</v>
          </cell>
          <cell r="G11">
            <v>15</v>
          </cell>
          <cell r="H11">
            <v>34</v>
          </cell>
          <cell r="I11">
            <v>-19</v>
          </cell>
          <cell r="J11">
            <v>17</v>
          </cell>
          <cell r="K11">
            <v>3.1250000001</v>
          </cell>
          <cell r="L11" t="str">
            <v xml:space="preserve"> </v>
          </cell>
        </row>
        <row r="12">
          <cell r="B12" t="str">
            <v>Okzhetpes</v>
          </cell>
          <cell r="C12">
            <v>20</v>
          </cell>
          <cell r="D12">
            <v>2</v>
          </cell>
          <cell r="E12">
            <v>5</v>
          </cell>
          <cell r="F12">
            <v>13</v>
          </cell>
          <cell r="G12">
            <v>16</v>
          </cell>
          <cell r="H12">
            <v>38</v>
          </cell>
          <cell r="I12">
            <v>-22</v>
          </cell>
          <cell r="J12">
            <v>11</v>
          </cell>
          <cell r="K12">
            <v>3.1250000000909091</v>
          </cell>
          <cell r="L12" t="str">
            <v xml:space="preserve"> </v>
          </cell>
        </row>
        <row r="13">
          <cell r="B13" t="str">
            <v>Irtysh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3.1250000032051282</v>
          </cell>
          <cell r="L13" t="str">
            <v xml:space="preserve"> </v>
          </cell>
        </row>
        <row r="15">
          <cell r="K15">
            <v>3.125</v>
          </cell>
        </row>
      </sheetData>
      <sheetData sheetId="45">
        <row r="2">
          <cell r="B2" t="str">
            <v>Shakhtyor Soligorsk</v>
          </cell>
          <cell r="C2">
            <v>30</v>
          </cell>
          <cell r="D2">
            <v>17</v>
          </cell>
          <cell r="E2">
            <v>8</v>
          </cell>
          <cell r="F2">
            <v>5</v>
          </cell>
          <cell r="G2">
            <v>57</v>
          </cell>
          <cell r="H2">
            <v>21</v>
          </cell>
          <cell r="I2">
            <v>36</v>
          </cell>
          <cell r="J2">
            <v>59</v>
          </cell>
          <cell r="K2">
            <v>5.2500000043290047</v>
          </cell>
          <cell r="L2" t="str">
            <v>CHQ1</v>
          </cell>
        </row>
        <row r="3">
          <cell r="B3" t="str">
            <v>BATE</v>
          </cell>
          <cell r="C3">
            <v>30</v>
          </cell>
          <cell r="D3">
            <v>17</v>
          </cell>
          <cell r="E3">
            <v>7</v>
          </cell>
          <cell r="F3">
            <v>6</v>
          </cell>
          <cell r="G3">
            <v>65</v>
          </cell>
          <cell r="H3">
            <v>32</v>
          </cell>
          <cell r="I3">
            <v>33</v>
          </cell>
          <cell r="J3">
            <v>58</v>
          </cell>
          <cell r="K3">
            <v>17.500000010752689</v>
          </cell>
          <cell r="L3" t="str">
            <v>ECLQ2</v>
          </cell>
        </row>
        <row r="4">
          <cell r="B4" t="str">
            <v>Torpedo Zhodino</v>
          </cell>
          <cell r="C4">
            <v>30</v>
          </cell>
          <cell r="D4">
            <v>16</v>
          </cell>
          <cell r="E4">
            <v>8</v>
          </cell>
          <cell r="F4">
            <v>6</v>
          </cell>
          <cell r="G4">
            <v>55</v>
          </cell>
          <cell r="H4">
            <v>37</v>
          </cell>
          <cell r="I4">
            <v>18</v>
          </cell>
          <cell r="J4">
            <v>56</v>
          </cell>
          <cell r="K4">
            <v>3.0500000031249996</v>
          </cell>
          <cell r="L4" t="str">
            <v>ECLQ2</v>
          </cell>
        </row>
        <row r="5">
          <cell r="B5" t="str">
            <v>Dinamo Brest</v>
          </cell>
          <cell r="C5">
            <v>30</v>
          </cell>
          <cell r="D5">
            <v>17</v>
          </cell>
          <cell r="E5">
            <v>3</v>
          </cell>
          <cell r="F5">
            <v>10</v>
          </cell>
          <cell r="G5">
            <v>63</v>
          </cell>
          <cell r="H5">
            <v>40</v>
          </cell>
          <cell r="I5">
            <v>23</v>
          </cell>
          <cell r="J5">
            <v>54</v>
          </cell>
          <cell r="K5">
            <v>5.0000000040650407</v>
          </cell>
          <cell r="L5" t="str">
            <v>ECLQ2?</v>
          </cell>
        </row>
        <row r="6">
          <cell r="B6" t="str">
            <v>Neman Grodno</v>
          </cell>
          <cell r="C6">
            <v>30</v>
          </cell>
          <cell r="D6">
            <v>16</v>
          </cell>
          <cell r="E6">
            <v>5</v>
          </cell>
          <cell r="F6">
            <v>9</v>
          </cell>
          <cell r="G6">
            <v>41</v>
          </cell>
          <cell r="H6">
            <v>29</v>
          </cell>
          <cell r="I6">
            <v>12</v>
          </cell>
          <cell r="J6">
            <v>53</v>
          </cell>
          <cell r="K6">
            <v>3.0500000002028571</v>
          </cell>
          <cell r="L6" t="str">
            <v xml:space="preserve"> </v>
          </cell>
        </row>
        <row r="7">
          <cell r="B7" t="str">
            <v>Dinamo Minsk</v>
          </cell>
          <cell r="C7">
            <v>30</v>
          </cell>
          <cell r="D7">
            <v>16</v>
          </cell>
          <cell r="E7">
            <v>4</v>
          </cell>
          <cell r="F7">
            <v>10</v>
          </cell>
          <cell r="G7">
            <v>38</v>
          </cell>
          <cell r="H7">
            <v>25</v>
          </cell>
          <cell r="I7">
            <v>13</v>
          </cell>
          <cell r="J7">
            <v>52</v>
          </cell>
          <cell r="K7">
            <v>6.0000000051546394</v>
          </cell>
          <cell r="L7" t="str">
            <v xml:space="preserve"> </v>
          </cell>
        </row>
        <row r="8">
          <cell r="B8" t="str">
            <v>Isloch</v>
          </cell>
          <cell r="C8">
            <v>30</v>
          </cell>
          <cell r="D8">
            <v>13</v>
          </cell>
          <cell r="E8">
            <v>6</v>
          </cell>
          <cell r="F8">
            <v>11</v>
          </cell>
          <cell r="G8">
            <v>47</v>
          </cell>
          <cell r="H8">
            <v>46</v>
          </cell>
          <cell r="I8">
            <v>1</v>
          </cell>
          <cell r="J8">
            <v>45</v>
          </cell>
          <cell r="K8">
            <v>3.0500000001457144</v>
          </cell>
          <cell r="L8" t="str">
            <v xml:space="preserve"> </v>
          </cell>
        </row>
        <row r="9">
          <cell r="B9" t="str">
            <v>Rukh Brest</v>
          </cell>
          <cell r="C9">
            <v>30</v>
          </cell>
          <cell r="D9">
            <v>11</v>
          </cell>
          <cell r="E9">
            <v>11</v>
          </cell>
          <cell r="F9">
            <v>8</v>
          </cell>
          <cell r="G9">
            <v>57</v>
          </cell>
          <cell r="H9">
            <v>38</v>
          </cell>
          <cell r="I9">
            <v>19</v>
          </cell>
          <cell r="J9">
            <v>44</v>
          </cell>
          <cell r="K9">
            <v>3.0500000001278571</v>
          </cell>
          <cell r="L9" t="str">
            <v xml:space="preserve"> </v>
          </cell>
        </row>
        <row r="10">
          <cell r="B10" t="str">
            <v>Slavia-Mozyr</v>
          </cell>
          <cell r="C10">
            <v>30</v>
          </cell>
          <cell r="D10">
            <v>10</v>
          </cell>
          <cell r="E10">
            <v>9</v>
          </cell>
          <cell r="F10">
            <v>11</v>
          </cell>
          <cell r="G10">
            <v>41</v>
          </cell>
          <cell r="H10">
            <v>49</v>
          </cell>
          <cell r="I10">
            <v>-8</v>
          </cell>
          <cell r="J10">
            <v>39</v>
          </cell>
          <cell r="K10">
            <v>3.0500000001139682</v>
          </cell>
          <cell r="L10" t="str">
            <v xml:space="preserve"> </v>
          </cell>
        </row>
        <row r="11">
          <cell r="B11" t="str">
            <v>Energetik-BGU</v>
          </cell>
          <cell r="C11">
            <v>30</v>
          </cell>
          <cell r="D11">
            <v>11</v>
          </cell>
          <cell r="E11">
            <v>5</v>
          </cell>
          <cell r="F11">
            <v>14</v>
          </cell>
          <cell r="G11">
            <v>43</v>
          </cell>
          <cell r="H11">
            <v>46</v>
          </cell>
          <cell r="I11">
            <v>-3</v>
          </cell>
          <cell r="J11">
            <v>38</v>
          </cell>
          <cell r="K11">
            <v>3.0500000001028571</v>
          </cell>
          <cell r="L11" t="str">
            <v xml:space="preserve"> </v>
          </cell>
        </row>
        <row r="12">
          <cell r="B12" t="str">
            <v>Minsk</v>
          </cell>
          <cell r="C12">
            <v>30</v>
          </cell>
          <cell r="D12">
            <v>11</v>
          </cell>
          <cell r="E12">
            <v>5</v>
          </cell>
          <cell r="F12">
            <v>14</v>
          </cell>
          <cell r="G12">
            <v>45</v>
          </cell>
          <cell r="H12">
            <v>57</v>
          </cell>
          <cell r="I12">
            <v>-12</v>
          </cell>
          <cell r="J12">
            <v>38</v>
          </cell>
          <cell r="K12">
            <v>3.0500000000937662</v>
          </cell>
          <cell r="L12" t="str">
            <v xml:space="preserve"> </v>
          </cell>
        </row>
        <row r="13">
          <cell r="B13" t="str">
            <v>Vitebsk</v>
          </cell>
          <cell r="C13">
            <v>30</v>
          </cell>
          <cell r="D13">
            <v>8</v>
          </cell>
          <cell r="E13">
            <v>12</v>
          </cell>
          <cell r="F13">
            <v>10</v>
          </cell>
          <cell r="G13">
            <v>30</v>
          </cell>
          <cell r="H13">
            <v>38</v>
          </cell>
          <cell r="I13">
            <v>-8</v>
          </cell>
          <cell r="J13">
            <v>36</v>
          </cell>
          <cell r="K13">
            <v>3.0500000031347962</v>
          </cell>
          <cell r="L13" t="str">
            <v xml:space="preserve"> </v>
          </cell>
        </row>
        <row r="14">
          <cell r="B14" t="str">
            <v>Gorodeya</v>
          </cell>
          <cell r="C14">
            <v>30</v>
          </cell>
          <cell r="D14">
            <v>8</v>
          </cell>
          <cell r="E14">
            <v>7</v>
          </cell>
          <cell r="F14">
            <v>15</v>
          </cell>
          <cell r="G14">
            <v>30</v>
          </cell>
          <cell r="H14">
            <v>48</v>
          </cell>
          <cell r="I14">
            <v>-18</v>
          </cell>
          <cell r="J14">
            <v>31</v>
          </cell>
          <cell r="K14">
            <v>3.05000000007978</v>
          </cell>
          <cell r="L14" t="str">
            <v xml:space="preserve"> </v>
          </cell>
        </row>
        <row r="15">
          <cell r="B15" t="str">
            <v>Slutsk</v>
          </cell>
          <cell r="C15">
            <v>29</v>
          </cell>
          <cell r="D15">
            <v>8</v>
          </cell>
          <cell r="E15">
            <v>3</v>
          </cell>
          <cell r="F15">
            <v>18</v>
          </cell>
          <cell r="G15">
            <v>31</v>
          </cell>
          <cell r="H15">
            <v>55</v>
          </cell>
          <cell r="I15">
            <v>-24</v>
          </cell>
          <cell r="J15">
            <v>27</v>
          </cell>
          <cell r="K15">
            <v>3.0500000000742857</v>
          </cell>
          <cell r="L15" t="str">
            <v xml:space="preserve"> </v>
          </cell>
        </row>
        <row r="16">
          <cell r="B16" t="str">
            <v>Belshina</v>
          </cell>
          <cell r="C16">
            <v>30</v>
          </cell>
          <cell r="D16">
            <v>5</v>
          </cell>
          <cell r="E16">
            <v>6</v>
          </cell>
          <cell r="F16">
            <v>19</v>
          </cell>
          <cell r="G16">
            <v>34</v>
          </cell>
          <cell r="H16">
            <v>71</v>
          </cell>
          <cell r="I16">
            <v>-37</v>
          </cell>
          <cell r="J16">
            <v>21</v>
          </cell>
          <cell r="K16">
            <v>3.0500000000695238</v>
          </cell>
          <cell r="L16" t="str">
            <v xml:space="preserve"> </v>
          </cell>
        </row>
        <row r="17">
          <cell r="B17" t="str">
            <v>Smolevichi</v>
          </cell>
          <cell r="C17">
            <v>29</v>
          </cell>
          <cell r="D17">
            <v>3</v>
          </cell>
          <cell r="E17">
            <v>5</v>
          </cell>
          <cell r="F17">
            <v>21</v>
          </cell>
          <cell r="G17">
            <v>27</v>
          </cell>
          <cell r="H17">
            <v>72</v>
          </cell>
          <cell r="I17">
            <v>-45</v>
          </cell>
          <cell r="J17">
            <v>14</v>
          </cell>
          <cell r="K17">
            <v>3.0500000000653569</v>
          </cell>
          <cell r="L17" t="str">
            <v xml:space="preserve"> </v>
          </cell>
        </row>
        <row r="19">
          <cell r="K19">
            <v>3.0500000000028571</v>
          </cell>
        </row>
      </sheetData>
      <sheetData sheetId="46">
        <row r="2">
          <cell r="B2" t="str">
            <v>Qarabag</v>
          </cell>
          <cell r="C2">
            <v>22</v>
          </cell>
          <cell r="D2">
            <v>13</v>
          </cell>
          <cell r="E2">
            <v>7</v>
          </cell>
          <cell r="F2">
            <v>2</v>
          </cell>
          <cell r="G2">
            <v>51</v>
          </cell>
          <cell r="H2">
            <v>15</v>
          </cell>
          <cell r="I2">
            <v>36</v>
          </cell>
          <cell r="J2">
            <v>46</v>
          </cell>
          <cell r="K2">
            <v>21.000000014492752</v>
          </cell>
          <cell r="L2" t="str">
            <v>CHQ1</v>
          </cell>
        </row>
        <row r="3">
          <cell r="B3" t="str">
            <v>Neftci</v>
          </cell>
          <cell r="C3">
            <v>22</v>
          </cell>
          <cell r="D3">
            <v>13</v>
          </cell>
          <cell r="E3">
            <v>4</v>
          </cell>
          <cell r="F3">
            <v>5</v>
          </cell>
          <cell r="G3">
            <v>32</v>
          </cell>
          <cell r="H3">
            <v>23</v>
          </cell>
          <cell r="I3">
            <v>9</v>
          </cell>
          <cell r="J3">
            <v>43</v>
          </cell>
          <cell r="K3">
            <v>5.0000000040322581</v>
          </cell>
          <cell r="L3" t="str">
            <v>ECLQ2</v>
          </cell>
        </row>
        <row r="4">
          <cell r="B4" t="str">
            <v>Zira</v>
          </cell>
          <cell r="C4">
            <v>22</v>
          </cell>
          <cell r="D4">
            <v>7</v>
          </cell>
          <cell r="E4">
            <v>11</v>
          </cell>
          <cell r="F4">
            <v>4</v>
          </cell>
          <cell r="G4">
            <v>24</v>
          </cell>
          <cell r="H4">
            <v>21</v>
          </cell>
          <cell r="I4">
            <v>3</v>
          </cell>
          <cell r="J4">
            <v>32</v>
          </cell>
          <cell r="K4">
            <v>3.3750000032894736</v>
          </cell>
          <cell r="L4" t="str">
            <v>ECLQ2</v>
          </cell>
        </row>
        <row r="5">
          <cell r="B5" t="str">
            <v>Sumqayıt</v>
          </cell>
          <cell r="C5">
            <v>22</v>
          </cell>
          <cell r="D5">
            <v>7</v>
          </cell>
          <cell r="E5">
            <v>8</v>
          </cell>
          <cell r="F5">
            <v>7</v>
          </cell>
          <cell r="G5">
            <v>26</v>
          </cell>
          <cell r="H5">
            <v>28</v>
          </cell>
          <cell r="I5">
            <v>-2</v>
          </cell>
          <cell r="J5">
            <v>29</v>
          </cell>
          <cell r="K5">
            <v>3.3750000033112584</v>
          </cell>
          <cell r="L5" t="str">
            <v>ECLQ2?</v>
          </cell>
        </row>
        <row r="6">
          <cell r="B6" t="str">
            <v>Gabala</v>
          </cell>
          <cell r="C6">
            <v>22</v>
          </cell>
          <cell r="D6">
            <v>5</v>
          </cell>
          <cell r="E6">
            <v>9</v>
          </cell>
          <cell r="F6">
            <v>8</v>
          </cell>
          <cell r="G6">
            <v>20</v>
          </cell>
          <cell r="H6">
            <v>31</v>
          </cell>
          <cell r="I6">
            <v>-11</v>
          </cell>
          <cell r="J6">
            <v>24</v>
          </cell>
          <cell r="K6">
            <v>5.500000004651163</v>
          </cell>
          <cell r="L6" t="str">
            <v xml:space="preserve"> </v>
          </cell>
        </row>
        <row r="7">
          <cell r="B7" t="str">
            <v>Sabail</v>
          </cell>
          <cell r="C7">
            <v>22</v>
          </cell>
          <cell r="D7">
            <v>4</v>
          </cell>
          <cell r="E7">
            <v>8</v>
          </cell>
          <cell r="F7">
            <v>10</v>
          </cell>
          <cell r="G7">
            <v>19</v>
          </cell>
          <cell r="H7">
            <v>33</v>
          </cell>
          <cell r="I7">
            <v>-14</v>
          </cell>
          <cell r="J7">
            <v>20</v>
          </cell>
          <cell r="K7">
            <v>3.3750000033003302</v>
          </cell>
          <cell r="L7" t="str">
            <v xml:space="preserve"> </v>
          </cell>
        </row>
        <row r="8">
          <cell r="B8" t="str">
            <v>Sabah</v>
          </cell>
          <cell r="C8">
            <v>22</v>
          </cell>
          <cell r="D8">
            <v>5</v>
          </cell>
          <cell r="E8">
            <v>5</v>
          </cell>
          <cell r="F8">
            <v>12</v>
          </cell>
          <cell r="G8">
            <v>20</v>
          </cell>
          <cell r="H8">
            <v>29</v>
          </cell>
          <cell r="I8">
            <v>-9</v>
          </cell>
          <cell r="J8">
            <v>20</v>
          </cell>
          <cell r="K8">
            <v>3.3750000001428573</v>
          </cell>
          <cell r="L8" t="str">
            <v xml:space="preserve"> </v>
          </cell>
        </row>
        <row r="9">
          <cell r="B9" t="str">
            <v>Keshla</v>
          </cell>
          <cell r="C9">
            <v>22</v>
          </cell>
          <cell r="D9">
            <v>3</v>
          </cell>
          <cell r="E9">
            <v>10</v>
          </cell>
          <cell r="F9">
            <v>9</v>
          </cell>
          <cell r="G9">
            <v>21</v>
          </cell>
          <cell r="H9">
            <v>33</v>
          </cell>
          <cell r="I9">
            <v>-12</v>
          </cell>
          <cell r="J9">
            <v>19</v>
          </cell>
          <cell r="K9">
            <v>3.3750000033222594</v>
          </cell>
          <cell r="L9" t="str">
            <v xml:space="preserve"> </v>
          </cell>
        </row>
        <row r="11">
          <cell r="K11">
            <v>3.375</v>
          </cell>
        </row>
      </sheetData>
      <sheetData sheetId="47">
        <row r="2">
          <cell r="B2" t="str">
            <v>Ludogorets</v>
          </cell>
          <cell r="C2">
            <v>23</v>
          </cell>
          <cell r="D2">
            <v>17</v>
          </cell>
          <cell r="E2">
            <v>4</v>
          </cell>
          <cell r="F2">
            <v>2</v>
          </cell>
          <cell r="G2">
            <v>50</v>
          </cell>
          <cell r="H2">
            <v>18</v>
          </cell>
          <cell r="I2">
            <v>32</v>
          </cell>
          <cell r="J2">
            <v>55</v>
          </cell>
          <cell r="K2">
            <v>28.00000001724138</v>
          </cell>
          <cell r="L2" t="str">
            <v>CHQ1</v>
          </cell>
        </row>
        <row r="3">
          <cell r="B3" t="str">
            <v>Lokomotiv Plovdiv</v>
          </cell>
          <cell r="C3">
            <v>23</v>
          </cell>
          <cell r="D3">
            <v>13</v>
          </cell>
          <cell r="E3">
            <v>7</v>
          </cell>
          <cell r="F3">
            <v>3</v>
          </cell>
          <cell r="G3">
            <v>39</v>
          </cell>
          <cell r="H3">
            <v>18</v>
          </cell>
          <cell r="I3">
            <v>21</v>
          </cell>
          <cell r="J3">
            <v>46</v>
          </cell>
          <cell r="K3">
            <v>4.0750000035971228</v>
          </cell>
          <cell r="L3" t="str">
            <v>ECLQ2</v>
          </cell>
        </row>
        <row r="4">
          <cell r="B4" t="str">
            <v>CSKA Sofia</v>
          </cell>
          <cell r="C4">
            <v>23</v>
          </cell>
          <cell r="D4">
            <v>12</v>
          </cell>
          <cell r="E4">
            <v>8</v>
          </cell>
          <cell r="F4">
            <v>3</v>
          </cell>
          <cell r="G4">
            <v>30</v>
          </cell>
          <cell r="H4">
            <v>18</v>
          </cell>
          <cell r="I4">
            <v>12</v>
          </cell>
          <cell r="J4">
            <v>44</v>
          </cell>
          <cell r="K4">
            <v>8.0000000072463759</v>
          </cell>
          <cell r="L4" t="str">
            <v>ECLQ2</v>
          </cell>
        </row>
        <row r="5">
          <cell r="B5" t="str">
            <v>Arda</v>
          </cell>
          <cell r="C5">
            <v>23</v>
          </cell>
          <cell r="D5">
            <v>10</v>
          </cell>
          <cell r="E5">
            <v>9</v>
          </cell>
          <cell r="F5">
            <v>4</v>
          </cell>
          <cell r="G5">
            <v>32</v>
          </cell>
          <cell r="H5">
            <v>23</v>
          </cell>
          <cell r="I5">
            <v>9</v>
          </cell>
          <cell r="J5">
            <v>39</v>
          </cell>
          <cell r="K5">
            <v>4.0750000002500002</v>
          </cell>
          <cell r="L5" t="str">
            <v>ECLQ2?</v>
          </cell>
        </row>
        <row r="6">
          <cell r="B6" t="str">
            <v>Beroe</v>
          </cell>
          <cell r="C6">
            <v>23</v>
          </cell>
          <cell r="D6">
            <v>10</v>
          </cell>
          <cell r="E6">
            <v>6</v>
          </cell>
          <cell r="F6">
            <v>7</v>
          </cell>
          <cell r="G6">
            <v>37</v>
          </cell>
          <cell r="H6">
            <v>25</v>
          </cell>
          <cell r="I6">
            <v>12</v>
          </cell>
          <cell r="J6">
            <v>36</v>
          </cell>
          <cell r="K6">
            <v>4.0750000035335692</v>
          </cell>
          <cell r="L6" t="str">
            <v xml:space="preserve"> </v>
          </cell>
        </row>
        <row r="7">
          <cell r="B7" t="str">
            <v>CSKA 1948</v>
          </cell>
          <cell r="C7">
            <v>23</v>
          </cell>
          <cell r="D7">
            <v>9</v>
          </cell>
          <cell r="E7">
            <v>7</v>
          </cell>
          <cell r="F7">
            <v>7</v>
          </cell>
          <cell r="G7">
            <v>33</v>
          </cell>
          <cell r="H7">
            <v>26</v>
          </cell>
          <cell r="I7">
            <v>7</v>
          </cell>
          <cell r="J7">
            <v>34</v>
          </cell>
          <cell r="K7">
            <v>4.0750000001666669</v>
          </cell>
          <cell r="L7" t="str">
            <v xml:space="preserve"> </v>
          </cell>
        </row>
        <row r="8">
          <cell r="B8" t="str">
            <v>Cherno More</v>
          </cell>
          <cell r="C8">
            <v>23</v>
          </cell>
          <cell r="D8">
            <v>8</v>
          </cell>
          <cell r="E8">
            <v>6</v>
          </cell>
          <cell r="F8">
            <v>9</v>
          </cell>
          <cell r="G8">
            <v>25</v>
          </cell>
          <cell r="H8">
            <v>25</v>
          </cell>
          <cell r="I8">
            <v>0</v>
          </cell>
          <cell r="J8">
            <v>30</v>
          </cell>
          <cell r="K8">
            <v>4.0750000001428575</v>
          </cell>
          <cell r="L8" t="str">
            <v xml:space="preserve"> </v>
          </cell>
        </row>
        <row r="9">
          <cell r="B9" t="str">
            <v>Levski</v>
          </cell>
          <cell r="C9">
            <v>23</v>
          </cell>
          <cell r="D9">
            <v>7</v>
          </cell>
          <cell r="E9">
            <v>7</v>
          </cell>
          <cell r="F9">
            <v>9</v>
          </cell>
          <cell r="G9">
            <v>25</v>
          </cell>
          <cell r="H9">
            <v>21</v>
          </cell>
          <cell r="I9">
            <v>4</v>
          </cell>
          <cell r="J9">
            <v>28</v>
          </cell>
          <cell r="K9">
            <v>4.0750000035714287</v>
          </cell>
          <cell r="L9" t="str">
            <v xml:space="preserve"> </v>
          </cell>
        </row>
        <row r="10">
          <cell r="B10" t="str">
            <v>Tsarsko Selo</v>
          </cell>
          <cell r="C10">
            <v>23</v>
          </cell>
          <cell r="D10">
            <v>6</v>
          </cell>
          <cell r="E10">
            <v>7</v>
          </cell>
          <cell r="F10">
            <v>10</v>
          </cell>
          <cell r="G10">
            <v>22</v>
          </cell>
          <cell r="H10">
            <v>26</v>
          </cell>
          <cell r="I10">
            <v>-4</v>
          </cell>
          <cell r="J10">
            <v>25</v>
          </cell>
          <cell r="K10">
            <v>4.0750000001111113</v>
          </cell>
          <cell r="L10" t="str">
            <v xml:space="preserve"> </v>
          </cell>
        </row>
        <row r="11">
          <cell r="B11" t="str">
            <v>Botev Plovdiv</v>
          </cell>
          <cell r="C11">
            <v>23</v>
          </cell>
          <cell r="D11">
            <v>5</v>
          </cell>
          <cell r="E11">
            <v>9</v>
          </cell>
          <cell r="F11">
            <v>9</v>
          </cell>
          <cell r="G11">
            <v>25</v>
          </cell>
          <cell r="H11">
            <v>42</v>
          </cell>
          <cell r="I11">
            <v>-17</v>
          </cell>
          <cell r="J11">
            <v>24</v>
          </cell>
          <cell r="K11">
            <v>4.0750000035587188</v>
          </cell>
          <cell r="L11" t="str">
            <v xml:space="preserve"> </v>
          </cell>
        </row>
        <row r="12">
          <cell r="B12" t="str">
            <v>Etar</v>
          </cell>
          <cell r="C12">
            <v>23</v>
          </cell>
          <cell r="D12">
            <v>4</v>
          </cell>
          <cell r="E12">
            <v>8</v>
          </cell>
          <cell r="F12">
            <v>11</v>
          </cell>
          <cell r="G12">
            <v>17</v>
          </cell>
          <cell r="H12">
            <v>41</v>
          </cell>
          <cell r="I12">
            <v>-24</v>
          </cell>
          <cell r="J12">
            <v>20</v>
          </cell>
          <cell r="K12">
            <v>4.0750000000909097</v>
          </cell>
          <cell r="L12" t="str">
            <v xml:space="preserve"> </v>
          </cell>
        </row>
        <row r="13">
          <cell r="B13" t="str">
            <v>Montana</v>
          </cell>
          <cell r="C13">
            <v>23</v>
          </cell>
          <cell r="D13">
            <v>4</v>
          </cell>
          <cell r="E13">
            <v>7</v>
          </cell>
          <cell r="F13">
            <v>12</v>
          </cell>
          <cell r="G13">
            <v>20</v>
          </cell>
          <cell r="H13">
            <v>38</v>
          </cell>
          <cell r="I13">
            <v>-18</v>
          </cell>
          <cell r="J13">
            <v>19</v>
          </cell>
          <cell r="K13">
            <v>4.0750000000833335</v>
          </cell>
          <cell r="L13" t="str">
            <v xml:space="preserve"> </v>
          </cell>
        </row>
        <row r="14">
          <cell r="B14" t="str">
            <v>Slavia Sofia</v>
          </cell>
          <cell r="C14">
            <v>23</v>
          </cell>
          <cell r="D14">
            <v>5</v>
          </cell>
          <cell r="E14">
            <v>4</v>
          </cell>
          <cell r="F14">
            <v>14</v>
          </cell>
          <cell r="G14">
            <v>17</v>
          </cell>
          <cell r="H14">
            <v>37</v>
          </cell>
          <cell r="I14">
            <v>-20</v>
          </cell>
          <cell r="J14">
            <v>19</v>
          </cell>
          <cell r="K14">
            <v>4.0750000000000002</v>
          </cell>
          <cell r="L14" t="str">
            <v xml:space="preserve"> </v>
          </cell>
        </row>
        <row r="15">
          <cell r="B15" t="str">
            <v>Botev Vratsa</v>
          </cell>
          <cell r="C15">
            <v>23</v>
          </cell>
          <cell r="D15">
            <v>5</v>
          </cell>
          <cell r="E15">
            <v>3</v>
          </cell>
          <cell r="F15">
            <v>15</v>
          </cell>
          <cell r="G15">
            <v>24</v>
          </cell>
          <cell r="H15">
            <v>38</v>
          </cell>
          <cell r="I15">
            <v>-14</v>
          </cell>
          <cell r="J15">
            <v>18</v>
          </cell>
          <cell r="K15">
            <v>4.0750000000714284</v>
          </cell>
          <cell r="L15" t="str">
            <v xml:space="preserve"> </v>
          </cell>
        </row>
        <row r="17">
          <cell r="K17">
            <v>4.0750000000000002</v>
          </cell>
        </row>
      </sheetData>
      <sheetData sheetId="48">
        <row r="2">
          <cell r="B2" t="str">
            <v>Steaua</v>
          </cell>
          <cell r="C2">
            <v>30</v>
          </cell>
          <cell r="D2">
            <v>20</v>
          </cell>
          <cell r="E2">
            <v>5</v>
          </cell>
          <cell r="F2">
            <v>5</v>
          </cell>
          <cell r="G2">
            <v>57</v>
          </cell>
          <cell r="H2">
            <v>22</v>
          </cell>
          <cell r="I2">
            <v>35</v>
          </cell>
          <cell r="J2">
            <v>65</v>
          </cell>
          <cell r="K2">
            <v>21.000000014285714</v>
          </cell>
          <cell r="L2" t="str">
            <v>CHQ1</v>
          </cell>
        </row>
        <row r="3">
          <cell r="B3" t="str">
            <v>CFR Cluj</v>
          </cell>
          <cell r="C3">
            <v>30</v>
          </cell>
          <cell r="D3">
            <v>19</v>
          </cell>
          <cell r="E3">
            <v>7</v>
          </cell>
          <cell r="F3">
            <v>4</v>
          </cell>
          <cell r="G3">
            <v>42</v>
          </cell>
          <cell r="H3">
            <v>15</v>
          </cell>
          <cell r="I3">
            <v>27</v>
          </cell>
          <cell r="J3">
            <v>64</v>
          </cell>
          <cell r="K3">
            <v>16.500000010309279</v>
          </cell>
          <cell r="L3" t="str">
            <v>ECLQ2</v>
          </cell>
        </row>
        <row r="4">
          <cell r="B4" t="str">
            <v>U Craiova</v>
          </cell>
          <cell r="C4">
            <v>30</v>
          </cell>
          <cell r="D4">
            <v>16</v>
          </cell>
          <cell r="E4">
            <v>10</v>
          </cell>
          <cell r="F4">
            <v>4</v>
          </cell>
          <cell r="G4">
            <v>33</v>
          </cell>
          <cell r="H4">
            <v>14</v>
          </cell>
          <cell r="I4">
            <v>19</v>
          </cell>
          <cell r="J4">
            <v>58</v>
          </cell>
          <cell r="K4">
            <v>6.0000000052083333</v>
          </cell>
          <cell r="L4" t="str">
            <v>ECLQ2</v>
          </cell>
        </row>
        <row r="5">
          <cell r="B5" t="str">
            <v>Sepsi</v>
          </cell>
          <cell r="C5">
            <v>30</v>
          </cell>
          <cell r="D5">
            <v>10</v>
          </cell>
          <cell r="E5">
            <v>15</v>
          </cell>
          <cell r="F5">
            <v>5</v>
          </cell>
          <cell r="G5">
            <v>43</v>
          </cell>
          <cell r="H5">
            <v>31</v>
          </cell>
          <cell r="I5">
            <v>12</v>
          </cell>
          <cell r="J5">
            <v>45</v>
          </cell>
          <cell r="K5">
            <v>3.6400000002500001</v>
          </cell>
          <cell r="L5" t="str">
            <v>ECLQ2?</v>
          </cell>
        </row>
        <row r="6">
          <cell r="B6" t="str">
            <v>Academica Clinceni</v>
          </cell>
          <cell r="C6">
            <v>30</v>
          </cell>
          <cell r="D6">
            <v>10</v>
          </cell>
          <cell r="E6">
            <v>14</v>
          </cell>
          <cell r="F6">
            <v>6</v>
          </cell>
          <cell r="G6">
            <v>30</v>
          </cell>
          <cell r="H6">
            <v>26</v>
          </cell>
          <cell r="I6">
            <v>4</v>
          </cell>
          <cell r="J6">
            <v>44</v>
          </cell>
          <cell r="K6">
            <v>3.6400000002000001</v>
          </cell>
          <cell r="L6" t="str">
            <v xml:space="preserve"> </v>
          </cell>
        </row>
        <row r="7">
          <cell r="B7" t="str">
            <v>Botosani</v>
          </cell>
          <cell r="C7">
            <v>30</v>
          </cell>
          <cell r="D7">
            <v>11</v>
          </cell>
          <cell r="E7">
            <v>9</v>
          </cell>
          <cell r="F7">
            <v>10</v>
          </cell>
          <cell r="G7">
            <v>39</v>
          </cell>
          <cell r="H7">
            <v>36</v>
          </cell>
          <cell r="I7">
            <v>3</v>
          </cell>
          <cell r="J7">
            <v>42</v>
          </cell>
          <cell r="K7">
            <v>3.6400000034129696</v>
          </cell>
          <cell r="L7" t="str">
            <v xml:space="preserve"> </v>
          </cell>
        </row>
        <row r="8">
          <cell r="B8" t="str">
            <v>Arges Pitesti</v>
          </cell>
          <cell r="C8">
            <v>30</v>
          </cell>
          <cell r="D8">
            <v>10</v>
          </cell>
          <cell r="E8">
            <v>10</v>
          </cell>
          <cell r="F8">
            <v>10</v>
          </cell>
          <cell r="G8">
            <v>33</v>
          </cell>
          <cell r="H8">
            <v>41</v>
          </cell>
          <cell r="I8">
            <v>-8</v>
          </cell>
          <cell r="J8">
            <v>40</v>
          </cell>
          <cell r="K8">
            <v>3.6400000001428574</v>
          </cell>
          <cell r="L8" t="str">
            <v xml:space="preserve"> </v>
          </cell>
        </row>
        <row r="9">
          <cell r="B9" t="str">
            <v>Chindia</v>
          </cell>
          <cell r="C9">
            <v>30</v>
          </cell>
          <cell r="D9">
            <v>10</v>
          </cell>
          <cell r="E9">
            <v>9</v>
          </cell>
          <cell r="F9">
            <v>11</v>
          </cell>
          <cell r="G9">
            <v>24</v>
          </cell>
          <cell r="H9">
            <v>26</v>
          </cell>
          <cell r="I9">
            <v>-2</v>
          </cell>
          <cell r="J9">
            <v>39</v>
          </cell>
          <cell r="K9">
            <v>3.6400000001250001</v>
          </cell>
          <cell r="L9" t="str">
            <v xml:space="preserve"> </v>
          </cell>
        </row>
        <row r="10">
          <cell r="B10" t="str">
            <v>Astra</v>
          </cell>
          <cell r="C10">
            <v>30</v>
          </cell>
          <cell r="D10">
            <v>9</v>
          </cell>
          <cell r="E10">
            <v>11</v>
          </cell>
          <cell r="F10">
            <v>10</v>
          </cell>
          <cell r="G10">
            <v>38</v>
          </cell>
          <cell r="H10">
            <v>39</v>
          </cell>
          <cell r="I10">
            <v>-1</v>
          </cell>
          <cell r="J10">
            <v>38</v>
          </cell>
          <cell r="K10">
            <v>8.000000007042253</v>
          </cell>
          <cell r="L10" t="str">
            <v xml:space="preserve"> </v>
          </cell>
        </row>
        <row r="11">
          <cell r="B11" t="str">
            <v>UTA Arad</v>
          </cell>
          <cell r="C11">
            <v>30</v>
          </cell>
          <cell r="D11">
            <v>9</v>
          </cell>
          <cell r="E11">
            <v>10</v>
          </cell>
          <cell r="F11">
            <v>11</v>
          </cell>
          <cell r="G11">
            <v>26</v>
          </cell>
          <cell r="H11">
            <v>36</v>
          </cell>
          <cell r="I11">
            <v>-10</v>
          </cell>
          <cell r="J11">
            <v>37</v>
          </cell>
          <cell r="K11">
            <v>3.6400000001000001</v>
          </cell>
          <cell r="L11" t="str">
            <v xml:space="preserve"> </v>
          </cell>
        </row>
        <row r="12">
          <cell r="B12" t="str">
            <v>Gaz Metan</v>
          </cell>
          <cell r="C12">
            <v>30</v>
          </cell>
          <cell r="D12">
            <v>9</v>
          </cell>
          <cell r="E12">
            <v>6</v>
          </cell>
          <cell r="F12">
            <v>15</v>
          </cell>
          <cell r="G12">
            <v>33</v>
          </cell>
          <cell r="H12">
            <v>41</v>
          </cell>
          <cell r="I12">
            <v>-8</v>
          </cell>
          <cell r="J12">
            <v>33</v>
          </cell>
          <cell r="K12">
            <v>3.6400000000909092</v>
          </cell>
          <cell r="L12" t="str">
            <v xml:space="preserve"> </v>
          </cell>
        </row>
        <row r="13">
          <cell r="B13" t="str">
            <v>Voluntari</v>
          </cell>
          <cell r="C13">
            <v>30</v>
          </cell>
          <cell r="D13">
            <v>8</v>
          </cell>
          <cell r="E13">
            <v>8</v>
          </cell>
          <cell r="F13">
            <v>14</v>
          </cell>
          <cell r="G13">
            <v>32</v>
          </cell>
          <cell r="H13">
            <v>40</v>
          </cell>
          <cell r="I13">
            <v>-8</v>
          </cell>
          <cell r="J13">
            <v>32</v>
          </cell>
          <cell r="K13">
            <v>3.6400000000833335</v>
          </cell>
          <cell r="L13" t="str">
            <v xml:space="preserve"> </v>
          </cell>
        </row>
        <row r="14">
          <cell r="B14" t="str">
            <v>Viitorul</v>
          </cell>
          <cell r="C14">
            <v>30</v>
          </cell>
          <cell r="D14">
            <v>6</v>
          </cell>
          <cell r="E14">
            <v>13</v>
          </cell>
          <cell r="F14">
            <v>11</v>
          </cell>
          <cell r="G14">
            <v>36</v>
          </cell>
          <cell r="H14">
            <v>37</v>
          </cell>
          <cell r="I14">
            <v>-1</v>
          </cell>
          <cell r="J14">
            <v>31</v>
          </cell>
          <cell r="K14">
            <v>5.5000000046948356</v>
          </cell>
          <cell r="L14" t="str">
            <v xml:space="preserve"> </v>
          </cell>
        </row>
        <row r="15">
          <cell r="B15" t="str">
            <v>Dinamo Bucuresti</v>
          </cell>
          <cell r="C15">
            <v>30</v>
          </cell>
          <cell r="D15">
            <v>7</v>
          </cell>
          <cell r="E15">
            <v>6</v>
          </cell>
          <cell r="F15">
            <v>17</v>
          </cell>
          <cell r="G15">
            <v>26</v>
          </cell>
          <cell r="H15">
            <v>41</v>
          </cell>
          <cell r="I15">
            <v>-15</v>
          </cell>
          <cell r="J15">
            <v>27</v>
          </cell>
          <cell r="K15">
            <v>3.6400000034013607</v>
          </cell>
          <cell r="L15" t="str">
            <v xml:space="preserve"> </v>
          </cell>
        </row>
        <row r="16">
          <cell r="B16" t="str">
            <v>Hermannstadt</v>
          </cell>
          <cell r="C16">
            <v>30</v>
          </cell>
          <cell r="D16">
            <v>5</v>
          </cell>
          <cell r="E16">
            <v>11</v>
          </cell>
          <cell r="F16">
            <v>14</v>
          </cell>
          <cell r="G16">
            <v>28</v>
          </cell>
          <cell r="H16">
            <v>40</v>
          </cell>
          <cell r="I16">
            <v>-12</v>
          </cell>
          <cell r="J16">
            <v>26</v>
          </cell>
          <cell r="K16">
            <v>3.6400000000666668</v>
          </cell>
          <cell r="L16" t="str">
            <v xml:space="preserve"> </v>
          </cell>
        </row>
        <row r="17">
          <cell r="B17" t="str">
            <v>Poli Iasi</v>
          </cell>
          <cell r="C17">
            <v>30</v>
          </cell>
          <cell r="D17">
            <v>7</v>
          </cell>
          <cell r="E17">
            <v>4</v>
          </cell>
          <cell r="F17">
            <v>19</v>
          </cell>
          <cell r="G17">
            <v>29</v>
          </cell>
          <cell r="H17">
            <v>64</v>
          </cell>
          <cell r="I17">
            <v>-35</v>
          </cell>
          <cell r="J17">
            <v>25</v>
          </cell>
          <cell r="K17">
            <v>3.6400000033898308</v>
          </cell>
          <cell r="L17" t="str">
            <v xml:space="preserve"> </v>
          </cell>
        </row>
        <row r="19">
          <cell r="K19">
            <v>3.64</v>
          </cell>
        </row>
      </sheetData>
      <sheetData sheetId="49">
        <row r="2">
          <cell r="B2" t="str">
            <v>Legia</v>
          </cell>
          <cell r="C2">
            <v>24</v>
          </cell>
          <cell r="D2">
            <v>16</v>
          </cell>
          <cell r="E2">
            <v>4</v>
          </cell>
          <cell r="F2">
            <v>4</v>
          </cell>
          <cell r="G2">
            <v>45</v>
          </cell>
          <cell r="H2">
            <v>24</v>
          </cell>
          <cell r="I2">
            <v>21</v>
          </cell>
          <cell r="J2">
            <v>52</v>
          </cell>
          <cell r="K2">
            <v>16.500000010204083</v>
          </cell>
          <cell r="L2" t="str">
            <v>CHQ1</v>
          </cell>
        </row>
        <row r="3">
          <cell r="B3" t="str">
            <v>Pogon</v>
          </cell>
          <cell r="C3">
            <v>24</v>
          </cell>
          <cell r="D3">
            <v>13</v>
          </cell>
          <cell r="E3">
            <v>5</v>
          </cell>
          <cell r="F3">
            <v>6</v>
          </cell>
          <cell r="G3">
            <v>30</v>
          </cell>
          <cell r="H3">
            <v>17</v>
          </cell>
          <cell r="I3">
            <v>13</v>
          </cell>
          <cell r="J3">
            <v>44</v>
          </cell>
          <cell r="K3">
            <v>3.0250000005</v>
          </cell>
          <cell r="L3" t="str">
            <v>ECLQ2</v>
          </cell>
        </row>
        <row r="4">
          <cell r="B4" t="str">
            <v>Rakow</v>
          </cell>
          <cell r="C4">
            <v>23</v>
          </cell>
          <cell r="D4">
            <v>11</v>
          </cell>
          <cell r="E4">
            <v>7</v>
          </cell>
          <cell r="F4">
            <v>5</v>
          </cell>
          <cell r="G4">
            <v>34</v>
          </cell>
          <cell r="H4">
            <v>23</v>
          </cell>
          <cell r="I4">
            <v>11</v>
          </cell>
          <cell r="J4">
            <v>40</v>
          </cell>
          <cell r="K4">
            <v>3.0250000003333333</v>
          </cell>
          <cell r="L4" t="str">
            <v>ECLQ2</v>
          </cell>
        </row>
        <row r="5">
          <cell r="B5" t="str">
            <v>Piast</v>
          </cell>
          <cell r="C5">
            <v>24</v>
          </cell>
          <cell r="D5">
            <v>10</v>
          </cell>
          <cell r="E5">
            <v>7</v>
          </cell>
          <cell r="F5">
            <v>7</v>
          </cell>
          <cell r="G5">
            <v>31</v>
          </cell>
          <cell r="H5">
            <v>23</v>
          </cell>
          <cell r="I5">
            <v>8</v>
          </cell>
          <cell r="J5">
            <v>37</v>
          </cell>
          <cell r="K5">
            <v>4.0000000035211265</v>
          </cell>
          <cell r="L5" t="str">
            <v>ECLQ1?</v>
          </cell>
        </row>
        <row r="6">
          <cell r="B6" t="str">
            <v>Lechia</v>
          </cell>
          <cell r="C6">
            <v>24</v>
          </cell>
          <cell r="D6">
            <v>11</v>
          </cell>
          <cell r="E6">
            <v>4</v>
          </cell>
          <cell r="F6">
            <v>9</v>
          </cell>
          <cell r="G6">
            <v>33</v>
          </cell>
          <cell r="H6">
            <v>27</v>
          </cell>
          <cell r="I6">
            <v>6</v>
          </cell>
          <cell r="J6">
            <v>37</v>
          </cell>
          <cell r="K6">
            <v>3.0250000031055899</v>
          </cell>
          <cell r="L6" t="str">
            <v xml:space="preserve"> </v>
          </cell>
        </row>
        <row r="7">
          <cell r="B7" t="str">
            <v>Slask</v>
          </cell>
          <cell r="C7">
            <v>24</v>
          </cell>
          <cell r="D7">
            <v>9</v>
          </cell>
          <cell r="E7">
            <v>7</v>
          </cell>
          <cell r="F7">
            <v>8</v>
          </cell>
          <cell r="G7">
            <v>27</v>
          </cell>
          <cell r="H7">
            <v>23</v>
          </cell>
          <cell r="I7">
            <v>4</v>
          </cell>
          <cell r="J7">
            <v>34</v>
          </cell>
          <cell r="K7">
            <v>3.0250000001666666</v>
          </cell>
          <cell r="L7" t="str">
            <v xml:space="preserve"> </v>
          </cell>
        </row>
        <row r="8">
          <cell r="B8" t="str">
            <v>Warta</v>
          </cell>
          <cell r="C8">
            <v>24</v>
          </cell>
          <cell r="D8">
            <v>10</v>
          </cell>
          <cell r="E8">
            <v>3</v>
          </cell>
          <cell r="F8">
            <v>11</v>
          </cell>
          <cell r="G8">
            <v>26</v>
          </cell>
          <cell r="H8">
            <v>26</v>
          </cell>
          <cell r="I8">
            <v>0</v>
          </cell>
          <cell r="J8">
            <v>33</v>
          </cell>
          <cell r="K8">
            <v>3.0250000001428572</v>
          </cell>
          <cell r="L8" t="str">
            <v xml:space="preserve"> </v>
          </cell>
        </row>
        <row r="9">
          <cell r="B9" t="str">
            <v>Gornik Zabrze</v>
          </cell>
          <cell r="C9">
            <v>24</v>
          </cell>
          <cell r="D9">
            <v>9</v>
          </cell>
          <cell r="E9">
            <v>5</v>
          </cell>
          <cell r="F9">
            <v>10</v>
          </cell>
          <cell r="G9">
            <v>26</v>
          </cell>
          <cell r="H9">
            <v>26</v>
          </cell>
          <cell r="I9">
            <v>0</v>
          </cell>
          <cell r="J9">
            <v>32</v>
          </cell>
          <cell r="K9">
            <v>3.0250000030864195</v>
          </cell>
          <cell r="L9" t="str">
            <v xml:space="preserve"> </v>
          </cell>
        </row>
        <row r="10">
          <cell r="B10" t="str">
            <v>Zaglebie</v>
          </cell>
          <cell r="C10">
            <v>24</v>
          </cell>
          <cell r="D10">
            <v>9</v>
          </cell>
          <cell r="E10">
            <v>5</v>
          </cell>
          <cell r="F10">
            <v>10</v>
          </cell>
          <cell r="G10">
            <v>29</v>
          </cell>
          <cell r="H10">
            <v>32</v>
          </cell>
          <cell r="I10">
            <v>-3</v>
          </cell>
          <cell r="J10">
            <v>32</v>
          </cell>
          <cell r="K10">
            <v>3.0250000030674844</v>
          </cell>
          <cell r="L10" t="str">
            <v xml:space="preserve"> </v>
          </cell>
        </row>
        <row r="11">
          <cell r="B11" t="str">
            <v>Jagiellonia</v>
          </cell>
          <cell r="C11">
            <v>24</v>
          </cell>
          <cell r="D11">
            <v>9</v>
          </cell>
          <cell r="E11">
            <v>4</v>
          </cell>
          <cell r="F11">
            <v>11</v>
          </cell>
          <cell r="G11">
            <v>31</v>
          </cell>
          <cell r="H11">
            <v>37</v>
          </cell>
          <cell r="I11">
            <v>-6</v>
          </cell>
          <cell r="J11">
            <v>31</v>
          </cell>
          <cell r="K11">
            <v>3.0250000030959749</v>
          </cell>
          <cell r="L11" t="str">
            <v xml:space="preserve"> </v>
          </cell>
        </row>
        <row r="12">
          <cell r="B12" t="str">
            <v>Lech</v>
          </cell>
          <cell r="C12">
            <v>24</v>
          </cell>
          <cell r="D12">
            <v>7</v>
          </cell>
          <cell r="E12">
            <v>9</v>
          </cell>
          <cell r="F12">
            <v>8</v>
          </cell>
          <cell r="G12">
            <v>31</v>
          </cell>
          <cell r="H12">
            <v>30</v>
          </cell>
          <cell r="I12">
            <v>1</v>
          </cell>
          <cell r="J12">
            <v>30</v>
          </cell>
          <cell r="K12">
            <v>6.0000000053475935</v>
          </cell>
          <cell r="L12" t="str">
            <v xml:space="preserve"> </v>
          </cell>
        </row>
        <row r="13">
          <cell r="B13" t="str">
            <v>Wisla</v>
          </cell>
          <cell r="C13">
            <v>24</v>
          </cell>
          <cell r="D13">
            <v>7</v>
          </cell>
          <cell r="E13">
            <v>7</v>
          </cell>
          <cell r="F13">
            <v>10</v>
          </cell>
          <cell r="G13">
            <v>34</v>
          </cell>
          <cell r="H13">
            <v>33</v>
          </cell>
          <cell r="I13">
            <v>1</v>
          </cell>
          <cell r="J13">
            <v>28</v>
          </cell>
          <cell r="K13">
            <v>3.0250000000833333</v>
          </cell>
          <cell r="L13" t="str">
            <v xml:space="preserve"> </v>
          </cell>
        </row>
        <row r="14">
          <cell r="B14" t="str">
            <v>Plock</v>
          </cell>
          <cell r="C14">
            <v>24</v>
          </cell>
          <cell r="D14">
            <v>6</v>
          </cell>
          <cell r="E14">
            <v>7</v>
          </cell>
          <cell r="F14">
            <v>11</v>
          </cell>
          <cell r="G14">
            <v>27</v>
          </cell>
          <cell r="H14">
            <v>37</v>
          </cell>
          <cell r="I14">
            <v>-10</v>
          </cell>
          <cell r="J14">
            <v>25</v>
          </cell>
          <cell r="K14">
            <v>3.0250000000769228</v>
          </cell>
          <cell r="L14" t="str">
            <v xml:space="preserve"> </v>
          </cell>
        </row>
        <row r="15">
          <cell r="B15" t="str">
            <v>Cracovia</v>
          </cell>
          <cell r="C15">
            <v>24</v>
          </cell>
          <cell r="D15">
            <v>6</v>
          </cell>
          <cell r="E15">
            <v>10</v>
          </cell>
          <cell r="F15">
            <v>8</v>
          </cell>
          <cell r="G15">
            <v>25</v>
          </cell>
          <cell r="H15">
            <v>30</v>
          </cell>
          <cell r="I15">
            <v>-5</v>
          </cell>
          <cell r="J15">
            <v>23</v>
          </cell>
          <cell r="K15">
            <v>3.0250000031152648</v>
          </cell>
          <cell r="L15" t="str">
            <v xml:space="preserve"> </v>
          </cell>
        </row>
        <row r="16">
          <cell r="B16" t="str">
            <v>Podbeskidzie</v>
          </cell>
          <cell r="C16">
            <v>24</v>
          </cell>
          <cell r="D16">
            <v>5</v>
          </cell>
          <cell r="E16">
            <v>6</v>
          </cell>
          <cell r="F16">
            <v>13</v>
          </cell>
          <cell r="G16">
            <v>24</v>
          </cell>
          <cell r="H16">
            <v>50</v>
          </cell>
          <cell r="I16">
            <v>-26</v>
          </cell>
          <cell r="J16">
            <v>21</v>
          </cell>
          <cell r="K16">
            <v>3.0250000000666666</v>
          </cell>
          <cell r="L16" t="str">
            <v xml:space="preserve"> </v>
          </cell>
        </row>
        <row r="17">
          <cell r="B17" t="str">
            <v>Stal Mielec</v>
          </cell>
          <cell r="C17">
            <v>23</v>
          </cell>
          <cell r="D17">
            <v>4</v>
          </cell>
          <cell r="E17">
            <v>8</v>
          </cell>
          <cell r="F17">
            <v>11</v>
          </cell>
          <cell r="G17">
            <v>24</v>
          </cell>
          <cell r="H17">
            <v>39</v>
          </cell>
          <cell r="I17">
            <v>-15</v>
          </cell>
          <cell r="J17">
            <v>20</v>
          </cell>
          <cell r="K17">
            <v>3.0250000000624997</v>
          </cell>
          <cell r="L17" t="str">
            <v xml:space="preserve"> </v>
          </cell>
        </row>
        <row r="19">
          <cell r="K19">
            <v>3.0249999999999999</v>
          </cell>
        </row>
      </sheetData>
      <sheetData sheetId="50">
        <row r="2">
          <cell r="B2" t="str">
            <v>Slovan Bratislava</v>
          </cell>
          <cell r="C2">
            <v>22</v>
          </cell>
          <cell r="D2">
            <v>17</v>
          </cell>
          <cell r="E2">
            <v>3</v>
          </cell>
          <cell r="F2">
            <v>2</v>
          </cell>
          <cell r="G2">
            <v>54</v>
          </cell>
          <cell r="H2">
            <v>12</v>
          </cell>
          <cell r="I2">
            <v>42</v>
          </cell>
          <cell r="J2">
            <v>54</v>
          </cell>
          <cell r="K2">
            <v>7.5000000065789472</v>
          </cell>
          <cell r="L2" t="str">
            <v>CHQ1</v>
          </cell>
        </row>
        <row r="3">
          <cell r="B3" t="str">
            <v>Dunajska Streda</v>
          </cell>
          <cell r="C3">
            <v>22</v>
          </cell>
          <cell r="D3">
            <v>13</v>
          </cell>
          <cell r="E3">
            <v>5</v>
          </cell>
          <cell r="F3">
            <v>4</v>
          </cell>
          <cell r="G3">
            <v>48</v>
          </cell>
          <cell r="H3">
            <v>28</v>
          </cell>
          <cell r="I3">
            <v>20</v>
          </cell>
          <cell r="J3">
            <v>44</v>
          </cell>
          <cell r="K3">
            <v>5.0000000040485828</v>
          </cell>
          <cell r="L3" t="str">
            <v>ECLQ2</v>
          </cell>
        </row>
        <row r="4">
          <cell r="B4" t="str">
            <v>Zilina</v>
          </cell>
          <cell r="C4">
            <v>22</v>
          </cell>
          <cell r="D4">
            <v>11</v>
          </cell>
          <cell r="E4">
            <v>4</v>
          </cell>
          <cell r="F4">
            <v>7</v>
          </cell>
          <cell r="G4">
            <v>49</v>
          </cell>
          <cell r="H4">
            <v>33</v>
          </cell>
          <cell r="I4">
            <v>16</v>
          </cell>
          <cell r="J4">
            <v>37</v>
          </cell>
          <cell r="K4">
            <v>2.7250000028985508</v>
          </cell>
          <cell r="L4" t="str">
            <v>ECLQ1</v>
          </cell>
        </row>
        <row r="5">
          <cell r="B5" t="str">
            <v>Spartak Trnava</v>
          </cell>
          <cell r="C5">
            <v>22</v>
          </cell>
          <cell r="D5">
            <v>11</v>
          </cell>
          <cell r="E5">
            <v>2</v>
          </cell>
          <cell r="F5">
            <v>9</v>
          </cell>
          <cell r="G5">
            <v>32</v>
          </cell>
          <cell r="H5">
            <v>29</v>
          </cell>
          <cell r="I5">
            <v>3</v>
          </cell>
          <cell r="J5">
            <v>35</v>
          </cell>
          <cell r="K5">
            <v>7.5000000064935062</v>
          </cell>
          <cell r="L5" t="str">
            <v>ECLQ1?</v>
          </cell>
        </row>
        <row r="6">
          <cell r="B6" t="str">
            <v>Zlate Moravce</v>
          </cell>
          <cell r="C6">
            <v>22</v>
          </cell>
          <cell r="D6">
            <v>9</v>
          </cell>
          <cell r="E6">
            <v>6</v>
          </cell>
          <cell r="F6">
            <v>7</v>
          </cell>
          <cell r="G6">
            <v>38</v>
          </cell>
          <cell r="H6">
            <v>29</v>
          </cell>
          <cell r="I6">
            <v>9</v>
          </cell>
          <cell r="J6">
            <v>33</v>
          </cell>
          <cell r="K6">
            <v>2.7250000002000001</v>
          </cell>
          <cell r="L6" t="str">
            <v xml:space="preserve"> </v>
          </cell>
        </row>
        <row r="7">
          <cell r="B7" t="str">
            <v>Trencin</v>
          </cell>
          <cell r="C7">
            <v>22</v>
          </cell>
          <cell r="D7">
            <v>7</v>
          </cell>
          <cell r="E7">
            <v>7</v>
          </cell>
          <cell r="F7">
            <v>8</v>
          </cell>
          <cell r="G7">
            <v>30</v>
          </cell>
          <cell r="H7">
            <v>38</v>
          </cell>
          <cell r="I7">
            <v>-8</v>
          </cell>
          <cell r="J7">
            <v>28</v>
          </cell>
          <cell r="K7">
            <v>4.5000000038461536</v>
          </cell>
          <cell r="L7" t="str">
            <v xml:space="preserve"> </v>
          </cell>
        </row>
        <row r="8">
          <cell r="B8" t="str">
            <v>Ruzomberok</v>
          </cell>
          <cell r="C8">
            <v>22</v>
          </cell>
          <cell r="D8">
            <v>5</v>
          </cell>
          <cell r="E8">
            <v>8</v>
          </cell>
          <cell r="F8">
            <v>9</v>
          </cell>
          <cell r="G8">
            <v>31</v>
          </cell>
          <cell r="H8">
            <v>37</v>
          </cell>
          <cell r="I8">
            <v>-6</v>
          </cell>
          <cell r="J8">
            <v>23</v>
          </cell>
          <cell r="K8">
            <v>3.0000000030120484</v>
          </cell>
          <cell r="L8" t="str">
            <v xml:space="preserve"> </v>
          </cell>
        </row>
        <row r="9">
          <cell r="B9" t="str">
            <v>Nitra</v>
          </cell>
          <cell r="C9">
            <v>22</v>
          </cell>
          <cell r="D9">
            <v>6</v>
          </cell>
          <cell r="E9">
            <v>4</v>
          </cell>
          <cell r="F9">
            <v>12</v>
          </cell>
          <cell r="G9">
            <v>21</v>
          </cell>
          <cell r="H9">
            <v>38</v>
          </cell>
          <cell r="I9">
            <v>-17</v>
          </cell>
          <cell r="J9">
            <v>22</v>
          </cell>
          <cell r="K9">
            <v>2.7250000001250001</v>
          </cell>
          <cell r="L9" t="str">
            <v xml:space="preserve"> </v>
          </cell>
        </row>
        <row r="10">
          <cell r="B10" t="str">
            <v>Zemplin</v>
          </cell>
          <cell r="C10">
            <v>22</v>
          </cell>
          <cell r="D10">
            <v>5</v>
          </cell>
          <cell r="E10">
            <v>7</v>
          </cell>
          <cell r="F10">
            <v>10</v>
          </cell>
          <cell r="G10">
            <v>22</v>
          </cell>
          <cell r="H10">
            <v>42</v>
          </cell>
          <cell r="I10">
            <v>-20</v>
          </cell>
          <cell r="J10">
            <v>22</v>
          </cell>
          <cell r="K10">
            <v>2.7250000001111112</v>
          </cell>
          <cell r="L10" t="str">
            <v xml:space="preserve"> </v>
          </cell>
        </row>
        <row r="11">
          <cell r="B11" t="str">
            <v>Sered</v>
          </cell>
          <cell r="C11">
            <v>22</v>
          </cell>
          <cell r="D11">
            <v>5</v>
          </cell>
          <cell r="E11">
            <v>7</v>
          </cell>
          <cell r="F11">
            <v>10</v>
          </cell>
          <cell r="G11">
            <v>22</v>
          </cell>
          <cell r="H11">
            <v>39</v>
          </cell>
          <cell r="I11">
            <v>-17</v>
          </cell>
          <cell r="J11">
            <v>22</v>
          </cell>
          <cell r="K11">
            <v>2.7250000001000001</v>
          </cell>
          <cell r="L11" t="str">
            <v xml:space="preserve"> </v>
          </cell>
        </row>
        <row r="12">
          <cell r="B12" t="str">
            <v>Senica</v>
          </cell>
          <cell r="C12">
            <v>22</v>
          </cell>
          <cell r="D12">
            <v>5</v>
          </cell>
          <cell r="E12">
            <v>6</v>
          </cell>
          <cell r="F12">
            <v>11</v>
          </cell>
          <cell r="G12">
            <v>23</v>
          </cell>
          <cell r="H12">
            <v>40</v>
          </cell>
          <cell r="I12">
            <v>-17</v>
          </cell>
          <cell r="J12">
            <v>21</v>
          </cell>
          <cell r="K12">
            <v>2.7250000000909091</v>
          </cell>
          <cell r="L12" t="str">
            <v xml:space="preserve"> </v>
          </cell>
        </row>
        <row r="13">
          <cell r="B13" t="str">
            <v>Pohronie</v>
          </cell>
          <cell r="C13">
            <v>22</v>
          </cell>
          <cell r="D13">
            <v>3</v>
          </cell>
          <cell r="E13">
            <v>11</v>
          </cell>
          <cell r="F13">
            <v>8</v>
          </cell>
          <cell r="G13">
            <v>27</v>
          </cell>
          <cell r="H13">
            <v>32</v>
          </cell>
          <cell r="I13">
            <v>-5</v>
          </cell>
          <cell r="J13">
            <v>20</v>
          </cell>
          <cell r="K13">
            <v>2.7250000000833334</v>
          </cell>
          <cell r="L13" t="str">
            <v xml:space="preserve"> </v>
          </cell>
        </row>
        <row r="15">
          <cell r="K15">
            <v>2.7250000000000001</v>
          </cell>
        </row>
      </sheetData>
      <sheetData sheetId="51">
        <row r="2">
          <cell r="B2" t="str">
            <v>Olimpija</v>
          </cell>
          <cell r="C2">
            <v>26</v>
          </cell>
          <cell r="D2">
            <v>14</v>
          </cell>
          <cell r="E2">
            <v>8</v>
          </cell>
          <cell r="F2">
            <v>4</v>
          </cell>
          <cell r="G2">
            <v>34</v>
          </cell>
          <cell r="H2">
            <v>16</v>
          </cell>
          <cell r="I2">
            <v>18</v>
          </cell>
          <cell r="J2">
            <v>50</v>
          </cell>
          <cell r="K2">
            <v>6.7500000060606062</v>
          </cell>
          <cell r="L2" t="str">
            <v>CHQ1</v>
          </cell>
        </row>
        <row r="3">
          <cell r="B3" t="str">
            <v>Maribor</v>
          </cell>
          <cell r="C3">
            <v>27</v>
          </cell>
          <cell r="D3">
            <v>13</v>
          </cell>
          <cell r="E3">
            <v>10</v>
          </cell>
          <cell r="F3">
            <v>4</v>
          </cell>
          <cell r="G3">
            <v>52</v>
          </cell>
          <cell r="H3">
            <v>32</v>
          </cell>
          <cell r="I3">
            <v>20</v>
          </cell>
          <cell r="J3">
            <v>49</v>
          </cell>
          <cell r="K3">
            <v>14.000000008928572</v>
          </cell>
          <cell r="L3" t="str">
            <v>ECLQ1</v>
          </cell>
        </row>
        <row r="4">
          <cell r="B4" t="str">
            <v>Mura</v>
          </cell>
          <cell r="C4">
            <v>27</v>
          </cell>
          <cell r="D4">
            <v>12</v>
          </cell>
          <cell r="E4">
            <v>9</v>
          </cell>
          <cell r="F4">
            <v>6</v>
          </cell>
          <cell r="G4">
            <v>31</v>
          </cell>
          <cell r="H4">
            <v>18</v>
          </cell>
          <cell r="I4">
            <v>13</v>
          </cell>
          <cell r="J4">
            <v>45</v>
          </cell>
          <cell r="K4">
            <v>3.000000003058104</v>
          </cell>
          <cell r="L4" t="str">
            <v>ECLQ1</v>
          </cell>
        </row>
        <row r="5">
          <cell r="B5" t="str">
            <v>Domzale</v>
          </cell>
          <cell r="C5">
            <v>27</v>
          </cell>
          <cell r="D5">
            <v>10</v>
          </cell>
          <cell r="E5">
            <v>10</v>
          </cell>
          <cell r="F5">
            <v>7</v>
          </cell>
          <cell r="G5">
            <v>37</v>
          </cell>
          <cell r="H5">
            <v>30</v>
          </cell>
          <cell r="I5">
            <v>7</v>
          </cell>
          <cell r="J5">
            <v>40</v>
          </cell>
          <cell r="K5">
            <v>5.5000000046728976</v>
          </cell>
          <cell r="L5" t="str">
            <v>ECLQ1?</v>
          </cell>
        </row>
        <row r="6">
          <cell r="B6" t="str">
            <v>Koper</v>
          </cell>
          <cell r="C6">
            <v>27</v>
          </cell>
          <cell r="D6">
            <v>10</v>
          </cell>
          <cell r="E6">
            <v>7</v>
          </cell>
          <cell r="F6">
            <v>10</v>
          </cell>
          <cell r="G6">
            <v>35</v>
          </cell>
          <cell r="H6">
            <v>37</v>
          </cell>
          <cell r="I6">
            <v>-2</v>
          </cell>
          <cell r="J6">
            <v>37</v>
          </cell>
          <cell r="K6">
            <v>2.8500000002000001</v>
          </cell>
          <cell r="L6" t="str">
            <v xml:space="preserve"> </v>
          </cell>
        </row>
        <row r="7">
          <cell r="B7" t="str">
            <v>Bravo</v>
          </cell>
          <cell r="C7">
            <v>26</v>
          </cell>
          <cell r="D7">
            <v>8</v>
          </cell>
          <cell r="E7">
            <v>10</v>
          </cell>
          <cell r="F7">
            <v>8</v>
          </cell>
          <cell r="G7">
            <v>26</v>
          </cell>
          <cell r="H7">
            <v>26</v>
          </cell>
          <cell r="I7">
            <v>0</v>
          </cell>
          <cell r="J7">
            <v>34</v>
          </cell>
          <cell r="K7">
            <v>2.8500000001666668</v>
          </cell>
          <cell r="L7" t="str">
            <v xml:space="preserve"> </v>
          </cell>
        </row>
        <row r="8">
          <cell r="B8" t="str">
            <v>Tabor Sezana</v>
          </cell>
          <cell r="C8">
            <v>27</v>
          </cell>
          <cell r="D8">
            <v>9</v>
          </cell>
          <cell r="E8">
            <v>6</v>
          </cell>
          <cell r="F8">
            <v>12</v>
          </cell>
          <cell r="G8">
            <v>31</v>
          </cell>
          <cell r="H8">
            <v>36</v>
          </cell>
          <cell r="I8">
            <v>-5</v>
          </cell>
          <cell r="J8">
            <v>33</v>
          </cell>
          <cell r="K8">
            <v>2.8500000001428574</v>
          </cell>
          <cell r="L8" t="str">
            <v xml:space="preserve"> </v>
          </cell>
        </row>
        <row r="9">
          <cell r="B9" t="str">
            <v>Celje</v>
          </cell>
          <cell r="C9">
            <v>27</v>
          </cell>
          <cell r="D9">
            <v>7</v>
          </cell>
          <cell r="E9">
            <v>6</v>
          </cell>
          <cell r="F9">
            <v>14</v>
          </cell>
          <cell r="G9">
            <v>24</v>
          </cell>
          <cell r="H9">
            <v>33</v>
          </cell>
          <cell r="I9">
            <v>-9</v>
          </cell>
          <cell r="J9">
            <v>27</v>
          </cell>
          <cell r="K9">
            <v>2.8500000029761905</v>
          </cell>
          <cell r="L9" t="str">
            <v xml:space="preserve"> </v>
          </cell>
        </row>
        <row r="10">
          <cell r="B10" t="str">
            <v>Aluminij</v>
          </cell>
          <cell r="C10">
            <v>27</v>
          </cell>
          <cell r="D10">
            <v>6</v>
          </cell>
          <cell r="E10">
            <v>9</v>
          </cell>
          <cell r="F10">
            <v>12</v>
          </cell>
          <cell r="G10">
            <v>19</v>
          </cell>
          <cell r="H10">
            <v>36</v>
          </cell>
          <cell r="I10">
            <v>-17</v>
          </cell>
          <cell r="J10">
            <v>27</v>
          </cell>
          <cell r="K10">
            <v>2.8500000001111112</v>
          </cell>
          <cell r="L10" t="str">
            <v xml:space="preserve"> </v>
          </cell>
        </row>
        <row r="11">
          <cell r="B11" t="str">
            <v>ND Gorica</v>
          </cell>
          <cell r="C11">
            <v>27</v>
          </cell>
          <cell r="D11">
            <v>4</v>
          </cell>
          <cell r="E11">
            <v>7</v>
          </cell>
          <cell r="F11">
            <v>16</v>
          </cell>
          <cell r="G11">
            <v>17</v>
          </cell>
          <cell r="H11">
            <v>42</v>
          </cell>
          <cell r="I11">
            <v>-25</v>
          </cell>
          <cell r="J11">
            <v>19</v>
          </cell>
          <cell r="K11">
            <v>2.8500000029585801</v>
          </cell>
          <cell r="L11" t="str">
            <v xml:space="preserve"> </v>
          </cell>
        </row>
        <row r="13">
          <cell r="K13">
            <v>2.85</v>
          </cell>
        </row>
      </sheetData>
      <sheetData sheetId="52">
        <row r="2">
          <cell r="B2" t="str">
            <v>Ferencvaros</v>
          </cell>
          <cell r="C2">
            <v>28</v>
          </cell>
          <cell r="D2">
            <v>19</v>
          </cell>
          <cell r="E2">
            <v>8</v>
          </cell>
          <cell r="F2">
            <v>1</v>
          </cell>
          <cell r="G2">
            <v>60</v>
          </cell>
          <cell r="H2">
            <v>19</v>
          </cell>
          <cell r="I2">
            <v>41</v>
          </cell>
          <cell r="J2">
            <v>65</v>
          </cell>
          <cell r="K2">
            <v>13.500000008771929</v>
          </cell>
          <cell r="L2" t="str">
            <v>CHQ1</v>
          </cell>
        </row>
        <row r="3">
          <cell r="B3" t="str">
            <v>Puskas Academia</v>
          </cell>
          <cell r="C3">
            <v>28</v>
          </cell>
          <cell r="D3">
            <v>16</v>
          </cell>
          <cell r="E3">
            <v>4</v>
          </cell>
          <cell r="F3">
            <v>8</v>
          </cell>
          <cell r="G3">
            <v>40</v>
          </cell>
          <cell r="H3">
            <v>32</v>
          </cell>
          <cell r="I3">
            <v>8</v>
          </cell>
          <cell r="J3">
            <v>52</v>
          </cell>
          <cell r="K3">
            <v>3.1000000031847135</v>
          </cell>
          <cell r="L3" t="str">
            <v>ECLQ1</v>
          </cell>
        </row>
        <row r="4">
          <cell r="B4" t="str">
            <v>Fehervar</v>
          </cell>
          <cell r="C4">
            <v>28</v>
          </cell>
          <cell r="D4">
            <v>12</v>
          </cell>
          <cell r="E4">
            <v>8</v>
          </cell>
          <cell r="F4">
            <v>8</v>
          </cell>
          <cell r="G4">
            <v>54</v>
          </cell>
          <cell r="H4">
            <v>32</v>
          </cell>
          <cell r="I4">
            <v>22</v>
          </cell>
          <cell r="J4">
            <v>44</v>
          </cell>
          <cell r="K4">
            <v>11.500000008333334</v>
          </cell>
          <cell r="L4" t="str">
            <v>ECLQ1</v>
          </cell>
        </row>
        <row r="5">
          <cell r="B5" t="str">
            <v>Paks</v>
          </cell>
          <cell r="C5">
            <v>28</v>
          </cell>
          <cell r="D5">
            <v>11</v>
          </cell>
          <cell r="E5">
            <v>7</v>
          </cell>
          <cell r="F5">
            <v>10</v>
          </cell>
          <cell r="G5">
            <v>59</v>
          </cell>
          <cell r="H5">
            <v>54</v>
          </cell>
          <cell r="I5">
            <v>5</v>
          </cell>
          <cell r="J5">
            <v>40</v>
          </cell>
          <cell r="K5">
            <v>3.1000000002528818</v>
          </cell>
          <cell r="L5" t="str">
            <v>ECLQ1?</v>
          </cell>
        </row>
        <row r="6">
          <cell r="B6" t="str">
            <v>MTK Budapest</v>
          </cell>
          <cell r="C6">
            <v>28</v>
          </cell>
          <cell r="D6">
            <v>10</v>
          </cell>
          <cell r="E6">
            <v>9</v>
          </cell>
          <cell r="F6">
            <v>9</v>
          </cell>
          <cell r="G6">
            <v>39</v>
          </cell>
          <cell r="H6">
            <v>36</v>
          </cell>
          <cell r="I6">
            <v>3</v>
          </cell>
          <cell r="J6">
            <v>39</v>
          </cell>
          <cell r="K6">
            <v>3.100000003144654</v>
          </cell>
          <cell r="L6" t="str">
            <v xml:space="preserve"> </v>
          </cell>
        </row>
        <row r="7">
          <cell r="B7" t="str">
            <v>Mezokovesd</v>
          </cell>
          <cell r="C7">
            <v>28</v>
          </cell>
          <cell r="D7">
            <v>10</v>
          </cell>
          <cell r="E7">
            <v>8</v>
          </cell>
          <cell r="F7">
            <v>10</v>
          </cell>
          <cell r="G7">
            <v>31</v>
          </cell>
          <cell r="H7">
            <v>35</v>
          </cell>
          <cell r="I7">
            <v>-4</v>
          </cell>
          <cell r="J7">
            <v>38</v>
          </cell>
          <cell r="K7">
            <v>3.1000000001695485</v>
          </cell>
          <cell r="L7" t="str">
            <v xml:space="preserve"> </v>
          </cell>
        </row>
        <row r="8">
          <cell r="B8" t="str">
            <v>Kisvarda</v>
          </cell>
          <cell r="C8">
            <v>28</v>
          </cell>
          <cell r="D8">
            <v>10</v>
          </cell>
          <cell r="E8">
            <v>8</v>
          </cell>
          <cell r="F8">
            <v>10</v>
          </cell>
          <cell r="G8">
            <v>24</v>
          </cell>
          <cell r="H8">
            <v>34</v>
          </cell>
          <cell r="I8">
            <v>-10</v>
          </cell>
          <cell r="J8">
            <v>38</v>
          </cell>
          <cell r="K8">
            <v>3.1000000001457391</v>
          </cell>
          <cell r="L8" t="str">
            <v xml:space="preserve"> </v>
          </cell>
        </row>
        <row r="9">
          <cell r="B9" t="str">
            <v>Ujpest</v>
          </cell>
          <cell r="C9">
            <v>28</v>
          </cell>
          <cell r="D9">
            <v>10</v>
          </cell>
          <cell r="E9">
            <v>5</v>
          </cell>
          <cell r="F9">
            <v>13</v>
          </cell>
          <cell r="G9">
            <v>37</v>
          </cell>
          <cell r="H9">
            <v>57</v>
          </cell>
          <cell r="I9">
            <v>-20</v>
          </cell>
          <cell r="J9">
            <v>35</v>
          </cell>
          <cell r="K9">
            <v>3.1000000031645571</v>
          </cell>
          <cell r="L9" t="str">
            <v xml:space="preserve"> </v>
          </cell>
        </row>
        <row r="10">
          <cell r="B10" t="str">
            <v>Honved</v>
          </cell>
          <cell r="C10">
            <v>28</v>
          </cell>
          <cell r="D10">
            <v>8</v>
          </cell>
          <cell r="E10">
            <v>9</v>
          </cell>
          <cell r="F10">
            <v>11</v>
          </cell>
          <cell r="G10">
            <v>40</v>
          </cell>
          <cell r="H10">
            <v>39</v>
          </cell>
          <cell r="I10">
            <v>1</v>
          </cell>
          <cell r="J10">
            <v>33</v>
          </cell>
          <cell r="K10">
            <v>5.500000004807692</v>
          </cell>
          <cell r="L10" t="str">
            <v xml:space="preserve"> </v>
          </cell>
        </row>
        <row r="11">
          <cell r="B11" t="str">
            <v>Zalaegerszeg</v>
          </cell>
          <cell r="C11">
            <v>28</v>
          </cell>
          <cell r="D11">
            <v>8</v>
          </cell>
          <cell r="E11">
            <v>5</v>
          </cell>
          <cell r="F11">
            <v>15</v>
          </cell>
          <cell r="G11">
            <v>44</v>
          </cell>
          <cell r="H11">
            <v>51</v>
          </cell>
          <cell r="I11">
            <v>-7</v>
          </cell>
          <cell r="J11">
            <v>29</v>
          </cell>
          <cell r="K11">
            <v>3.1000000001028818</v>
          </cell>
          <cell r="L11" t="str">
            <v xml:space="preserve"> </v>
          </cell>
        </row>
        <row r="12">
          <cell r="B12" t="str">
            <v>Budafok</v>
          </cell>
          <cell r="C12">
            <v>28</v>
          </cell>
          <cell r="D12">
            <v>7</v>
          </cell>
          <cell r="E12">
            <v>6</v>
          </cell>
          <cell r="F12">
            <v>15</v>
          </cell>
          <cell r="G12">
            <v>31</v>
          </cell>
          <cell r="H12">
            <v>52</v>
          </cell>
          <cell r="I12">
            <v>-21</v>
          </cell>
          <cell r="J12">
            <v>27</v>
          </cell>
          <cell r="K12">
            <v>3.1000000000937908</v>
          </cell>
          <cell r="L12" t="str">
            <v xml:space="preserve"> </v>
          </cell>
        </row>
        <row r="13">
          <cell r="B13" t="str">
            <v>Diosgyor</v>
          </cell>
          <cell r="C13">
            <v>28</v>
          </cell>
          <cell r="D13">
            <v>6</v>
          </cell>
          <cell r="E13">
            <v>5</v>
          </cell>
          <cell r="F13">
            <v>17</v>
          </cell>
          <cell r="G13">
            <v>29</v>
          </cell>
          <cell r="H13">
            <v>47</v>
          </cell>
          <cell r="I13">
            <v>-18</v>
          </cell>
          <cell r="J13">
            <v>23</v>
          </cell>
          <cell r="K13">
            <v>3.1000000000862151</v>
          </cell>
          <cell r="L13" t="str">
            <v xml:space="preserve"> </v>
          </cell>
        </row>
        <row r="15">
          <cell r="K15">
            <v>3.1000000000028818</v>
          </cell>
        </row>
      </sheetData>
      <sheetData sheetId="53">
        <row r="2">
          <cell r="B2" t="str">
            <v>Fola Esch</v>
          </cell>
          <cell r="C2">
            <v>19</v>
          </cell>
          <cell r="D2">
            <v>15</v>
          </cell>
          <cell r="E2">
            <v>3</v>
          </cell>
          <cell r="F2">
            <v>1</v>
          </cell>
          <cell r="G2">
            <v>53</v>
          </cell>
          <cell r="H2">
            <v>21</v>
          </cell>
          <cell r="I2">
            <v>32</v>
          </cell>
          <cell r="J2">
            <v>48</v>
          </cell>
          <cell r="K2">
            <v>5.2500000043478261</v>
          </cell>
          <cell r="L2" t="str">
            <v>CHQ1</v>
          </cell>
        </row>
        <row r="3">
          <cell r="B3" t="str">
            <v>Dudelange</v>
          </cell>
          <cell r="C3">
            <v>19</v>
          </cell>
          <cell r="D3">
            <v>13</v>
          </cell>
          <cell r="E3">
            <v>3</v>
          </cell>
          <cell r="F3">
            <v>3</v>
          </cell>
          <cell r="G3">
            <v>41</v>
          </cell>
          <cell r="H3">
            <v>15</v>
          </cell>
          <cell r="I3">
            <v>26</v>
          </cell>
          <cell r="J3">
            <v>42</v>
          </cell>
          <cell r="K3">
            <v>8.0000000070921988</v>
          </cell>
          <cell r="L3" t="str">
            <v>ECLQ1</v>
          </cell>
        </row>
        <row r="4">
          <cell r="B4" t="str">
            <v>Swift Hesperange</v>
          </cell>
          <cell r="C4">
            <v>19</v>
          </cell>
          <cell r="D4">
            <v>12</v>
          </cell>
          <cell r="E4">
            <v>5</v>
          </cell>
          <cell r="F4">
            <v>2</v>
          </cell>
          <cell r="G4">
            <v>42</v>
          </cell>
          <cell r="H4">
            <v>19</v>
          </cell>
          <cell r="I4">
            <v>23</v>
          </cell>
          <cell r="J4">
            <v>41</v>
          </cell>
          <cell r="K4">
            <v>1.6500000003333333</v>
          </cell>
          <cell r="L4" t="str">
            <v>ECLQ1</v>
          </cell>
        </row>
        <row r="5">
          <cell r="B5" t="str">
            <v>Differdange</v>
          </cell>
          <cell r="C5">
            <v>20</v>
          </cell>
          <cell r="D5">
            <v>9</v>
          </cell>
          <cell r="E5">
            <v>5</v>
          </cell>
          <cell r="F5">
            <v>6</v>
          </cell>
          <cell r="G5">
            <v>38</v>
          </cell>
          <cell r="H5">
            <v>30</v>
          </cell>
          <cell r="I5">
            <v>8</v>
          </cell>
          <cell r="J5">
            <v>32</v>
          </cell>
          <cell r="K5">
            <v>1.6500000026737967</v>
          </cell>
          <cell r="L5" t="str">
            <v>ECLQ1?</v>
          </cell>
        </row>
        <row r="6">
          <cell r="B6" t="str">
            <v>Progres</v>
          </cell>
          <cell r="C6">
            <v>20</v>
          </cell>
          <cell r="D6">
            <v>9</v>
          </cell>
          <cell r="E6">
            <v>4</v>
          </cell>
          <cell r="F6">
            <v>7</v>
          </cell>
          <cell r="G6">
            <v>30</v>
          </cell>
          <cell r="H6">
            <v>24</v>
          </cell>
          <cell r="I6">
            <v>6</v>
          </cell>
          <cell r="J6">
            <v>31</v>
          </cell>
          <cell r="K6">
            <v>5.5000000048309179</v>
          </cell>
          <cell r="L6" t="str">
            <v xml:space="preserve"> </v>
          </cell>
        </row>
        <row r="7">
          <cell r="B7" t="str">
            <v>Racing Union</v>
          </cell>
          <cell r="C7">
            <v>20</v>
          </cell>
          <cell r="D7">
            <v>10</v>
          </cell>
          <cell r="E7">
            <v>1</v>
          </cell>
          <cell r="F7">
            <v>9</v>
          </cell>
          <cell r="G7">
            <v>27</v>
          </cell>
          <cell r="H7">
            <v>25</v>
          </cell>
          <cell r="I7">
            <v>2</v>
          </cell>
          <cell r="J7">
            <v>31</v>
          </cell>
          <cell r="K7">
            <v>1.6500000026595745</v>
          </cell>
          <cell r="L7" t="str">
            <v xml:space="preserve"> </v>
          </cell>
        </row>
        <row r="8">
          <cell r="B8" t="str">
            <v>Wiltz</v>
          </cell>
          <cell r="C8">
            <v>19</v>
          </cell>
          <cell r="D8">
            <v>8</v>
          </cell>
          <cell r="E8">
            <v>4</v>
          </cell>
          <cell r="F8">
            <v>7</v>
          </cell>
          <cell r="G8">
            <v>31</v>
          </cell>
          <cell r="H8">
            <v>24</v>
          </cell>
          <cell r="I8">
            <v>7</v>
          </cell>
          <cell r="J8">
            <v>28</v>
          </cell>
          <cell r="K8">
            <v>1.650000000142857</v>
          </cell>
          <cell r="L8" t="str">
            <v xml:space="preserve"> </v>
          </cell>
        </row>
        <row r="9">
          <cell r="B9" t="str">
            <v>Hostert</v>
          </cell>
          <cell r="C9">
            <v>20</v>
          </cell>
          <cell r="D9">
            <v>7</v>
          </cell>
          <cell r="E9">
            <v>7</v>
          </cell>
          <cell r="F9">
            <v>6</v>
          </cell>
          <cell r="G9">
            <v>32</v>
          </cell>
          <cell r="H9">
            <v>32</v>
          </cell>
          <cell r="I9">
            <v>0</v>
          </cell>
          <cell r="J9">
            <v>28</v>
          </cell>
          <cell r="K9">
            <v>1.6500000001249999</v>
          </cell>
          <cell r="L9" t="str">
            <v xml:space="preserve"> </v>
          </cell>
        </row>
        <row r="10">
          <cell r="B10" t="str">
            <v>Jeunesse Esch</v>
          </cell>
          <cell r="C10">
            <v>19</v>
          </cell>
          <cell r="D10">
            <v>7</v>
          </cell>
          <cell r="E10">
            <v>7</v>
          </cell>
          <cell r="F10">
            <v>5</v>
          </cell>
          <cell r="G10">
            <v>24</v>
          </cell>
          <cell r="H10">
            <v>26</v>
          </cell>
          <cell r="I10">
            <v>-2</v>
          </cell>
          <cell r="J10">
            <v>28</v>
          </cell>
          <cell r="K10">
            <v>1.7500000027100271</v>
          </cell>
          <cell r="L10" t="str">
            <v xml:space="preserve"> </v>
          </cell>
        </row>
        <row r="11">
          <cell r="B11" t="str">
            <v>UNA Strassen</v>
          </cell>
          <cell r="C11">
            <v>19</v>
          </cell>
          <cell r="D11">
            <v>6</v>
          </cell>
          <cell r="E11">
            <v>5</v>
          </cell>
          <cell r="F11">
            <v>8</v>
          </cell>
          <cell r="G11">
            <v>28</v>
          </cell>
          <cell r="H11">
            <v>36</v>
          </cell>
          <cell r="I11">
            <v>-8</v>
          </cell>
          <cell r="J11">
            <v>23</v>
          </cell>
          <cell r="K11">
            <v>1.6500000000999999</v>
          </cell>
          <cell r="L11" t="str">
            <v xml:space="preserve"> </v>
          </cell>
        </row>
        <row r="12">
          <cell r="B12" t="str">
            <v>Victoria Rosport</v>
          </cell>
          <cell r="C12">
            <v>20</v>
          </cell>
          <cell r="D12">
            <v>7</v>
          </cell>
          <cell r="E12">
            <v>2</v>
          </cell>
          <cell r="F12">
            <v>11</v>
          </cell>
          <cell r="G12">
            <v>26</v>
          </cell>
          <cell r="H12">
            <v>38</v>
          </cell>
          <cell r="I12">
            <v>-12</v>
          </cell>
          <cell r="J12">
            <v>23</v>
          </cell>
          <cell r="K12">
            <v>1.650000000090909</v>
          </cell>
          <cell r="L12" t="str">
            <v xml:space="preserve"> </v>
          </cell>
        </row>
        <row r="13">
          <cell r="B13" t="str">
            <v>Rodange</v>
          </cell>
          <cell r="C13">
            <v>20</v>
          </cell>
          <cell r="D13">
            <v>4</v>
          </cell>
          <cell r="E13">
            <v>7</v>
          </cell>
          <cell r="F13">
            <v>9</v>
          </cell>
          <cell r="G13">
            <v>17</v>
          </cell>
          <cell r="H13">
            <v>31</v>
          </cell>
          <cell r="I13">
            <v>-14</v>
          </cell>
          <cell r="J13">
            <v>19</v>
          </cell>
          <cell r="K13">
            <v>1.6500000000833333</v>
          </cell>
          <cell r="L13" t="str">
            <v xml:space="preserve"> </v>
          </cell>
        </row>
        <row r="14">
          <cell r="B14" t="str">
            <v>Union Titus</v>
          </cell>
          <cell r="C14">
            <v>19</v>
          </cell>
          <cell r="D14">
            <v>4</v>
          </cell>
          <cell r="E14">
            <v>4</v>
          </cell>
          <cell r="F14">
            <v>11</v>
          </cell>
          <cell r="G14">
            <v>14</v>
          </cell>
          <cell r="H14">
            <v>27</v>
          </cell>
          <cell r="I14">
            <v>-13</v>
          </cell>
          <cell r="J14">
            <v>16</v>
          </cell>
          <cell r="K14">
            <v>1.6500000026666666</v>
          </cell>
          <cell r="L14" t="str">
            <v xml:space="preserve"> </v>
          </cell>
        </row>
        <row r="15">
          <cell r="B15" t="str">
            <v>Mondorf</v>
          </cell>
          <cell r="C15">
            <v>19</v>
          </cell>
          <cell r="D15">
            <v>4</v>
          </cell>
          <cell r="E15">
            <v>4</v>
          </cell>
          <cell r="F15">
            <v>11</v>
          </cell>
          <cell r="G15">
            <v>16</v>
          </cell>
          <cell r="H15">
            <v>33</v>
          </cell>
          <cell r="I15">
            <v>-17</v>
          </cell>
          <cell r="J15">
            <v>16</v>
          </cell>
          <cell r="K15">
            <v>1.6500000000714286</v>
          </cell>
          <cell r="L15" t="str">
            <v xml:space="preserve"> </v>
          </cell>
        </row>
        <row r="16">
          <cell r="B16" t="str">
            <v>RM Hamm Benfica</v>
          </cell>
          <cell r="C16">
            <v>20</v>
          </cell>
          <cell r="D16">
            <v>1</v>
          </cell>
          <cell r="E16">
            <v>9</v>
          </cell>
          <cell r="F16">
            <v>10</v>
          </cell>
          <cell r="G16">
            <v>16</v>
          </cell>
          <cell r="H16">
            <v>33</v>
          </cell>
          <cell r="I16">
            <v>-17</v>
          </cell>
          <cell r="J16">
            <v>12</v>
          </cell>
          <cell r="K16">
            <v>1.6500000000666666</v>
          </cell>
          <cell r="L16" t="str">
            <v xml:space="preserve"> </v>
          </cell>
        </row>
        <row r="17">
          <cell r="B17" t="str">
            <v>Etzella</v>
          </cell>
          <cell r="C17">
            <v>20</v>
          </cell>
          <cell r="D17">
            <v>2</v>
          </cell>
          <cell r="E17">
            <v>6</v>
          </cell>
          <cell r="F17">
            <v>12</v>
          </cell>
          <cell r="G17">
            <v>14</v>
          </cell>
          <cell r="H17">
            <v>35</v>
          </cell>
          <cell r="I17">
            <v>-21</v>
          </cell>
          <cell r="J17">
            <v>12</v>
          </cell>
          <cell r="K17">
            <v>1.6500000000624999</v>
          </cell>
          <cell r="L17" t="str">
            <v xml:space="preserve"> </v>
          </cell>
        </row>
        <row r="19">
          <cell r="K19">
            <v>1.65</v>
          </cell>
        </row>
      </sheetData>
      <sheetData sheetId="54">
        <row r="2">
          <cell r="B2" t="str">
            <v>Zalgiris</v>
          </cell>
          <cell r="C2">
            <v>20</v>
          </cell>
          <cell r="D2">
            <v>14</v>
          </cell>
          <cell r="E2">
            <v>3</v>
          </cell>
          <cell r="F2">
            <v>3</v>
          </cell>
          <cell r="G2">
            <v>42</v>
          </cell>
          <cell r="H2">
            <v>14</v>
          </cell>
          <cell r="I2">
            <v>28</v>
          </cell>
          <cell r="J2">
            <v>45</v>
          </cell>
          <cell r="K2">
            <v>6.5000000056179772</v>
          </cell>
          <cell r="L2" t="str">
            <v>CHQ1</v>
          </cell>
        </row>
        <row r="3">
          <cell r="B3" t="str">
            <v>Suduva</v>
          </cell>
          <cell r="C3">
            <v>20</v>
          </cell>
          <cell r="D3">
            <v>13</v>
          </cell>
          <cell r="E3">
            <v>4</v>
          </cell>
          <cell r="F3">
            <v>3</v>
          </cell>
          <cell r="G3">
            <v>32</v>
          </cell>
          <cell r="H3">
            <v>18</v>
          </cell>
          <cell r="I3">
            <v>14</v>
          </cell>
          <cell r="J3">
            <v>43</v>
          </cell>
          <cell r="K3">
            <v>8.7500000073529414</v>
          </cell>
          <cell r="L3" t="str">
            <v>ECLQ1</v>
          </cell>
        </row>
        <row r="4">
          <cell r="B4" t="str">
            <v>Kauno Zalgiris</v>
          </cell>
          <cell r="C4">
            <v>20</v>
          </cell>
          <cell r="D4">
            <v>12</v>
          </cell>
          <cell r="E4">
            <v>2</v>
          </cell>
          <cell r="F4">
            <v>6</v>
          </cell>
          <cell r="G4">
            <v>30</v>
          </cell>
          <cell r="H4">
            <v>18</v>
          </cell>
          <cell r="I4">
            <v>12</v>
          </cell>
          <cell r="J4">
            <v>38</v>
          </cell>
          <cell r="K4">
            <v>2.0000000027548208</v>
          </cell>
          <cell r="L4" t="str">
            <v>ECLQ1</v>
          </cell>
        </row>
        <row r="5">
          <cell r="B5" t="str">
            <v>Banga</v>
          </cell>
          <cell r="C5">
            <v>20</v>
          </cell>
          <cell r="D5">
            <v>3</v>
          </cell>
          <cell r="E5">
            <v>7</v>
          </cell>
          <cell r="F5">
            <v>10</v>
          </cell>
          <cell r="G5">
            <v>16</v>
          </cell>
          <cell r="H5">
            <v>30</v>
          </cell>
          <cell r="I5">
            <v>-14</v>
          </cell>
          <cell r="J5">
            <v>16</v>
          </cell>
          <cell r="K5">
            <v>1.75000000025</v>
          </cell>
          <cell r="L5" t="str">
            <v xml:space="preserve"> </v>
          </cell>
        </row>
        <row r="6">
          <cell r="B6" t="str">
            <v>Panevezys</v>
          </cell>
          <cell r="C6">
            <v>20</v>
          </cell>
          <cell r="D6">
            <v>2</v>
          </cell>
          <cell r="E6">
            <v>6</v>
          </cell>
          <cell r="F6">
            <v>12</v>
          </cell>
          <cell r="G6">
            <v>19</v>
          </cell>
          <cell r="H6">
            <v>38</v>
          </cell>
          <cell r="I6">
            <v>-19</v>
          </cell>
          <cell r="J6">
            <v>12</v>
          </cell>
          <cell r="K6">
            <v>1.7500000002</v>
          </cell>
          <cell r="L6" t="str">
            <v>ECLQ1</v>
          </cell>
        </row>
        <row r="7">
          <cell r="B7" t="str">
            <v>Riteriai</v>
          </cell>
          <cell r="C7">
            <v>20</v>
          </cell>
          <cell r="D7">
            <v>2</v>
          </cell>
          <cell r="E7">
            <v>6</v>
          </cell>
          <cell r="F7">
            <v>12</v>
          </cell>
          <cell r="G7">
            <v>17</v>
          </cell>
          <cell r="H7">
            <v>38</v>
          </cell>
          <cell r="I7">
            <v>-21</v>
          </cell>
          <cell r="J7">
            <v>12</v>
          </cell>
          <cell r="K7">
            <v>5.2500000043668118</v>
          </cell>
          <cell r="L7" t="str">
            <v xml:space="preserve"> </v>
          </cell>
        </row>
        <row r="9">
          <cell r="K9">
            <v>1.75</v>
          </cell>
        </row>
      </sheetData>
      <sheetData sheetId="55">
        <row r="2">
          <cell r="B2" t="str">
            <v>Ararat</v>
          </cell>
          <cell r="C2">
            <v>15</v>
          </cell>
          <cell r="D2">
            <v>8</v>
          </cell>
          <cell r="E2">
            <v>4</v>
          </cell>
          <cell r="F2">
            <v>3</v>
          </cell>
          <cell r="G2">
            <v>20</v>
          </cell>
          <cell r="H2">
            <v>7</v>
          </cell>
          <cell r="I2">
            <v>13</v>
          </cell>
          <cell r="J2">
            <v>28</v>
          </cell>
          <cell r="K2">
            <v>1.4750000110000001</v>
          </cell>
          <cell r="L2" t="str">
            <v>CHQ1</v>
          </cell>
        </row>
        <row r="3">
          <cell r="B3" t="str">
            <v>Alashkert</v>
          </cell>
          <cell r="C3">
            <v>15</v>
          </cell>
          <cell r="D3">
            <v>7</v>
          </cell>
          <cell r="E3">
            <v>6</v>
          </cell>
          <cell r="F3">
            <v>2</v>
          </cell>
          <cell r="G3">
            <v>15</v>
          </cell>
          <cell r="H3">
            <v>10</v>
          </cell>
          <cell r="I3">
            <v>5</v>
          </cell>
          <cell r="J3">
            <v>27</v>
          </cell>
          <cell r="K3">
            <v>6.5000000055865925</v>
          </cell>
          <cell r="L3" t="str">
            <v>ECLQ1</v>
          </cell>
        </row>
        <row r="4">
          <cell r="B4" t="str">
            <v>Ararat-Armenia</v>
          </cell>
          <cell r="C4">
            <v>15</v>
          </cell>
          <cell r="D4">
            <v>7</v>
          </cell>
          <cell r="E4">
            <v>4</v>
          </cell>
          <cell r="F4">
            <v>4</v>
          </cell>
          <cell r="G4">
            <v>23</v>
          </cell>
          <cell r="H4">
            <v>11</v>
          </cell>
          <cell r="I4">
            <v>12</v>
          </cell>
          <cell r="J4">
            <v>25</v>
          </cell>
          <cell r="K4">
            <v>5.0000000040983608</v>
          </cell>
          <cell r="L4" t="str">
            <v>ECLQ1</v>
          </cell>
        </row>
        <row r="5">
          <cell r="B5" t="str">
            <v>Noah</v>
          </cell>
          <cell r="C5">
            <v>16</v>
          </cell>
          <cell r="D5">
            <v>7</v>
          </cell>
          <cell r="E5">
            <v>4</v>
          </cell>
          <cell r="F5">
            <v>5</v>
          </cell>
          <cell r="G5">
            <v>23</v>
          </cell>
          <cell r="H5">
            <v>15</v>
          </cell>
          <cell r="I5">
            <v>8</v>
          </cell>
          <cell r="J5">
            <v>25</v>
          </cell>
          <cell r="K5">
            <v>1.4750000025510206</v>
          </cell>
          <cell r="L5" t="str">
            <v>ECLQ1?</v>
          </cell>
        </row>
        <row r="6">
          <cell r="B6" t="str">
            <v>Lori</v>
          </cell>
          <cell r="C6">
            <v>16</v>
          </cell>
          <cell r="D6">
            <v>7</v>
          </cell>
          <cell r="E6">
            <v>2</v>
          </cell>
          <cell r="F6">
            <v>7</v>
          </cell>
          <cell r="G6">
            <v>16</v>
          </cell>
          <cell r="H6">
            <v>20</v>
          </cell>
          <cell r="I6">
            <v>-4</v>
          </cell>
          <cell r="J6">
            <v>23</v>
          </cell>
          <cell r="K6">
            <v>1.4750000102</v>
          </cell>
          <cell r="L6" t="str">
            <v xml:space="preserve"> </v>
          </cell>
        </row>
        <row r="7">
          <cell r="B7" t="str">
            <v>Urartu</v>
          </cell>
          <cell r="C7">
            <v>13</v>
          </cell>
          <cell r="D7">
            <v>6</v>
          </cell>
          <cell r="E7">
            <v>3</v>
          </cell>
          <cell r="F7">
            <v>4</v>
          </cell>
          <cell r="G7">
            <v>16</v>
          </cell>
          <cell r="H7">
            <v>13</v>
          </cell>
          <cell r="I7">
            <v>3</v>
          </cell>
          <cell r="J7">
            <v>21</v>
          </cell>
          <cell r="K7">
            <v>2.2500000027855154</v>
          </cell>
          <cell r="L7" t="str">
            <v xml:space="preserve"> </v>
          </cell>
        </row>
        <row r="8">
          <cell r="B8" t="str">
            <v>Van</v>
          </cell>
          <cell r="C8">
            <v>17</v>
          </cell>
          <cell r="D8">
            <v>5</v>
          </cell>
          <cell r="E8">
            <v>3</v>
          </cell>
          <cell r="F8">
            <v>9</v>
          </cell>
          <cell r="G8">
            <v>13</v>
          </cell>
          <cell r="H8">
            <v>21</v>
          </cell>
          <cell r="I8">
            <v>-8</v>
          </cell>
          <cell r="J8">
            <v>18</v>
          </cell>
          <cell r="K8">
            <v>1.4750000101428571</v>
          </cell>
          <cell r="L8" t="str">
            <v xml:space="preserve"> </v>
          </cell>
        </row>
        <row r="9">
          <cell r="B9" t="str">
            <v>Pyunik</v>
          </cell>
          <cell r="C9">
            <v>15</v>
          </cell>
          <cell r="D9">
            <v>2</v>
          </cell>
          <cell r="E9">
            <v>6</v>
          </cell>
          <cell r="F9">
            <v>7</v>
          </cell>
          <cell r="G9">
            <v>7</v>
          </cell>
          <cell r="H9">
            <v>12</v>
          </cell>
          <cell r="I9">
            <v>-5</v>
          </cell>
          <cell r="J9">
            <v>12</v>
          </cell>
          <cell r="K9">
            <v>4.5000000038759689</v>
          </cell>
          <cell r="L9" t="str">
            <v xml:space="preserve"> </v>
          </cell>
        </row>
        <row r="10">
          <cell r="B10" t="str">
            <v>Shirak</v>
          </cell>
          <cell r="C10">
            <v>16</v>
          </cell>
          <cell r="D10">
            <v>1</v>
          </cell>
          <cell r="E10">
            <v>6</v>
          </cell>
          <cell r="F10">
            <v>9</v>
          </cell>
          <cell r="G10">
            <v>10</v>
          </cell>
          <cell r="H10">
            <v>34</v>
          </cell>
          <cell r="I10">
            <v>-24</v>
          </cell>
          <cell r="J10">
            <v>9</v>
          </cell>
          <cell r="K10">
            <v>1.7500000027173912</v>
          </cell>
          <cell r="L10" t="str">
            <v xml:space="preserve"> </v>
          </cell>
        </row>
        <row r="11">
          <cell r="B11" t="str">
            <v>Gandzasar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1.4750000025445293</v>
          </cell>
          <cell r="L11" t="str">
            <v xml:space="preserve"> </v>
          </cell>
        </row>
        <row r="13">
          <cell r="K13">
            <v>1.47500001</v>
          </cell>
        </row>
      </sheetData>
      <sheetData sheetId="56">
        <row r="2">
          <cell r="B2" t="str">
            <v>Riga</v>
          </cell>
          <cell r="C2">
            <v>27</v>
          </cell>
          <cell r="D2">
            <v>23</v>
          </cell>
          <cell r="E2">
            <v>0</v>
          </cell>
          <cell r="F2">
            <v>4</v>
          </cell>
          <cell r="G2">
            <v>60</v>
          </cell>
          <cell r="H2">
            <v>21</v>
          </cell>
          <cell r="I2">
            <v>39</v>
          </cell>
          <cell r="J2">
            <v>69</v>
          </cell>
          <cell r="K2">
            <v>5.5000000048543694</v>
          </cell>
          <cell r="L2" t="str">
            <v>CHQ1</v>
          </cell>
        </row>
        <row r="3">
          <cell r="B3" t="str">
            <v>RFS</v>
          </cell>
          <cell r="C3">
            <v>27</v>
          </cell>
          <cell r="D3">
            <v>21</v>
          </cell>
          <cell r="E3">
            <v>3</v>
          </cell>
          <cell r="F3">
            <v>3</v>
          </cell>
          <cell r="G3">
            <v>66</v>
          </cell>
          <cell r="H3">
            <v>21</v>
          </cell>
          <cell r="I3">
            <v>45</v>
          </cell>
          <cell r="J3">
            <v>66</v>
          </cell>
          <cell r="K3">
            <v>2.0000000027472526</v>
          </cell>
          <cell r="L3" t="str">
            <v>ECLQ1</v>
          </cell>
        </row>
        <row r="4">
          <cell r="B4" t="str">
            <v>Valmiera</v>
          </cell>
          <cell r="C4">
            <v>27</v>
          </cell>
          <cell r="D4">
            <v>13</v>
          </cell>
          <cell r="E4">
            <v>8</v>
          </cell>
          <cell r="F4">
            <v>6</v>
          </cell>
          <cell r="G4">
            <v>47</v>
          </cell>
          <cell r="H4">
            <v>33</v>
          </cell>
          <cell r="I4">
            <v>14</v>
          </cell>
          <cell r="J4">
            <v>47</v>
          </cell>
          <cell r="K4">
            <v>1.4750000025575449</v>
          </cell>
          <cell r="L4" t="str">
            <v>ECLQ1</v>
          </cell>
        </row>
        <row r="5">
          <cell r="B5" t="str">
            <v>Ventspils</v>
          </cell>
          <cell r="C5">
            <v>27</v>
          </cell>
          <cell r="D5">
            <v>12</v>
          </cell>
          <cell r="E5">
            <v>8</v>
          </cell>
          <cell r="F5">
            <v>7</v>
          </cell>
          <cell r="G5">
            <v>40</v>
          </cell>
          <cell r="H5">
            <v>25</v>
          </cell>
          <cell r="I5">
            <v>15</v>
          </cell>
          <cell r="J5">
            <v>44</v>
          </cell>
          <cell r="K5">
            <v>5.7500000051020406</v>
          </cell>
          <cell r="L5" t="str">
            <v xml:space="preserve"> </v>
          </cell>
        </row>
        <row r="6">
          <cell r="B6" t="str">
            <v>Liepaja</v>
          </cell>
          <cell r="C6">
            <v>27</v>
          </cell>
          <cell r="D6">
            <v>12</v>
          </cell>
          <cell r="E6">
            <v>6</v>
          </cell>
          <cell r="F6">
            <v>9</v>
          </cell>
          <cell r="G6">
            <v>57</v>
          </cell>
          <cell r="H6">
            <v>34</v>
          </cell>
          <cell r="I6">
            <v>23</v>
          </cell>
          <cell r="J6">
            <v>42</v>
          </cell>
          <cell r="K6">
            <v>4.0000000034843204</v>
          </cell>
          <cell r="L6" t="str">
            <v>ECLQ1</v>
          </cell>
        </row>
        <row r="7">
          <cell r="B7" t="str">
            <v>Spartaks Jurmala</v>
          </cell>
          <cell r="C7">
            <v>27</v>
          </cell>
          <cell r="D7">
            <v>11</v>
          </cell>
          <cell r="E7">
            <v>7</v>
          </cell>
          <cell r="F7">
            <v>9</v>
          </cell>
          <cell r="G7">
            <v>53</v>
          </cell>
          <cell r="H7">
            <v>44</v>
          </cell>
          <cell r="I7">
            <v>9</v>
          </cell>
          <cell r="J7">
            <v>40</v>
          </cell>
          <cell r="K7">
            <v>3.2500000032467531</v>
          </cell>
          <cell r="L7" t="str">
            <v xml:space="preserve"> </v>
          </cell>
        </row>
        <row r="8">
          <cell r="B8" t="str">
            <v>Jelgava</v>
          </cell>
          <cell r="C8">
            <v>27</v>
          </cell>
          <cell r="D8">
            <v>6</v>
          </cell>
          <cell r="E8">
            <v>4</v>
          </cell>
          <cell r="F8">
            <v>17</v>
          </cell>
          <cell r="G8">
            <v>19</v>
          </cell>
          <cell r="H8">
            <v>64</v>
          </cell>
          <cell r="I8">
            <v>-45</v>
          </cell>
          <cell r="J8">
            <v>22</v>
          </cell>
          <cell r="K8">
            <v>1.4750000025380712</v>
          </cell>
          <cell r="L8" t="str">
            <v xml:space="preserve"> </v>
          </cell>
        </row>
        <row r="9">
          <cell r="B9" t="str">
            <v>Daugavpils</v>
          </cell>
          <cell r="C9">
            <v>27</v>
          </cell>
          <cell r="D9">
            <v>5</v>
          </cell>
          <cell r="E9">
            <v>5</v>
          </cell>
          <cell r="F9">
            <v>17</v>
          </cell>
          <cell r="G9">
            <v>30</v>
          </cell>
          <cell r="H9">
            <v>48</v>
          </cell>
          <cell r="I9">
            <v>-18</v>
          </cell>
          <cell r="J9">
            <v>20</v>
          </cell>
          <cell r="K9">
            <v>1.4750000001250001</v>
          </cell>
          <cell r="L9" t="str">
            <v xml:space="preserve"> </v>
          </cell>
        </row>
        <row r="10">
          <cell r="B10" t="str">
            <v>METTA</v>
          </cell>
          <cell r="C10">
            <v>27</v>
          </cell>
          <cell r="D10">
            <v>4</v>
          </cell>
          <cell r="E10">
            <v>4</v>
          </cell>
          <cell r="F10">
            <v>19</v>
          </cell>
          <cell r="G10">
            <v>22</v>
          </cell>
          <cell r="H10">
            <v>55</v>
          </cell>
          <cell r="I10">
            <v>-33</v>
          </cell>
          <cell r="J10">
            <v>16</v>
          </cell>
          <cell r="K10">
            <v>1.4750000001111112</v>
          </cell>
          <cell r="L10" t="str">
            <v xml:space="preserve"> </v>
          </cell>
        </row>
        <row r="11">
          <cell r="B11" t="str">
            <v>Tukums</v>
          </cell>
          <cell r="C11">
            <v>27</v>
          </cell>
          <cell r="D11">
            <v>3</v>
          </cell>
          <cell r="E11">
            <v>5</v>
          </cell>
          <cell r="F11">
            <v>19</v>
          </cell>
          <cell r="G11">
            <v>21</v>
          </cell>
          <cell r="H11">
            <v>70</v>
          </cell>
          <cell r="I11">
            <v>-49</v>
          </cell>
          <cell r="J11">
            <v>14</v>
          </cell>
          <cell r="K11">
            <v>1.4750000001000001</v>
          </cell>
          <cell r="L11" t="str">
            <v xml:space="preserve"> </v>
          </cell>
        </row>
        <row r="13">
          <cell r="K13">
            <v>1.4750000000000001</v>
          </cell>
        </row>
      </sheetData>
      <sheetData sheetId="57">
        <row r="2">
          <cell r="B2" t="str">
            <v>Teuta</v>
          </cell>
          <cell r="C2">
            <v>27</v>
          </cell>
          <cell r="D2">
            <v>12</v>
          </cell>
          <cell r="E2">
            <v>13</v>
          </cell>
          <cell r="F2">
            <v>2</v>
          </cell>
          <cell r="G2">
            <v>27</v>
          </cell>
          <cell r="H2">
            <v>11</v>
          </cell>
          <cell r="I2">
            <v>16</v>
          </cell>
          <cell r="J2">
            <v>49</v>
          </cell>
          <cell r="K2">
            <v>2.7500000029411766</v>
          </cell>
          <cell r="L2" t="str">
            <v>CHQ1</v>
          </cell>
        </row>
        <row r="3">
          <cell r="B3" t="str">
            <v>Vllaznia</v>
          </cell>
          <cell r="C3">
            <v>27</v>
          </cell>
          <cell r="D3">
            <v>13</v>
          </cell>
          <cell r="E3">
            <v>8</v>
          </cell>
          <cell r="F3">
            <v>6</v>
          </cell>
          <cell r="G3">
            <v>30</v>
          </cell>
          <cell r="H3">
            <v>17</v>
          </cell>
          <cell r="I3">
            <v>13</v>
          </cell>
          <cell r="J3">
            <v>47</v>
          </cell>
          <cell r="K3">
            <v>1.4500000104999999</v>
          </cell>
          <cell r="L3" t="str">
            <v>ECLQ1</v>
          </cell>
        </row>
        <row r="4">
          <cell r="B4" t="str">
            <v>Partizani</v>
          </cell>
          <cell r="C4">
            <v>27</v>
          </cell>
          <cell r="D4">
            <v>12</v>
          </cell>
          <cell r="E4">
            <v>11</v>
          </cell>
          <cell r="F4">
            <v>4</v>
          </cell>
          <cell r="G4">
            <v>37</v>
          </cell>
          <cell r="H4">
            <v>16</v>
          </cell>
          <cell r="I4">
            <v>21</v>
          </cell>
          <cell r="J4">
            <v>47</v>
          </cell>
          <cell r="K4">
            <v>4.2500000038022812</v>
          </cell>
          <cell r="L4" t="str">
            <v>ECLQ1</v>
          </cell>
        </row>
        <row r="5">
          <cell r="B5" t="str">
            <v>Laci</v>
          </cell>
          <cell r="C5">
            <v>27</v>
          </cell>
          <cell r="D5">
            <v>12</v>
          </cell>
          <cell r="E5">
            <v>9</v>
          </cell>
          <cell r="F5">
            <v>6</v>
          </cell>
          <cell r="G5">
            <v>33</v>
          </cell>
          <cell r="H5">
            <v>21</v>
          </cell>
          <cell r="I5">
            <v>12</v>
          </cell>
          <cell r="J5">
            <v>45</v>
          </cell>
          <cell r="K5">
            <v>4.0000000035087719</v>
          </cell>
          <cell r="L5" t="str">
            <v>ECLQ1?</v>
          </cell>
        </row>
        <row r="6">
          <cell r="B6" t="str">
            <v>Tirana</v>
          </cell>
          <cell r="C6">
            <v>27</v>
          </cell>
          <cell r="D6">
            <v>11</v>
          </cell>
          <cell r="E6">
            <v>9</v>
          </cell>
          <cell r="F6">
            <v>7</v>
          </cell>
          <cell r="G6">
            <v>31</v>
          </cell>
          <cell r="H6">
            <v>21</v>
          </cell>
          <cell r="I6">
            <v>10</v>
          </cell>
          <cell r="J6">
            <v>42</v>
          </cell>
          <cell r="K6">
            <v>2.7500000029498524</v>
          </cell>
          <cell r="L6" t="str">
            <v xml:space="preserve"> </v>
          </cell>
        </row>
        <row r="7">
          <cell r="B7" t="str">
            <v>Kukesi</v>
          </cell>
          <cell r="C7">
            <v>27</v>
          </cell>
          <cell r="D7">
            <v>10</v>
          </cell>
          <cell r="E7">
            <v>5</v>
          </cell>
          <cell r="F7">
            <v>12</v>
          </cell>
          <cell r="G7">
            <v>35</v>
          </cell>
          <cell r="H7">
            <v>32</v>
          </cell>
          <cell r="I7">
            <v>3</v>
          </cell>
          <cell r="J7">
            <v>35</v>
          </cell>
          <cell r="K7">
            <v>6.0000000052356022</v>
          </cell>
          <cell r="L7" t="str">
            <v xml:space="preserve"> </v>
          </cell>
        </row>
        <row r="8">
          <cell r="B8" t="str">
            <v>Kastrioti</v>
          </cell>
          <cell r="C8">
            <v>27</v>
          </cell>
          <cell r="D8">
            <v>7</v>
          </cell>
          <cell r="E8">
            <v>9</v>
          </cell>
          <cell r="F8">
            <v>11</v>
          </cell>
          <cell r="G8">
            <v>20</v>
          </cell>
          <cell r="H8">
            <v>31</v>
          </cell>
          <cell r="I8">
            <v>-11</v>
          </cell>
          <cell r="J8">
            <v>30</v>
          </cell>
          <cell r="K8">
            <v>1.450000010142857</v>
          </cell>
          <cell r="L8" t="str">
            <v xml:space="preserve"> </v>
          </cell>
        </row>
        <row r="9">
          <cell r="B9" t="str">
            <v>Bylis</v>
          </cell>
          <cell r="C9">
            <v>27</v>
          </cell>
          <cell r="D9">
            <v>6</v>
          </cell>
          <cell r="E9">
            <v>8</v>
          </cell>
          <cell r="F9">
            <v>13</v>
          </cell>
          <cell r="G9">
            <v>21</v>
          </cell>
          <cell r="H9">
            <v>35</v>
          </cell>
          <cell r="I9">
            <v>-14</v>
          </cell>
          <cell r="J9">
            <v>26</v>
          </cell>
          <cell r="K9">
            <v>1.4500000101249999</v>
          </cell>
          <cell r="L9" t="str">
            <v xml:space="preserve"> </v>
          </cell>
        </row>
        <row r="10">
          <cell r="B10" t="str">
            <v>Skenderbeu</v>
          </cell>
          <cell r="C10">
            <v>27</v>
          </cell>
          <cell r="D10">
            <v>5</v>
          </cell>
          <cell r="E10">
            <v>8</v>
          </cell>
          <cell r="F10">
            <v>14</v>
          </cell>
          <cell r="G10">
            <v>23</v>
          </cell>
          <cell r="H10">
            <v>46</v>
          </cell>
          <cell r="I10">
            <v>-23</v>
          </cell>
          <cell r="J10">
            <v>23</v>
          </cell>
          <cell r="K10">
            <v>4.0000000034602072</v>
          </cell>
          <cell r="L10" t="str">
            <v xml:space="preserve"> </v>
          </cell>
        </row>
        <row r="11">
          <cell r="B11" t="str">
            <v>Apolonia</v>
          </cell>
          <cell r="C11">
            <v>27</v>
          </cell>
          <cell r="D11">
            <v>3</v>
          </cell>
          <cell r="E11">
            <v>8</v>
          </cell>
          <cell r="F11">
            <v>16</v>
          </cell>
          <cell r="G11">
            <v>18</v>
          </cell>
          <cell r="H11">
            <v>45</v>
          </cell>
          <cell r="I11">
            <v>-27</v>
          </cell>
          <cell r="J11">
            <v>17</v>
          </cell>
          <cell r="K11">
            <v>1.4500000100999999</v>
          </cell>
          <cell r="L11" t="str">
            <v xml:space="preserve"> </v>
          </cell>
        </row>
        <row r="13">
          <cell r="K13">
            <v>1.4500000099999999</v>
          </cell>
        </row>
      </sheetData>
      <sheetData sheetId="58">
        <row r="2">
          <cell r="B2" t="str">
            <v>Shkendija</v>
          </cell>
          <cell r="C2">
            <v>26</v>
          </cell>
          <cell r="D2">
            <v>17</v>
          </cell>
          <cell r="E2">
            <v>8</v>
          </cell>
          <cell r="F2">
            <v>1</v>
          </cell>
          <cell r="G2">
            <v>52</v>
          </cell>
          <cell r="H2">
            <v>16</v>
          </cell>
          <cell r="I2">
            <v>36</v>
          </cell>
          <cell r="J2">
            <v>59</v>
          </cell>
          <cell r="K2">
            <v>9.0000000075187963</v>
          </cell>
          <cell r="L2" t="str">
            <v>CHQ1</v>
          </cell>
        </row>
        <row r="3">
          <cell r="B3" t="str">
            <v>Shkupi</v>
          </cell>
          <cell r="C3">
            <v>26</v>
          </cell>
          <cell r="D3">
            <v>14</v>
          </cell>
          <cell r="E3">
            <v>7</v>
          </cell>
          <cell r="F3">
            <v>5</v>
          </cell>
          <cell r="G3">
            <v>37</v>
          </cell>
          <cell r="H3">
            <v>22</v>
          </cell>
          <cell r="I3">
            <v>15</v>
          </cell>
          <cell r="J3">
            <v>49</v>
          </cell>
          <cell r="K3">
            <v>3.0000000030211482</v>
          </cell>
          <cell r="L3" t="str">
            <v>ECLQ1</v>
          </cell>
        </row>
        <row r="4">
          <cell r="B4" t="str">
            <v>Makedonija GP</v>
          </cell>
          <cell r="C4">
            <v>26</v>
          </cell>
          <cell r="D4">
            <v>13</v>
          </cell>
          <cell r="E4">
            <v>5</v>
          </cell>
          <cell r="F4">
            <v>8</v>
          </cell>
          <cell r="G4">
            <v>39</v>
          </cell>
          <cell r="H4">
            <v>33</v>
          </cell>
          <cell r="I4">
            <v>6</v>
          </cell>
          <cell r="J4">
            <v>44</v>
          </cell>
          <cell r="K4">
            <v>1.5250000026041666</v>
          </cell>
          <cell r="L4" t="str">
            <v>ECLQ1</v>
          </cell>
        </row>
        <row r="5">
          <cell r="B5" t="str">
            <v>Struga</v>
          </cell>
          <cell r="C5">
            <v>26</v>
          </cell>
          <cell r="D5">
            <v>10</v>
          </cell>
          <cell r="E5">
            <v>10</v>
          </cell>
          <cell r="F5">
            <v>6</v>
          </cell>
          <cell r="G5">
            <v>28</v>
          </cell>
          <cell r="H5">
            <v>21</v>
          </cell>
          <cell r="I5">
            <v>7</v>
          </cell>
          <cell r="J5">
            <v>40</v>
          </cell>
          <cell r="K5">
            <v>1.5250000002499999</v>
          </cell>
          <cell r="L5" t="str">
            <v>ECLQ1?</v>
          </cell>
        </row>
        <row r="6">
          <cell r="B6" t="str">
            <v>Rabotnicki</v>
          </cell>
          <cell r="C6">
            <v>26</v>
          </cell>
          <cell r="D6">
            <v>9</v>
          </cell>
          <cell r="E6">
            <v>12</v>
          </cell>
          <cell r="F6">
            <v>5</v>
          </cell>
          <cell r="G6">
            <v>32</v>
          </cell>
          <cell r="H6">
            <v>26</v>
          </cell>
          <cell r="I6">
            <v>6</v>
          </cell>
          <cell r="J6">
            <v>39</v>
          </cell>
          <cell r="K6">
            <v>1.7500000026954179</v>
          </cell>
          <cell r="L6" t="str">
            <v xml:space="preserve"> </v>
          </cell>
        </row>
        <row r="7">
          <cell r="B7" t="str">
            <v>Borec</v>
          </cell>
          <cell r="C7">
            <v>26</v>
          </cell>
          <cell r="D7">
            <v>9</v>
          </cell>
          <cell r="E7">
            <v>6</v>
          </cell>
          <cell r="F7">
            <v>11</v>
          </cell>
          <cell r="G7">
            <v>24</v>
          </cell>
          <cell r="H7">
            <v>26</v>
          </cell>
          <cell r="I7">
            <v>-2</v>
          </cell>
          <cell r="J7">
            <v>33</v>
          </cell>
          <cell r="K7">
            <v>1.5250000001666666</v>
          </cell>
          <cell r="L7" t="str">
            <v xml:space="preserve"> </v>
          </cell>
        </row>
        <row r="8">
          <cell r="B8" t="str">
            <v>Pelister</v>
          </cell>
          <cell r="C8">
            <v>26</v>
          </cell>
          <cell r="D8">
            <v>8</v>
          </cell>
          <cell r="E8">
            <v>8</v>
          </cell>
          <cell r="F8">
            <v>10</v>
          </cell>
          <cell r="G8">
            <v>25</v>
          </cell>
          <cell r="H8">
            <v>29</v>
          </cell>
          <cell r="I8">
            <v>-4</v>
          </cell>
          <cell r="J8">
            <v>32</v>
          </cell>
          <cell r="K8">
            <v>1.5250000025974024</v>
          </cell>
          <cell r="L8" t="str">
            <v xml:space="preserve"> </v>
          </cell>
        </row>
        <row r="9">
          <cell r="B9" t="str">
            <v>Akademija Pandev</v>
          </cell>
          <cell r="C9">
            <v>26</v>
          </cell>
          <cell r="D9">
            <v>9</v>
          </cell>
          <cell r="E9">
            <v>4</v>
          </cell>
          <cell r="F9">
            <v>13</v>
          </cell>
          <cell r="G9">
            <v>20</v>
          </cell>
          <cell r="H9">
            <v>27</v>
          </cell>
          <cell r="I9">
            <v>-7</v>
          </cell>
          <cell r="J9">
            <v>31</v>
          </cell>
          <cell r="K9">
            <v>1.525000002610966</v>
          </cell>
          <cell r="L9" t="str">
            <v xml:space="preserve"> </v>
          </cell>
        </row>
        <row r="10">
          <cell r="B10" t="str">
            <v>Sileks</v>
          </cell>
          <cell r="C10">
            <v>26</v>
          </cell>
          <cell r="D10">
            <v>8</v>
          </cell>
          <cell r="E10">
            <v>5</v>
          </cell>
          <cell r="F10">
            <v>13</v>
          </cell>
          <cell r="G10">
            <v>38</v>
          </cell>
          <cell r="H10">
            <v>32</v>
          </cell>
          <cell r="I10">
            <v>6</v>
          </cell>
          <cell r="J10">
            <v>29</v>
          </cell>
          <cell r="K10">
            <v>1.7500000027247957</v>
          </cell>
          <cell r="L10" t="str">
            <v xml:space="preserve"> </v>
          </cell>
        </row>
        <row r="11">
          <cell r="B11" t="str">
            <v>Renova</v>
          </cell>
          <cell r="C11">
            <v>26</v>
          </cell>
          <cell r="D11">
            <v>6</v>
          </cell>
          <cell r="E11">
            <v>9</v>
          </cell>
          <cell r="F11">
            <v>11</v>
          </cell>
          <cell r="G11">
            <v>28</v>
          </cell>
          <cell r="H11">
            <v>38</v>
          </cell>
          <cell r="I11">
            <v>-10</v>
          </cell>
          <cell r="J11">
            <v>27</v>
          </cell>
          <cell r="K11">
            <v>1.525000002617801</v>
          </cell>
          <cell r="L11" t="str">
            <v xml:space="preserve"> </v>
          </cell>
        </row>
        <row r="12">
          <cell r="B12" t="str">
            <v>Vardar</v>
          </cell>
          <cell r="C12">
            <v>26</v>
          </cell>
          <cell r="D12">
            <v>6</v>
          </cell>
          <cell r="E12">
            <v>9</v>
          </cell>
          <cell r="F12">
            <v>11</v>
          </cell>
          <cell r="G12">
            <v>29</v>
          </cell>
          <cell r="H12">
            <v>48</v>
          </cell>
          <cell r="I12">
            <v>-19</v>
          </cell>
          <cell r="J12">
            <v>27</v>
          </cell>
          <cell r="K12">
            <v>4.0000000034722225</v>
          </cell>
          <cell r="L12" t="str">
            <v xml:space="preserve"> </v>
          </cell>
        </row>
        <row r="13">
          <cell r="B13" t="str">
            <v>Belasica</v>
          </cell>
          <cell r="C13">
            <v>26</v>
          </cell>
          <cell r="D13">
            <v>3</v>
          </cell>
          <cell r="E13">
            <v>5</v>
          </cell>
          <cell r="F13">
            <v>18</v>
          </cell>
          <cell r="G13">
            <v>20</v>
          </cell>
          <cell r="H13">
            <v>54</v>
          </cell>
          <cell r="I13">
            <v>-34</v>
          </cell>
          <cell r="J13">
            <v>14</v>
          </cell>
          <cell r="K13">
            <v>1.5250000000833333</v>
          </cell>
          <cell r="L13" t="str">
            <v xml:space="preserve"> </v>
          </cell>
        </row>
        <row r="15">
          <cell r="K15">
            <v>1.5249999999999999</v>
          </cell>
        </row>
      </sheetData>
      <sheetData sheetId="59">
        <row r="2">
          <cell r="B2" t="str">
            <v>Sarajevo</v>
          </cell>
          <cell r="C2">
            <v>25</v>
          </cell>
          <cell r="D2">
            <v>15</v>
          </cell>
          <cell r="E2">
            <v>7</v>
          </cell>
          <cell r="F2">
            <v>3</v>
          </cell>
          <cell r="G2">
            <v>42</v>
          </cell>
          <cell r="H2">
            <v>19</v>
          </cell>
          <cell r="I2">
            <v>23</v>
          </cell>
          <cell r="J2">
            <v>52</v>
          </cell>
          <cell r="K2">
            <v>6.2500000055555551</v>
          </cell>
          <cell r="L2" t="str">
            <v>CHQ1</v>
          </cell>
        </row>
        <row r="3">
          <cell r="B3" t="str">
            <v>Borac Banja Luka</v>
          </cell>
          <cell r="C3">
            <v>25</v>
          </cell>
          <cell r="D3">
            <v>15</v>
          </cell>
          <cell r="E3">
            <v>2</v>
          </cell>
          <cell r="F3">
            <v>8</v>
          </cell>
          <cell r="G3">
            <v>47</v>
          </cell>
          <cell r="H3">
            <v>27</v>
          </cell>
          <cell r="I3">
            <v>20</v>
          </cell>
          <cell r="J3">
            <v>47</v>
          </cell>
          <cell r="K3">
            <v>1.6000000026525201</v>
          </cell>
          <cell r="L3" t="str">
            <v>ECLQ1</v>
          </cell>
        </row>
        <row r="4">
          <cell r="B4" t="str">
            <v>Velez</v>
          </cell>
          <cell r="C4">
            <v>25</v>
          </cell>
          <cell r="D4">
            <v>12</v>
          </cell>
          <cell r="E4">
            <v>9</v>
          </cell>
          <cell r="F4">
            <v>4</v>
          </cell>
          <cell r="G4">
            <v>38</v>
          </cell>
          <cell r="H4">
            <v>24</v>
          </cell>
          <cell r="I4">
            <v>14</v>
          </cell>
          <cell r="J4">
            <v>45</v>
          </cell>
          <cell r="K4">
            <v>1.6000000003333334</v>
          </cell>
          <cell r="L4" t="str">
            <v>ECLQ1</v>
          </cell>
        </row>
        <row r="5">
          <cell r="B5" t="str">
            <v>Zrinjski</v>
          </cell>
          <cell r="C5">
            <v>25</v>
          </cell>
          <cell r="D5">
            <v>14</v>
          </cell>
          <cell r="E5">
            <v>3</v>
          </cell>
          <cell r="F5">
            <v>8</v>
          </cell>
          <cell r="G5">
            <v>35</v>
          </cell>
          <cell r="H5">
            <v>21</v>
          </cell>
          <cell r="I5">
            <v>14</v>
          </cell>
          <cell r="J5">
            <v>45</v>
          </cell>
          <cell r="K5">
            <v>8.0000000071942452</v>
          </cell>
          <cell r="L5" t="str">
            <v>ECLQ1?</v>
          </cell>
        </row>
        <row r="6">
          <cell r="B6" t="str">
            <v>Siroki Brijeg</v>
          </cell>
          <cell r="C6">
            <v>25</v>
          </cell>
          <cell r="D6">
            <v>13</v>
          </cell>
          <cell r="E6">
            <v>6</v>
          </cell>
          <cell r="F6">
            <v>6</v>
          </cell>
          <cell r="G6">
            <v>38</v>
          </cell>
          <cell r="H6">
            <v>24</v>
          </cell>
          <cell r="I6">
            <v>14</v>
          </cell>
          <cell r="J6">
            <v>45</v>
          </cell>
          <cell r="K6">
            <v>2.7500000029154519</v>
          </cell>
          <cell r="L6" t="str">
            <v xml:space="preserve"> </v>
          </cell>
        </row>
        <row r="7">
          <cell r="B7" t="str">
            <v>Tuzla City</v>
          </cell>
          <cell r="C7">
            <v>25</v>
          </cell>
          <cell r="D7">
            <v>12</v>
          </cell>
          <cell r="E7">
            <v>5</v>
          </cell>
          <cell r="F7">
            <v>8</v>
          </cell>
          <cell r="G7">
            <v>30</v>
          </cell>
          <cell r="H7">
            <v>26</v>
          </cell>
          <cell r="I7">
            <v>4</v>
          </cell>
          <cell r="J7">
            <v>41</v>
          </cell>
          <cell r="K7">
            <v>1.6000000001666668</v>
          </cell>
          <cell r="L7" t="str">
            <v xml:space="preserve"> </v>
          </cell>
        </row>
        <row r="8">
          <cell r="B8" t="str">
            <v>Zeljeznicar</v>
          </cell>
          <cell r="C8">
            <v>25</v>
          </cell>
          <cell r="D8">
            <v>11</v>
          </cell>
          <cell r="E8">
            <v>6</v>
          </cell>
          <cell r="F8">
            <v>8</v>
          </cell>
          <cell r="G8">
            <v>38</v>
          </cell>
          <cell r="H8">
            <v>26</v>
          </cell>
          <cell r="I8">
            <v>12</v>
          </cell>
          <cell r="J8">
            <v>39</v>
          </cell>
          <cell r="K8">
            <v>3.0000000029940121</v>
          </cell>
          <cell r="L8" t="str">
            <v xml:space="preserve"> </v>
          </cell>
        </row>
        <row r="9">
          <cell r="B9" t="str">
            <v>Sloboda</v>
          </cell>
          <cell r="C9">
            <v>25</v>
          </cell>
          <cell r="D9">
            <v>7</v>
          </cell>
          <cell r="E9">
            <v>4</v>
          </cell>
          <cell r="F9">
            <v>14</v>
          </cell>
          <cell r="G9">
            <v>25</v>
          </cell>
          <cell r="H9">
            <v>36</v>
          </cell>
          <cell r="I9">
            <v>-11</v>
          </cell>
          <cell r="J9">
            <v>25</v>
          </cell>
          <cell r="K9">
            <v>1.6000000026385226</v>
          </cell>
          <cell r="L9" t="str">
            <v xml:space="preserve"> </v>
          </cell>
        </row>
        <row r="10">
          <cell r="B10" t="str">
            <v>Mladost</v>
          </cell>
          <cell r="C10">
            <v>25</v>
          </cell>
          <cell r="D10">
            <v>7</v>
          </cell>
          <cell r="E10">
            <v>3</v>
          </cell>
          <cell r="F10">
            <v>15</v>
          </cell>
          <cell r="G10">
            <v>24</v>
          </cell>
          <cell r="H10">
            <v>51</v>
          </cell>
          <cell r="I10">
            <v>-27</v>
          </cell>
          <cell r="J10">
            <v>24</v>
          </cell>
          <cell r="K10">
            <v>1.6000000001111112</v>
          </cell>
          <cell r="L10" t="str">
            <v xml:space="preserve"> </v>
          </cell>
        </row>
        <row r="11">
          <cell r="B11" t="str">
            <v>Radnik Bijeljina</v>
          </cell>
          <cell r="C11">
            <v>25</v>
          </cell>
          <cell r="D11">
            <v>4</v>
          </cell>
          <cell r="E11">
            <v>8</v>
          </cell>
          <cell r="F11">
            <v>13</v>
          </cell>
          <cell r="G11">
            <v>23</v>
          </cell>
          <cell r="H11">
            <v>40</v>
          </cell>
          <cell r="I11">
            <v>-17</v>
          </cell>
          <cell r="J11">
            <v>20</v>
          </cell>
          <cell r="K11">
            <v>1.6000000026455028</v>
          </cell>
          <cell r="L11" t="str">
            <v xml:space="preserve"> </v>
          </cell>
        </row>
        <row r="12">
          <cell r="B12" t="str">
            <v>Olimpik Sarajevo</v>
          </cell>
          <cell r="C12">
            <v>25</v>
          </cell>
          <cell r="D12">
            <v>6</v>
          </cell>
          <cell r="E12">
            <v>2</v>
          </cell>
          <cell r="F12">
            <v>17</v>
          </cell>
          <cell r="G12">
            <v>19</v>
          </cell>
          <cell r="H12">
            <v>44</v>
          </cell>
          <cell r="I12">
            <v>-25</v>
          </cell>
          <cell r="J12">
            <v>20</v>
          </cell>
          <cell r="K12">
            <v>1.6000000000909091</v>
          </cell>
          <cell r="L12" t="str">
            <v xml:space="preserve"> </v>
          </cell>
        </row>
        <row r="13">
          <cell r="B13" t="str">
            <v>Krupa</v>
          </cell>
          <cell r="C13">
            <v>25</v>
          </cell>
          <cell r="D13">
            <v>3</v>
          </cell>
          <cell r="E13">
            <v>7</v>
          </cell>
          <cell r="F13">
            <v>15</v>
          </cell>
          <cell r="G13">
            <v>16</v>
          </cell>
          <cell r="H13">
            <v>37</v>
          </cell>
          <cell r="I13">
            <v>-21</v>
          </cell>
          <cell r="J13">
            <v>16</v>
          </cell>
          <cell r="K13">
            <v>1.6000000000833334</v>
          </cell>
          <cell r="L13" t="str">
            <v xml:space="preserve"> </v>
          </cell>
        </row>
        <row r="15">
          <cell r="K15">
            <v>1.6</v>
          </cell>
        </row>
      </sheetData>
      <sheetData sheetId="60">
        <row r="2">
          <cell r="B2" t="str">
            <v>Sheriff</v>
          </cell>
          <cell r="C2">
            <v>27</v>
          </cell>
          <cell r="D2">
            <v>24</v>
          </cell>
          <cell r="E2">
            <v>2</v>
          </cell>
          <cell r="F2">
            <v>1</v>
          </cell>
          <cell r="G2">
            <v>79</v>
          </cell>
          <cell r="H2">
            <v>6</v>
          </cell>
          <cell r="I2">
            <v>73</v>
          </cell>
          <cell r="J2">
            <v>74</v>
          </cell>
          <cell r="K2">
            <v>14.50000000925926</v>
          </cell>
          <cell r="L2" t="str">
            <v>CHQ1</v>
          </cell>
        </row>
        <row r="3">
          <cell r="B3" t="str">
            <v>Petrocub</v>
          </cell>
          <cell r="C3">
            <v>27</v>
          </cell>
          <cell r="D3">
            <v>20</v>
          </cell>
          <cell r="E3">
            <v>5</v>
          </cell>
          <cell r="F3">
            <v>2</v>
          </cell>
          <cell r="G3">
            <v>68</v>
          </cell>
          <cell r="H3">
            <v>15</v>
          </cell>
          <cell r="I3">
            <v>53</v>
          </cell>
          <cell r="J3">
            <v>65</v>
          </cell>
          <cell r="K3">
            <v>3.0000000030303031</v>
          </cell>
          <cell r="L3" t="str">
            <v>ECLQ1</v>
          </cell>
        </row>
        <row r="4">
          <cell r="B4" t="str">
            <v>Milsami</v>
          </cell>
          <cell r="C4">
            <v>27</v>
          </cell>
          <cell r="D4">
            <v>16</v>
          </cell>
          <cell r="E4">
            <v>6</v>
          </cell>
          <cell r="F4">
            <v>5</v>
          </cell>
          <cell r="G4">
            <v>52</v>
          </cell>
          <cell r="H4">
            <v>22</v>
          </cell>
          <cell r="I4">
            <v>30</v>
          </cell>
          <cell r="J4">
            <v>54</v>
          </cell>
          <cell r="K4">
            <v>2.2500000027932963</v>
          </cell>
          <cell r="L4" t="str">
            <v>ECLQ1</v>
          </cell>
        </row>
        <row r="5">
          <cell r="B5" t="str">
            <v>Sfintul</v>
          </cell>
          <cell r="C5">
            <v>27</v>
          </cell>
          <cell r="D5">
            <v>16</v>
          </cell>
          <cell r="E5">
            <v>4</v>
          </cell>
          <cell r="F5">
            <v>7</v>
          </cell>
          <cell r="G5">
            <v>48</v>
          </cell>
          <cell r="H5">
            <v>30</v>
          </cell>
          <cell r="I5">
            <v>18</v>
          </cell>
          <cell r="J5">
            <v>52</v>
          </cell>
          <cell r="K5">
            <v>1.5000000025839793</v>
          </cell>
          <cell r="L5" t="str">
            <v>ECLQ1?</v>
          </cell>
        </row>
        <row r="6">
          <cell r="B6" t="str">
            <v>Dinamo-Auto</v>
          </cell>
          <cell r="C6">
            <v>27</v>
          </cell>
          <cell r="D6">
            <v>10</v>
          </cell>
          <cell r="E6">
            <v>9</v>
          </cell>
          <cell r="F6">
            <v>8</v>
          </cell>
          <cell r="G6">
            <v>45</v>
          </cell>
          <cell r="H6">
            <v>41</v>
          </cell>
          <cell r="I6">
            <v>4</v>
          </cell>
          <cell r="J6">
            <v>39</v>
          </cell>
          <cell r="K6">
            <v>1.3750000025</v>
          </cell>
          <cell r="L6" t="str">
            <v xml:space="preserve"> </v>
          </cell>
        </row>
        <row r="7">
          <cell r="B7" t="str">
            <v>Dacia Buiucani</v>
          </cell>
          <cell r="C7">
            <v>27</v>
          </cell>
          <cell r="D7">
            <v>9</v>
          </cell>
          <cell r="E7">
            <v>7</v>
          </cell>
          <cell r="F7">
            <v>11</v>
          </cell>
          <cell r="G7">
            <v>31</v>
          </cell>
          <cell r="H7">
            <v>35</v>
          </cell>
          <cell r="I7">
            <v>-4</v>
          </cell>
          <cell r="J7">
            <v>34</v>
          </cell>
          <cell r="K7">
            <v>1.3750000001666667</v>
          </cell>
          <cell r="L7" t="str">
            <v xml:space="preserve"> </v>
          </cell>
        </row>
        <row r="8">
          <cell r="B8" t="str">
            <v>Speranta</v>
          </cell>
          <cell r="C8">
            <v>26</v>
          </cell>
          <cell r="D8">
            <v>4</v>
          </cell>
          <cell r="E8">
            <v>7</v>
          </cell>
          <cell r="F8">
            <v>15</v>
          </cell>
          <cell r="G8">
            <v>26</v>
          </cell>
          <cell r="H8">
            <v>51</v>
          </cell>
          <cell r="I8">
            <v>-25</v>
          </cell>
          <cell r="J8">
            <v>19</v>
          </cell>
          <cell r="K8">
            <v>1.3750000024875622</v>
          </cell>
          <cell r="L8" t="str">
            <v xml:space="preserve"> </v>
          </cell>
        </row>
        <row r="9">
          <cell r="B9" t="str">
            <v>Floresti</v>
          </cell>
          <cell r="C9">
            <v>26</v>
          </cell>
          <cell r="D9">
            <v>4</v>
          </cell>
          <cell r="E9">
            <v>5</v>
          </cell>
          <cell r="F9">
            <v>17</v>
          </cell>
          <cell r="G9">
            <v>21</v>
          </cell>
          <cell r="H9">
            <v>64</v>
          </cell>
          <cell r="I9">
            <v>-43</v>
          </cell>
          <cell r="J9">
            <v>17</v>
          </cell>
          <cell r="K9">
            <v>1.375000000125</v>
          </cell>
          <cell r="L9" t="str">
            <v xml:space="preserve"> </v>
          </cell>
        </row>
        <row r="10">
          <cell r="B10" t="str">
            <v>Zimbru</v>
          </cell>
          <cell r="C10">
            <v>26</v>
          </cell>
          <cell r="D10">
            <v>3</v>
          </cell>
          <cell r="E10">
            <v>4</v>
          </cell>
          <cell r="F10">
            <v>19</v>
          </cell>
          <cell r="G10">
            <v>18</v>
          </cell>
          <cell r="H10">
            <v>50</v>
          </cell>
          <cell r="I10">
            <v>-32</v>
          </cell>
          <cell r="J10">
            <v>13</v>
          </cell>
          <cell r="K10">
            <v>1.3750000024449878</v>
          </cell>
          <cell r="L10" t="str">
            <v xml:space="preserve"> </v>
          </cell>
        </row>
        <row r="11">
          <cell r="B11" t="str">
            <v>Codru</v>
          </cell>
          <cell r="C11">
            <v>26</v>
          </cell>
          <cell r="D11">
            <v>1</v>
          </cell>
          <cell r="E11">
            <v>3</v>
          </cell>
          <cell r="F11">
            <v>22</v>
          </cell>
          <cell r="G11">
            <v>17</v>
          </cell>
          <cell r="H11">
            <v>91</v>
          </cell>
          <cell r="I11">
            <v>-74</v>
          </cell>
          <cell r="J11">
            <v>6</v>
          </cell>
          <cell r="K11">
            <v>1.3750000001</v>
          </cell>
          <cell r="L11" t="str">
            <v xml:space="preserve"> </v>
          </cell>
        </row>
        <row r="13">
          <cell r="K13">
            <v>1.375</v>
          </cell>
        </row>
      </sheetData>
      <sheetData sheetId="61">
        <row r="2">
          <cell r="B2" t="str">
            <v>Shamrock Rovers</v>
          </cell>
          <cell r="C2">
            <v>18</v>
          </cell>
          <cell r="D2">
            <v>15</v>
          </cell>
          <cell r="E2">
            <v>3</v>
          </cell>
          <cell r="F2">
            <v>0</v>
          </cell>
          <cell r="G2">
            <v>44</v>
          </cell>
          <cell r="H2">
            <v>7</v>
          </cell>
          <cell r="I2">
            <v>37</v>
          </cell>
          <cell r="J2">
            <v>48</v>
          </cell>
          <cell r="K2">
            <v>4.7500000039370081</v>
          </cell>
          <cell r="L2" t="str">
            <v>CHQ1</v>
          </cell>
        </row>
        <row r="3">
          <cell r="B3" t="str">
            <v>Bohemians</v>
          </cell>
          <cell r="C3">
            <v>18</v>
          </cell>
          <cell r="D3">
            <v>12</v>
          </cell>
          <cell r="E3">
            <v>1</v>
          </cell>
          <cell r="F3">
            <v>5</v>
          </cell>
          <cell r="G3">
            <v>23</v>
          </cell>
          <cell r="H3">
            <v>12</v>
          </cell>
          <cell r="I3">
            <v>11</v>
          </cell>
          <cell r="J3">
            <v>37</v>
          </cell>
          <cell r="K3">
            <v>1.5750000026315789</v>
          </cell>
          <cell r="L3" t="str">
            <v>ECLQ1</v>
          </cell>
        </row>
        <row r="4">
          <cell r="B4" t="str">
            <v>Dundalk</v>
          </cell>
          <cell r="C4">
            <v>18</v>
          </cell>
          <cell r="D4">
            <v>7</v>
          </cell>
          <cell r="E4">
            <v>5</v>
          </cell>
          <cell r="F4">
            <v>6</v>
          </cell>
          <cell r="G4">
            <v>25</v>
          </cell>
          <cell r="H4">
            <v>23</v>
          </cell>
          <cell r="I4">
            <v>2</v>
          </cell>
          <cell r="J4">
            <v>26</v>
          </cell>
          <cell r="K4">
            <v>10.500000007936508</v>
          </cell>
          <cell r="L4" t="str">
            <v>ECLQ1</v>
          </cell>
        </row>
        <row r="5">
          <cell r="B5" t="str">
            <v>Sligo Rovers</v>
          </cell>
          <cell r="C5">
            <v>18</v>
          </cell>
          <cell r="D5">
            <v>8</v>
          </cell>
          <cell r="E5">
            <v>1</v>
          </cell>
          <cell r="F5">
            <v>9</v>
          </cell>
          <cell r="G5">
            <v>19</v>
          </cell>
          <cell r="H5">
            <v>23</v>
          </cell>
          <cell r="I5">
            <v>-4</v>
          </cell>
          <cell r="J5">
            <v>25</v>
          </cell>
          <cell r="K5">
            <v>1.57500000025</v>
          </cell>
          <cell r="L5" t="str">
            <v>ECLQ1</v>
          </cell>
        </row>
        <row r="6">
          <cell r="B6" t="str">
            <v>Waterford</v>
          </cell>
          <cell r="C6">
            <v>18</v>
          </cell>
          <cell r="D6">
            <v>7</v>
          </cell>
          <cell r="E6">
            <v>3</v>
          </cell>
          <cell r="F6">
            <v>8</v>
          </cell>
          <cell r="G6">
            <v>17</v>
          </cell>
          <cell r="H6">
            <v>22</v>
          </cell>
          <cell r="I6">
            <v>-5</v>
          </cell>
          <cell r="J6">
            <v>24</v>
          </cell>
          <cell r="K6">
            <v>1.5750000002</v>
          </cell>
          <cell r="L6" t="str">
            <v xml:space="preserve"> </v>
          </cell>
        </row>
        <row r="7">
          <cell r="B7" t="str">
            <v>St. Patricks</v>
          </cell>
          <cell r="C7">
            <v>18</v>
          </cell>
          <cell r="D7">
            <v>5</v>
          </cell>
          <cell r="E7">
            <v>6</v>
          </cell>
          <cell r="F7">
            <v>7</v>
          </cell>
          <cell r="G7">
            <v>14</v>
          </cell>
          <cell r="H7">
            <v>17</v>
          </cell>
          <cell r="I7">
            <v>-3</v>
          </cell>
          <cell r="J7">
            <v>21</v>
          </cell>
          <cell r="K7">
            <v>1.5750000026246718</v>
          </cell>
          <cell r="L7" t="str">
            <v xml:space="preserve"> </v>
          </cell>
        </row>
        <row r="8">
          <cell r="B8" t="str">
            <v>Derry City</v>
          </cell>
          <cell r="C8">
            <v>18</v>
          </cell>
          <cell r="D8">
            <v>5</v>
          </cell>
          <cell r="E8">
            <v>5</v>
          </cell>
          <cell r="F8">
            <v>8</v>
          </cell>
          <cell r="G8">
            <v>18</v>
          </cell>
          <cell r="H8">
            <v>18</v>
          </cell>
          <cell r="I8">
            <v>0</v>
          </cell>
          <cell r="J8">
            <v>20</v>
          </cell>
          <cell r="K8">
            <v>2.2500000028248586</v>
          </cell>
          <cell r="L8" t="str">
            <v xml:space="preserve"> </v>
          </cell>
        </row>
        <row r="9">
          <cell r="B9" t="str">
            <v>Finn Harps</v>
          </cell>
          <cell r="C9">
            <v>18</v>
          </cell>
          <cell r="D9">
            <v>5</v>
          </cell>
          <cell r="E9">
            <v>5</v>
          </cell>
          <cell r="F9">
            <v>8</v>
          </cell>
          <cell r="G9">
            <v>15</v>
          </cell>
          <cell r="H9">
            <v>24</v>
          </cell>
          <cell r="I9">
            <v>-9</v>
          </cell>
          <cell r="J9">
            <v>20</v>
          </cell>
          <cell r="K9">
            <v>1.575000000125</v>
          </cell>
          <cell r="L9" t="str">
            <v xml:space="preserve"> </v>
          </cell>
        </row>
        <row r="10">
          <cell r="B10" t="str">
            <v>Shelbourne</v>
          </cell>
          <cell r="C10">
            <v>18</v>
          </cell>
          <cell r="D10">
            <v>5</v>
          </cell>
          <cell r="E10">
            <v>4</v>
          </cell>
          <cell r="F10">
            <v>9</v>
          </cell>
          <cell r="G10">
            <v>13</v>
          </cell>
          <cell r="H10">
            <v>22</v>
          </cell>
          <cell r="I10">
            <v>-9</v>
          </cell>
          <cell r="J10">
            <v>19</v>
          </cell>
          <cell r="K10">
            <v>1.5750000001111111</v>
          </cell>
          <cell r="L10" t="str">
            <v xml:space="preserve"> </v>
          </cell>
        </row>
        <row r="11">
          <cell r="B11" t="str">
            <v>Cork City</v>
          </cell>
          <cell r="C11">
            <v>18</v>
          </cell>
          <cell r="D11">
            <v>2</v>
          </cell>
          <cell r="E11">
            <v>5</v>
          </cell>
          <cell r="F11">
            <v>11</v>
          </cell>
          <cell r="G11">
            <v>10</v>
          </cell>
          <cell r="H11">
            <v>30</v>
          </cell>
          <cell r="I11">
            <v>-20</v>
          </cell>
          <cell r="J11">
            <v>11</v>
          </cell>
          <cell r="K11">
            <v>4.500000003861004</v>
          </cell>
          <cell r="L11" t="str">
            <v xml:space="preserve"> </v>
          </cell>
        </row>
        <row r="13">
          <cell r="K13">
            <v>1.575</v>
          </cell>
        </row>
      </sheetData>
      <sheetData sheetId="62">
        <row r="2">
          <cell r="B2" t="str">
            <v>HJK</v>
          </cell>
          <cell r="C2">
            <v>22</v>
          </cell>
          <cell r="D2">
            <v>14</v>
          </cell>
          <cell r="E2">
            <v>6</v>
          </cell>
          <cell r="F2">
            <v>2</v>
          </cell>
          <cell r="G2">
            <v>53</v>
          </cell>
          <cell r="H2">
            <v>17</v>
          </cell>
          <cell r="I2">
            <v>36</v>
          </cell>
          <cell r="J2">
            <v>48</v>
          </cell>
          <cell r="K2">
            <v>5.5000000047169815</v>
          </cell>
          <cell r="L2" t="str">
            <v>CHQ1</v>
          </cell>
        </row>
        <row r="3">
          <cell r="B3" t="str">
            <v>Inter Turku</v>
          </cell>
          <cell r="C3">
            <v>22</v>
          </cell>
          <cell r="D3">
            <v>12</v>
          </cell>
          <cell r="E3">
            <v>5</v>
          </cell>
          <cell r="F3">
            <v>5</v>
          </cell>
          <cell r="G3">
            <v>36</v>
          </cell>
          <cell r="H3">
            <v>17</v>
          </cell>
          <cell r="I3">
            <v>19</v>
          </cell>
          <cell r="J3">
            <v>41</v>
          </cell>
          <cell r="K3">
            <v>2.0000000027624307</v>
          </cell>
          <cell r="L3" t="str">
            <v>ECLQ1</v>
          </cell>
        </row>
        <row r="4">
          <cell r="B4" t="str">
            <v>KuPS</v>
          </cell>
          <cell r="C4">
            <v>22</v>
          </cell>
          <cell r="D4">
            <v>12</v>
          </cell>
          <cell r="E4">
            <v>5</v>
          </cell>
          <cell r="F4">
            <v>5</v>
          </cell>
          <cell r="G4">
            <v>39</v>
          </cell>
          <cell r="H4">
            <v>26</v>
          </cell>
          <cell r="I4">
            <v>13</v>
          </cell>
          <cell r="J4">
            <v>41</v>
          </cell>
          <cell r="K4">
            <v>5.0000000040816328</v>
          </cell>
          <cell r="L4" t="str">
            <v>ECLQ1</v>
          </cell>
        </row>
        <row r="5">
          <cell r="B5" t="str">
            <v>Honka</v>
          </cell>
          <cell r="C5">
            <v>22</v>
          </cell>
          <cell r="D5">
            <v>9</v>
          </cell>
          <cell r="E5">
            <v>10</v>
          </cell>
          <cell r="F5">
            <v>3</v>
          </cell>
          <cell r="G5">
            <v>26</v>
          </cell>
          <cell r="H5">
            <v>17</v>
          </cell>
          <cell r="I5">
            <v>9</v>
          </cell>
          <cell r="J5">
            <v>37</v>
          </cell>
          <cell r="K5">
            <v>1.3750000024937656</v>
          </cell>
          <cell r="L5" t="str">
            <v>ECLQ1</v>
          </cell>
        </row>
        <row r="6">
          <cell r="B6" t="str">
            <v>Ilves</v>
          </cell>
          <cell r="C6">
            <v>22</v>
          </cell>
          <cell r="D6">
            <v>10</v>
          </cell>
          <cell r="E6">
            <v>6</v>
          </cell>
          <cell r="F6">
            <v>6</v>
          </cell>
          <cell r="G6">
            <v>37</v>
          </cell>
          <cell r="H6">
            <v>29</v>
          </cell>
          <cell r="I6">
            <v>8</v>
          </cell>
          <cell r="J6">
            <v>36</v>
          </cell>
          <cell r="K6">
            <v>2.0000000027397262</v>
          </cell>
          <cell r="L6" t="str">
            <v xml:space="preserve"> </v>
          </cell>
        </row>
        <row r="7">
          <cell r="B7" t="str">
            <v>Lahti</v>
          </cell>
          <cell r="C7">
            <v>22</v>
          </cell>
          <cell r="D7">
            <v>8</v>
          </cell>
          <cell r="E7">
            <v>8</v>
          </cell>
          <cell r="F7">
            <v>6</v>
          </cell>
          <cell r="G7">
            <v>33</v>
          </cell>
          <cell r="H7">
            <v>30</v>
          </cell>
          <cell r="I7">
            <v>3</v>
          </cell>
          <cell r="J7">
            <v>32</v>
          </cell>
          <cell r="K7">
            <v>1.3750000024813895</v>
          </cell>
          <cell r="L7" t="str">
            <v xml:space="preserve"> </v>
          </cell>
        </row>
        <row r="8">
          <cell r="B8" t="str">
            <v>SJK</v>
          </cell>
          <cell r="C8">
            <v>22</v>
          </cell>
          <cell r="D8">
            <v>8</v>
          </cell>
          <cell r="E8">
            <v>5</v>
          </cell>
          <cell r="F8">
            <v>9</v>
          </cell>
          <cell r="G8">
            <v>27</v>
          </cell>
          <cell r="H8">
            <v>29</v>
          </cell>
          <cell r="I8">
            <v>-2</v>
          </cell>
          <cell r="J8">
            <v>29</v>
          </cell>
          <cell r="K8">
            <v>1.3750000024570024</v>
          </cell>
          <cell r="L8" t="str">
            <v xml:space="preserve"> </v>
          </cell>
        </row>
        <row r="9">
          <cell r="B9" t="str">
            <v>HIFK</v>
          </cell>
          <cell r="C9">
            <v>22</v>
          </cell>
          <cell r="D9">
            <v>8</v>
          </cell>
          <cell r="E9">
            <v>4</v>
          </cell>
          <cell r="F9">
            <v>10</v>
          </cell>
          <cell r="G9">
            <v>29</v>
          </cell>
          <cell r="H9">
            <v>33</v>
          </cell>
          <cell r="I9">
            <v>-4</v>
          </cell>
          <cell r="J9">
            <v>28</v>
          </cell>
          <cell r="K9">
            <v>1.375000000125</v>
          </cell>
          <cell r="L9" t="str">
            <v xml:space="preserve"> </v>
          </cell>
        </row>
        <row r="10">
          <cell r="B10" t="str">
            <v>Mariehamn</v>
          </cell>
          <cell r="C10">
            <v>22</v>
          </cell>
          <cell r="D10">
            <v>6</v>
          </cell>
          <cell r="E10">
            <v>5</v>
          </cell>
          <cell r="F10">
            <v>11</v>
          </cell>
          <cell r="G10">
            <v>29</v>
          </cell>
          <cell r="H10">
            <v>43</v>
          </cell>
          <cell r="I10">
            <v>-14</v>
          </cell>
          <cell r="J10">
            <v>23</v>
          </cell>
          <cell r="K10">
            <v>1.3750000024752476</v>
          </cell>
          <cell r="L10" t="str">
            <v xml:space="preserve"> </v>
          </cell>
        </row>
        <row r="11">
          <cell r="B11" t="str">
            <v>Haka</v>
          </cell>
          <cell r="C11">
            <v>22</v>
          </cell>
          <cell r="D11">
            <v>5</v>
          </cell>
          <cell r="E11">
            <v>7</v>
          </cell>
          <cell r="F11">
            <v>10</v>
          </cell>
          <cell r="G11">
            <v>25</v>
          </cell>
          <cell r="H11">
            <v>41</v>
          </cell>
          <cell r="I11">
            <v>-16</v>
          </cell>
          <cell r="J11">
            <v>22</v>
          </cell>
          <cell r="K11">
            <v>1.3750000001</v>
          </cell>
          <cell r="L11" t="str">
            <v xml:space="preserve"> </v>
          </cell>
        </row>
        <row r="12">
          <cell r="B12" t="str">
            <v>TPS</v>
          </cell>
          <cell r="C12">
            <v>22</v>
          </cell>
          <cell r="D12">
            <v>6</v>
          </cell>
          <cell r="E12">
            <v>3</v>
          </cell>
          <cell r="F12">
            <v>13</v>
          </cell>
          <cell r="G12">
            <v>23</v>
          </cell>
          <cell r="H12">
            <v>39</v>
          </cell>
          <cell r="I12">
            <v>-16</v>
          </cell>
          <cell r="J12">
            <v>21</v>
          </cell>
          <cell r="K12">
            <v>1.3750000000909091</v>
          </cell>
          <cell r="L12" t="str">
            <v xml:space="preserve"> </v>
          </cell>
        </row>
        <row r="13">
          <cell r="B13" t="str">
            <v>RoPS</v>
          </cell>
          <cell r="C13">
            <v>22</v>
          </cell>
          <cell r="D13">
            <v>1</v>
          </cell>
          <cell r="E13">
            <v>2</v>
          </cell>
          <cell r="F13">
            <v>19</v>
          </cell>
          <cell r="G13">
            <v>15</v>
          </cell>
          <cell r="H13">
            <v>51</v>
          </cell>
          <cell r="I13">
            <v>-36</v>
          </cell>
          <cell r="J13">
            <v>5</v>
          </cell>
          <cell r="K13">
            <v>1.5000000025706941</v>
          </cell>
          <cell r="L13" t="str">
            <v xml:space="preserve"> </v>
          </cell>
        </row>
        <row r="15">
          <cell r="K15">
            <v>1.375</v>
          </cell>
        </row>
      </sheetData>
      <sheetData sheetId="63">
        <row r="2">
          <cell r="B2" t="str">
            <v>Dinamo Tbilisi</v>
          </cell>
          <cell r="C2">
            <v>18</v>
          </cell>
          <cell r="D2">
            <v>12</v>
          </cell>
          <cell r="E2">
            <v>4</v>
          </cell>
          <cell r="F2">
            <v>2</v>
          </cell>
          <cell r="G2">
            <v>33</v>
          </cell>
          <cell r="H2">
            <v>9</v>
          </cell>
          <cell r="I2">
            <v>24</v>
          </cell>
          <cell r="J2">
            <v>40</v>
          </cell>
          <cell r="K2">
            <v>6.5000000056497171</v>
          </cell>
          <cell r="L2" t="str">
            <v>CHQ1</v>
          </cell>
        </row>
        <row r="3">
          <cell r="B3" t="str">
            <v>Dinamo Batumi</v>
          </cell>
          <cell r="C3">
            <v>18</v>
          </cell>
          <cell r="D3">
            <v>10</v>
          </cell>
          <cell r="E3">
            <v>6</v>
          </cell>
          <cell r="F3">
            <v>2</v>
          </cell>
          <cell r="G3">
            <v>29</v>
          </cell>
          <cell r="H3">
            <v>14</v>
          </cell>
          <cell r="I3">
            <v>15</v>
          </cell>
          <cell r="J3">
            <v>36</v>
          </cell>
          <cell r="K3">
            <v>1.3750000025062656</v>
          </cell>
          <cell r="L3" t="str">
            <v>ECLQ1</v>
          </cell>
        </row>
        <row r="4">
          <cell r="B4" t="str">
            <v>Dila Gori</v>
          </cell>
          <cell r="C4">
            <v>18</v>
          </cell>
          <cell r="D4">
            <v>8</v>
          </cell>
          <cell r="E4">
            <v>6</v>
          </cell>
          <cell r="F4">
            <v>4</v>
          </cell>
          <cell r="G4">
            <v>29</v>
          </cell>
          <cell r="H4">
            <v>17</v>
          </cell>
          <cell r="I4">
            <v>12</v>
          </cell>
          <cell r="J4">
            <v>30</v>
          </cell>
          <cell r="K4">
            <v>1.3750000024509803</v>
          </cell>
          <cell r="L4" t="str">
            <v>ECLQ1</v>
          </cell>
        </row>
        <row r="5">
          <cell r="B5" t="str">
            <v>Locomotive Tbilisi</v>
          </cell>
          <cell r="C5">
            <v>18</v>
          </cell>
          <cell r="D5">
            <v>8</v>
          </cell>
          <cell r="E5">
            <v>5</v>
          </cell>
          <cell r="F5">
            <v>5</v>
          </cell>
          <cell r="G5">
            <v>30</v>
          </cell>
          <cell r="H5">
            <v>23</v>
          </cell>
          <cell r="I5">
            <v>7</v>
          </cell>
          <cell r="J5">
            <v>29</v>
          </cell>
          <cell r="K5">
            <v>2.0000000027700833</v>
          </cell>
          <cell r="L5" t="str">
            <v xml:space="preserve"> </v>
          </cell>
        </row>
        <row r="6">
          <cell r="B6" t="str">
            <v>Saburtalo</v>
          </cell>
          <cell r="C6">
            <v>18</v>
          </cell>
          <cell r="D6">
            <v>7</v>
          </cell>
          <cell r="E6">
            <v>6</v>
          </cell>
          <cell r="F6">
            <v>5</v>
          </cell>
          <cell r="G6">
            <v>28</v>
          </cell>
          <cell r="H6">
            <v>21</v>
          </cell>
          <cell r="I6">
            <v>7</v>
          </cell>
          <cell r="J6">
            <v>27</v>
          </cell>
          <cell r="K6">
            <v>3.0000000030395135</v>
          </cell>
          <cell r="L6" t="str">
            <v xml:space="preserve"> </v>
          </cell>
        </row>
        <row r="7">
          <cell r="B7" t="str">
            <v>Telavi</v>
          </cell>
          <cell r="C7">
            <v>18</v>
          </cell>
          <cell r="D7">
            <v>4</v>
          </cell>
          <cell r="E7">
            <v>12</v>
          </cell>
          <cell r="F7">
            <v>2</v>
          </cell>
          <cell r="G7">
            <v>21</v>
          </cell>
          <cell r="H7">
            <v>14</v>
          </cell>
          <cell r="I7">
            <v>7</v>
          </cell>
          <cell r="J7">
            <v>24</v>
          </cell>
          <cell r="K7">
            <v>1.3750000101666666</v>
          </cell>
          <cell r="L7" t="str">
            <v xml:space="preserve"> </v>
          </cell>
        </row>
        <row r="8">
          <cell r="B8" t="str">
            <v>Samtredia</v>
          </cell>
          <cell r="C8">
            <v>18</v>
          </cell>
          <cell r="D8">
            <v>5</v>
          </cell>
          <cell r="E8">
            <v>4</v>
          </cell>
          <cell r="F8">
            <v>9</v>
          </cell>
          <cell r="G8">
            <v>14</v>
          </cell>
          <cell r="H8">
            <v>23</v>
          </cell>
          <cell r="I8">
            <v>-9</v>
          </cell>
          <cell r="J8">
            <v>19</v>
          </cell>
          <cell r="K8">
            <v>2.2500000027777776</v>
          </cell>
          <cell r="L8" t="str">
            <v xml:space="preserve"> </v>
          </cell>
        </row>
        <row r="9">
          <cell r="B9" t="str">
            <v>Torpedo Kutaisi</v>
          </cell>
          <cell r="C9">
            <v>18</v>
          </cell>
          <cell r="D9">
            <v>4</v>
          </cell>
          <cell r="E9">
            <v>5</v>
          </cell>
          <cell r="F9">
            <v>9</v>
          </cell>
          <cell r="G9">
            <v>17</v>
          </cell>
          <cell r="H9">
            <v>30</v>
          </cell>
          <cell r="I9">
            <v>-13</v>
          </cell>
          <cell r="J9">
            <v>17</v>
          </cell>
          <cell r="K9">
            <v>3.7500000034246574</v>
          </cell>
          <cell r="L9" t="str">
            <v xml:space="preserve"> </v>
          </cell>
        </row>
        <row r="10">
          <cell r="B10" t="str">
            <v>Chikhura</v>
          </cell>
          <cell r="C10">
            <v>18</v>
          </cell>
          <cell r="D10">
            <v>3</v>
          </cell>
          <cell r="E10">
            <v>4</v>
          </cell>
          <cell r="F10">
            <v>11</v>
          </cell>
          <cell r="G10">
            <v>18</v>
          </cell>
          <cell r="H10">
            <v>40</v>
          </cell>
          <cell r="I10">
            <v>-22</v>
          </cell>
          <cell r="J10">
            <v>13</v>
          </cell>
          <cell r="K10">
            <v>3.5000000033444816</v>
          </cell>
          <cell r="L10" t="str">
            <v xml:space="preserve"> </v>
          </cell>
        </row>
        <row r="11">
          <cell r="B11" t="str">
            <v>Merani Tbilisi</v>
          </cell>
          <cell r="C11">
            <v>18</v>
          </cell>
          <cell r="D11">
            <v>0</v>
          </cell>
          <cell r="E11">
            <v>6</v>
          </cell>
          <cell r="F11">
            <v>12</v>
          </cell>
          <cell r="G11">
            <v>6</v>
          </cell>
          <cell r="H11">
            <v>34</v>
          </cell>
          <cell r="I11">
            <v>-28</v>
          </cell>
          <cell r="J11">
            <v>6</v>
          </cell>
          <cell r="K11">
            <v>1.3750000100999999</v>
          </cell>
          <cell r="L11" t="str">
            <v xml:space="preserve"> </v>
          </cell>
        </row>
        <row r="13">
          <cell r="K13">
            <v>1.3750000099999999</v>
          </cell>
        </row>
      </sheetData>
      <sheetData sheetId="64">
        <row r="2">
          <cell r="B2" t="str">
            <v>Hamrun</v>
          </cell>
          <cell r="C2">
            <v>23</v>
          </cell>
          <cell r="D2">
            <v>17</v>
          </cell>
          <cell r="E2">
            <v>5</v>
          </cell>
          <cell r="F2">
            <v>1</v>
          </cell>
          <cell r="G2">
            <v>56</v>
          </cell>
          <cell r="H2">
            <v>20</v>
          </cell>
          <cell r="I2">
            <v>36</v>
          </cell>
          <cell r="J2">
            <v>56</v>
          </cell>
          <cell r="K2">
            <v>1.275000001</v>
          </cell>
          <cell r="L2" t="str">
            <v>CHQ1</v>
          </cell>
        </row>
        <row r="3">
          <cell r="B3" t="str">
            <v>Hibernians</v>
          </cell>
          <cell r="C3">
            <v>23</v>
          </cell>
          <cell r="D3">
            <v>16</v>
          </cell>
          <cell r="E3">
            <v>3</v>
          </cell>
          <cell r="F3">
            <v>4</v>
          </cell>
          <cell r="G3">
            <v>53</v>
          </cell>
          <cell r="H3">
            <v>20</v>
          </cell>
          <cell r="I3">
            <v>33</v>
          </cell>
          <cell r="J3">
            <v>51</v>
          </cell>
          <cell r="K3">
            <v>3.7500000034482759</v>
          </cell>
          <cell r="L3" t="str">
            <v>ECLQ1</v>
          </cell>
        </row>
        <row r="4">
          <cell r="B4" t="str">
            <v>Gzira United</v>
          </cell>
          <cell r="C4">
            <v>23</v>
          </cell>
          <cell r="D4">
            <v>14</v>
          </cell>
          <cell r="E4">
            <v>4</v>
          </cell>
          <cell r="F4">
            <v>5</v>
          </cell>
          <cell r="G4">
            <v>49</v>
          </cell>
          <cell r="H4">
            <v>21</v>
          </cell>
          <cell r="I4">
            <v>28</v>
          </cell>
          <cell r="J4">
            <v>46</v>
          </cell>
          <cell r="K4">
            <v>2.5000000028653293</v>
          </cell>
          <cell r="L4" t="str">
            <v>ECLQ1</v>
          </cell>
        </row>
        <row r="5">
          <cell r="B5" t="str">
            <v>Birkirkara</v>
          </cell>
          <cell r="C5">
            <v>23</v>
          </cell>
          <cell r="D5">
            <v>13</v>
          </cell>
          <cell r="E5">
            <v>5</v>
          </cell>
          <cell r="F5">
            <v>5</v>
          </cell>
          <cell r="G5">
            <v>45</v>
          </cell>
          <cell r="H5">
            <v>25</v>
          </cell>
          <cell r="I5">
            <v>20</v>
          </cell>
          <cell r="J5">
            <v>44</v>
          </cell>
          <cell r="K5">
            <v>1.5000000025641025</v>
          </cell>
          <cell r="L5" t="str">
            <v>ECLQ1?</v>
          </cell>
        </row>
        <row r="6">
          <cell r="B6" t="str">
            <v>Sliema</v>
          </cell>
          <cell r="C6">
            <v>23</v>
          </cell>
          <cell r="D6">
            <v>12</v>
          </cell>
          <cell r="E6">
            <v>4</v>
          </cell>
          <cell r="F6">
            <v>7</v>
          </cell>
          <cell r="G6">
            <v>39</v>
          </cell>
          <cell r="H6">
            <v>31</v>
          </cell>
          <cell r="I6">
            <v>8</v>
          </cell>
          <cell r="J6">
            <v>40</v>
          </cell>
          <cell r="K6">
            <v>1.2750000001999999</v>
          </cell>
          <cell r="L6" t="str">
            <v xml:space="preserve"> </v>
          </cell>
        </row>
        <row r="7">
          <cell r="B7" t="str">
            <v>Mosta</v>
          </cell>
          <cell r="C7">
            <v>23</v>
          </cell>
          <cell r="D7">
            <v>10</v>
          </cell>
          <cell r="E7">
            <v>6</v>
          </cell>
          <cell r="F7">
            <v>7</v>
          </cell>
          <cell r="G7">
            <v>41</v>
          </cell>
          <cell r="H7">
            <v>36</v>
          </cell>
          <cell r="I7">
            <v>5</v>
          </cell>
          <cell r="J7">
            <v>36</v>
          </cell>
          <cell r="K7">
            <v>1.2750000001666666</v>
          </cell>
          <cell r="L7" t="str">
            <v xml:space="preserve"> </v>
          </cell>
        </row>
        <row r="8">
          <cell r="B8" t="str">
            <v>Valletta</v>
          </cell>
          <cell r="C8">
            <v>23</v>
          </cell>
          <cell r="D8">
            <v>9</v>
          </cell>
          <cell r="E8">
            <v>6</v>
          </cell>
          <cell r="F8">
            <v>8</v>
          </cell>
          <cell r="G8">
            <v>27</v>
          </cell>
          <cell r="H8">
            <v>35</v>
          </cell>
          <cell r="I8">
            <v>-8</v>
          </cell>
          <cell r="J8">
            <v>33</v>
          </cell>
          <cell r="K8">
            <v>6.0000000051813469</v>
          </cell>
          <cell r="L8" t="str">
            <v xml:space="preserve"> </v>
          </cell>
        </row>
        <row r="9">
          <cell r="B9" t="str">
            <v>Santa Lucia</v>
          </cell>
          <cell r="C9">
            <v>23</v>
          </cell>
          <cell r="D9">
            <v>7</v>
          </cell>
          <cell r="E9">
            <v>8</v>
          </cell>
          <cell r="F9">
            <v>8</v>
          </cell>
          <cell r="G9">
            <v>38</v>
          </cell>
          <cell r="H9">
            <v>35</v>
          </cell>
          <cell r="I9">
            <v>3</v>
          </cell>
          <cell r="J9">
            <v>29</v>
          </cell>
          <cell r="K9">
            <v>1.2750000001249999</v>
          </cell>
          <cell r="L9" t="str">
            <v xml:space="preserve"> </v>
          </cell>
        </row>
        <row r="10">
          <cell r="B10" t="str">
            <v>Sirens</v>
          </cell>
          <cell r="C10">
            <v>23</v>
          </cell>
          <cell r="D10">
            <v>7</v>
          </cell>
          <cell r="E10">
            <v>7</v>
          </cell>
          <cell r="F10">
            <v>9</v>
          </cell>
          <cell r="G10">
            <v>27</v>
          </cell>
          <cell r="H10">
            <v>35</v>
          </cell>
          <cell r="I10">
            <v>-8</v>
          </cell>
          <cell r="J10">
            <v>28</v>
          </cell>
          <cell r="K10">
            <v>1.2750000024390242</v>
          </cell>
          <cell r="L10" t="str">
            <v xml:space="preserve"> </v>
          </cell>
        </row>
        <row r="11">
          <cell r="B11" t="str">
            <v>Balzan</v>
          </cell>
          <cell r="C11">
            <v>23</v>
          </cell>
          <cell r="D11">
            <v>6</v>
          </cell>
          <cell r="E11">
            <v>9</v>
          </cell>
          <cell r="F11">
            <v>8</v>
          </cell>
          <cell r="G11">
            <v>31</v>
          </cell>
          <cell r="H11">
            <v>29</v>
          </cell>
          <cell r="I11">
            <v>2</v>
          </cell>
          <cell r="J11">
            <v>27</v>
          </cell>
          <cell r="K11">
            <v>3.0000000029850744</v>
          </cell>
          <cell r="L11" t="str">
            <v xml:space="preserve"> </v>
          </cell>
        </row>
        <row r="12">
          <cell r="B12" t="str">
            <v xml:space="preserve">Gudja United </v>
          </cell>
          <cell r="C12">
            <v>23</v>
          </cell>
          <cell r="D12">
            <v>8</v>
          </cell>
          <cell r="E12">
            <v>3</v>
          </cell>
          <cell r="F12">
            <v>12</v>
          </cell>
          <cell r="G12">
            <v>29</v>
          </cell>
          <cell r="H12">
            <v>35</v>
          </cell>
          <cell r="I12">
            <v>-6</v>
          </cell>
          <cell r="J12">
            <v>27</v>
          </cell>
          <cell r="K12">
            <v>1.275000000090909</v>
          </cell>
          <cell r="L12" t="str">
            <v xml:space="preserve"> </v>
          </cell>
        </row>
        <row r="13">
          <cell r="B13" t="str">
            <v>Floriana</v>
          </cell>
          <cell r="C13">
            <v>23</v>
          </cell>
          <cell r="D13">
            <v>7</v>
          </cell>
          <cell r="E13">
            <v>6</v>
          </cell>
          <cell r="F13">
            <v>10</v>
          </cell>
          <cell r="G13">
            <v>26</v>
          </cell>
          <cell r="H13">
            <v>34</v>
          </cell>
          <cell r="I13">
            <v>-8</v>
          </cell>
          <cell r="J13">
            <v>27</v>
          </cell>
          <cell r="K13">
            <v>2.2500000028490028</v>
          </cell>
          <cell r="L13" t="str">
            <v xml:space="preserve"> </v>
          </cell>
        </row>
        <row r="14">
          <cell r="B14" t="str">
            <v>Zejtun Corinthians</v>
          </cell>
          <cell r="C14">
            <v>23</v>
          </cell>
          <cell r="D14">
            <v>6</v>
          </cell>
          <cell r="E14">
            <v>6</v>
          </cell>
          <cell r="F14">
            <v>11</v>
          </cell>
          <cell r="G14">
            <v>28</v>
          </cell>
          <cell r="H14">
            <v>40</v>
          </cell>
          <cell r="I14">
            <v>-12</v>
          </cell>
          <cell r="J14">
            <v>24</v>
          </cell>
          <cell r="K14">
            <v>1.275000000076923</v>
          </cell>
          <cell r="L14" t="str">
            <v xml:space="preserve"> </v>
          </cell>
        </row>
        <row r="15">
          <cell r="B15" t="str">
            <v>Tarxien</v>
          </cell>
          <cell r="C15">
            <v>23</v>
          </cell>
          <cell r="D15">
            <v>6</v>
          </cell>
          <cell r="E15">
            <v>3</v>
          </cell>
          <cell r="F15">
            <v>14</v>
          </cell>
          <cell r="G15">
            <v>25</v>
          </cell>
          <cell r="H15">
            <v>48</v>
          </cell>
          <cell r="I15">
            <v>-23</v>
          </cell>
          <cell r="J15">
            <v>21</v>
          </cell>
          <cell r="K15">
            <v>1.2750000000714286</v>
          </cell>
          <cell r="L15" t="str">
            <v xml:space="preserve"> </v>
          </cell>
        </row>
        <row r="16">
          <cell r="B16" t="str">
            <v>Lija Athetlic</v>
          </cell>
          <cell r="C16">
            <v>23</v>
          </cell>
          <cell r="D16">
            <v>5</v>
          </cell>
          <cell r="E16">
            <v>5</v>
          </cell>
          <cell r="F16">
            <v>13</v>
          </cell>
          <cell r="G16">
            <v>25</v>
          </cell>
          <cell r="H16">
            <v>46</v>
          </cell>
          <cell r="I16">
            <v>-21</v>
          </cell>
          <cell r="J16">
            <v>20</v>
          </cell>
          <cell r="K16">
            <v>1.2750000000666666</v>
          </cell>
          <cell r="L16" t="str">
            <v xml:space="preserve"> </v>
          </cell>
        </row>
        <row r="17">
          <cell r="B17" t="str">
            <v>Senglea Athletic</v>
          </cell>
          <cell r="C17">
            <v>23</v>
          </cell>
          <cell r="D17">
            <v>0</v>
          </cell>
          <cell r="E17">
            <v>2</v>
          </cell>
          <cell r="F17">
            <v>21</v>
          </cell>
          <cell r="G17">
            <v>13</v>
          </cell>
          <cell r="H17">
            <v>62</v>
          </cell>
          <cell r="I17">
            <v>-49</v>
          </cell>
          <cell r="J17">
            <v>2</v>
          </cell>
          <cell r="K17">
            <v>1.2750000000624999</v>
          </cell>
          <cell r="L17" t="str">
            <v xml:space="preserve"> </v>
          </cell>
        </row>
        <row r="19">
          <cell r="K19">
            <v>1.2749999999999999</v>
          </cell>
        </row>
      </sheetData>
      <sheetData sheetId="65">
        <row r="2">
          <cell r="B2" t="str">
            <v>Valur</v>
          </cell>
          <cell r="C2">
            <v>18</v>
          </cell>
          <cell r="D2">
            <v>14</v>
          </cell>
          <cell r="E2">
            <v>2</v>
          </cell>
          <cell r="F2">
            <v>2</v>
          </cell>
          <cell r="G2">
            <v>50</v>
          </cell>
          <cell r="H2">
            <v>17</v>
          </cell>
          <cell r="I2">
            <v>33</v>
          </cell>
          <cell r="J2">
            <v>44</v>
          </cell>
          <cell r="K2">
            <v>4.2500000038314178</v>
          </cell>
          <cell r="L2" t="str">
            <v>CHQ1</v>
          </cell>
        </row>
        <row r="3">
          <cell r="B3" t="str">
            <v>Hafnarfjordur</v>
          </cell>
          <cell r="C3">
            <v>18</v>
          </cell>
          <cell r="D3">
            <v>11</v>
          </cell>
          <cell r="E3">
            <v>3</v>
          </cell>
          <cell r="F3">
            <v>4</v>
          </cell>
          <cell r="G3">
            <v>37</v>
          </cell>
          <cell r="H3">
            <v>23</v>
          </cell>
          <cell r="I3">
            <v>14</v>
          </cell>
          <cell r="J3">
            <v>36</v>
          </cell>
          <cell r="K3">
            <v>5.0000000040160639</v>
          </cell>
          <cell r="L3" t="str">
            <v>ECLQ1</v>
          </cell>
        </row>
        <row r="4">
          <cell r="B4" t="str">
            <v>Stjarnan</v>
          </cell>
          <cell r="C4">
            <v>17</v>
          </cell>
          <cell r="D4">
            <v>8</v>
          </cell>
          <cell r="E4">
            <v>7</v>
          </cell>
          <cell r="F4">
            <v>2</v>
          </cell>
          <cell r="G4">
            <v>27</v>
          </cell>
          <cell r="H4">
            <v>20</v>
          </cell>
          <cell r="I4">
            <v>7</v>
          </cell>
          <cell r="J4">
            <v>31</v>
          </cell>
          <cell r="K4">
            <v>3.2500000032573291</v>
          </cell>
          <cell r="L4" t="str">
            <v>ECLQ1</v>
          </cell>
        </row>
        <row r="5">
          <cell r="B5" t="str">
            <v>Breidablik</v>
          </cell>
          <cell r="C5">
            <v>18</v>
          </cell>
          <cell r="D5">
            <v>9</v>
          </cell>
          <cell r="E5">
            <v>4</v>
          </cell>
          <cell r="F5">
            <v>5</v>
          </cell>
          <cell r="G5">
            <v>37</v>
          </cell>
          <cell r="H5">
            <v>27</v>
          </cell>
          <cell r="I5">
            <v>10</v>
          </cell>
          <cell r="J5">
            <v>31</v>
          </cell>
          <cell r="K5">
            <v>2.2500000028328611</v>
          </cell>
          <cell r="L5" t="str">
            <v>ECLQ1?</v>
          </cell>
        </row>
        <row r="6">
          <cell r="B6" t="str">
            <v>KR Reykjavik</v>
          </cell>
          <cell r="C6">
            <v>17</v>
          </cell>
          <cell r="D6">
            <v>8</v>
          </cell>
          <cell r="E6">
            <v>4</v>
          </cell>
          <cell r="F6">
            <v>5</v>
          </cell>
          <cell r="G6">
            <v>30</v>
          </cell>
          <cell r="H6">
            <v>21</v>
          </cell>
          <cell r="I6">
            <v>9</v>
          </cell>
          <cell r="J6">
            <v>28</v>
          </cell>
          <cell r="K6">
            <v>3.5000000033557046</v>
          </cell>
          <cell r="L6" t="str">
            <v xml:space="preserve"> </v>
          </cell>
        </row>
        <row r="7">
          <cell r="B7" t="str">
            <v>Fylkir</v>
          </cell>
          <cell r="C7">
            <v>18</v>
          </cell>
          <cell r="D7">
            <v>9</v>
          </cell>
          <cell r="E7">
            <v>1</v>
          </cell>
          <cell r="F7">
            <v>8</v>
          </cell>
          <cell r="G7">
            <v>27</v>
          </cell>
          <cell r="H7">
            <v>30</v>
          </cell>
          <cell r="I7">
            <v>-3</v>
          </cell>
          <cell r="J7">
            <v>28</v>
          </cell>
          <cell r="K7">
            <v>0.97500000016666666</v>
          </cell>
          <cell r="L7" t="str">
            <v xml:space="preserve"> </v>
          </cell>
        </row>
        <row r="8">
          <cell r="B8" t="str">
            <v>Akureyri</v>
          </cell>
          <cell r="C8">
            <v>18</v>
          </cell>
          <cell r="D8">
            <v>3</v>
          </cell>
          <cell r="E8">
            <v>12</v>
          </cell>
          <cell r="F8">
            <v>3</v>
          </cell>
          <cell r="G8">
            <v>20</v>
          </cell>
          <cell r="H8">
            <v>21</v>
          </cell>
          <cell r="I8">
            <v>-1</v>
          </cell>
          <cell r="J8">
            <v>21</v>
          </cell>
          <cell r="K8">
            <v>0.97500000014285715</v>
          </cell>
          <cell r="L8" t="str">
            <v xml:space="preserve"> </v>
          </cell>
        </row>
        <row r="9">
          <cell r="B9" t="str">
            <v>Akranes</v>
          </cell>
          <cell r="C9">
            <v>18</v>
          </cell>
          <cell r="D9">
            <v>6</v>
          </cell>
          <cell r="E9">
            <v>3</v>
          </cell>
          <cell r="F9">
            <v>9</v>
          </cell>
          <cell r="G9">
            <v>39</v>
          </cell>
          <cell r="H9">
            <v>43</v>
          </cell>
          <cell r="I9">
            <v>-4</v>
          </cell>
          <cell r="J9">
            <v>21</v>
          </cell>
          <cell r="K9">
            <v>0.97500000012499999</v>
          </cell>
          <cell r="L9" t="str">
            <v xml:space="preserve"> </v>
          </cell>
        </row>
        <row r="10">
          <cell r="B10" t="str">
            <v>Kopavogur</v>
          </cell>
          <cell r="C10">
            <v>18</v>
          </cell>
          <cell r="D10">
            <v>5</v>
          </cell>
          <cell r="E10">
            <v>5</v>
          </cell>
          <cell r="F10">
            <v>8</v>
          </cell>
          <cell r="G10">
            <v>29</v>
          </cell>
          <cell r="H10">
            <v>36</v>
          </cell>
          <cell r="I10">
            <v>-7</v>
          </cell>
          <cell r="J10">
            <v>20</v>
          </cell>
          <cell r="K10">
            <v>0.9750000001111111</v>
          </cell>
          <cell r="L10" t="str">
            <v xml:space="preserve"> </v>
          </cell>
        </row>
        <row r="11">
          <cell r="B11" t="str">
            <v>Vikingur Reykjavik</v>
          </cell>
          <cell r="C11">
            <v>18</v>
          </cell>
          <cell r="D11">
            <v>3</v>
          </cell>
          <cell r="E11">
            <v>8</v>
          </cell>
          <cell r="F11">
            <v>7</v>
          </cell>
          <cell r="G11">
            <v>25</v>
          </cell>
          <cell r="H11">
            <v>30</v>
          </cell>
          <cell r="I11">
            <v>-5</v>
          </cell>
          <cell r="J11">
            <v>17</v>
          </cell>
          <cell r="K11">
            <v>1</v>
          </cell>
          <cell r="L11" t="str">
            <v xml:space="preserve"> </v>
          </cell>
        </row>
        <row r="12">
          <cell r="B12" t="str">
            <v>Grotta</v>
          </cell>
          <cell r="C12">
            <v>18</v>
          </cell>
          <cell r="D12">
            <v>1</v>
          </cell>
          <cell r="E12">
            <v>5</v>
          </cell>
          <cell r="F12">
            <v>12</v>
          </cell>
          <cell r="G12">
            <v>15</v>
          </cell>
          <cell r="H12">
            <v>43</v>
          </cell>
          <cell r="I12">
            <v>-28</v>
          </cell>
          <cell r="J12">
            <v>8</v>
          </cell>
          <cell r="K12">
            <v>0.97500000009090904</v>
          </cell>
          <cell r="L12" t="str">
            <v xml:space="preserve"> </v>
          </cell>
        </row>
        <row r="13">
          <cell r="B13" t="str">
            <v>Fjolnir</v>
          </cell>
          <cell r="C13">
            <v>18</v>
          </cell>
          <cell r="D13">
            <v>0</v>
          </cell>
          <cell r="E13">
            <v>6</v>
          </cell>
          <cell r="F13">
            <v>12</v>
          </cell>
          <cell r="G13">
            <v>15</v>
          </cell>
          <cell r="H13">
            <v>40</v>
          </cell>
          <cell r="I13">
            <v>-25</v>
          </cell>
          <cell r="J13">
            <v>6</v>
          </cell>
          <cell r="K13">
            <v>0.97500000008333332</v>
          </cell>
          <cell r="L13" t="str">
            <v xml:space="preserve"> </v>
          </cell>
        </row>
        <row r="15">
          <cell r="K15">
            <v>0.97499999999999998</v>
          </cell>
        </row>
      </sheetData>
      <sheetData sheetId="66">
        <row r="2">
          <cell r="B2" t="str">
            <v>Connah's Quay</v>
          </cell>
          <cell r="C2">
            <v>22</v>
          </cell>
          <cell r="D2">
            <v>18</v>
          </cell>
          <cell r="E2">
            <v>3</v>
          </cell>
          <cell r="F2">
            <v>1</v>
          </cell>
          <cell r="G2">
            <v>48</v>
          </cell>
          <cell r="H2">
            <v>13</v>
          </cell>
          <cell r="I2">
            <v>35</v>
          </cell>
          <cell r="J2">
            <v>57</v>
          </cell>
          <cell r="K2">
            <v>4.7500000039215688</v>
          </cell>
          <cell r="L2" t="str">
            <v>CHQ1</v>
          </cell>
        </row>
        <row r="3">
          <cell r="B3" t="str">
            <v>The New Saints</v>
          </cell>
          <cell r="C3">
            <v>22</v>
          </cell>
          <cell r="D3">
            <v>17</v>
          </cell>
          <cell r="E3">
            <v>3</v>
          </cell>
          <cell r="F3">
            <v>2</v>
          </cell>
          <cell r="G3">
            <v>65</v>
          </cell>
          <cell r="H3">
            <v>13</v>
          </cell>
          <cell r="I3">
            <v>52</v>
          </cell>
          <cell r="J3">
            <v>54</v>
          </cell>
          <cell r="K3">
            <v>7.5000000065359478</v>
          </cell>
          <cell r="L3" t="str">
            <v>ECLQ1</v>
          </cell>
        </row>
        <row r="4">
          <cell r="B4" t="str">
            <v>Bala Town</v>
          </cell>
          <cell r="C4">
            <v>22</v>
          </cell>
          <cell r="D4">
            <v>12</v>
          </cell>
          <cell r="E4">
            <v>6</v>
          </cell>
          <cell r="F4">
            <v>4</v>
          </cell>
          <cell r="G4">
            <v>51</v>
          </cell>
          <cell r="H4">
            <v>28</v>
          </cell>
          <cell r="I4">
            <v>23</v>
          </cell>
          <cell r="J4">
            <v>42</v>
          </cell>
          <cell r="K4">
            <v>2.5000000028818445</v>
          </cell>
          <cell r="L4" t="str">
            <v>ECLQ1</v>
          </cell>
        </row>
        <row r="5">
          <cell r="B5" t="str">
            <v>Barry Town</v>
          </cell>
          <cell r="C5">
            <v>22</v>
          </cell>
          <cell r="D5">
            <v>11</v>
          </cell>
          <cell r="E5">
            <v>3</v>
          </cell>
          <cell r="F5">
            <v>8</v>
          </cell>
          <cell r="G5">
            <v>33</v>
          </cell>
          <cell r="H5">
            <v>29</v>
          </cell>
          <cell r="I5">
            <v>4</v>
          </cell>
          <cell r="J5">
            <v>36</v>
          </cell>
          <cell r="K5">
            <v>1.0000000023923445</v>
          </cell>
          <cell r="L5" t="str">
            <v>ECLQ1?</v>
          </cell>
        </row>
        <row r="6">
          <cell r="B6" t="str">
            <v>Penybont</v>
          </cell>
          <cell r="C6">
            <v>22</v>
          </cell>
          <cell r="D6">
            <v>10</v>
          </cell>
          <cell r="E6">
            <v>5</v>
          </cell>
          <cell r="F6">
            <v>7</v>
          </cell>
          <cell r="G6">
            <v>29</v>
          </cell>
          <cell r="H6">
            <v>25</v>
          </cell>
          <cell r="I6">
            <v>4</v>
          </cell>
          <cell r="J6">
            <v>35</v>
          </cell>
          <cell r="K6">
            <v>1.0000000002</v>
          </cell>
          <cell r="L6" t="str">
            <v xml:space="preserve"> </v>
          </cell>
        </row>
        <row r="7">
          <cell r="B7" t="str">
            <v>Caernarfon Town</v>
          </cell>
          <cell r="C7">
            <v>22</v>
          </cell>
          <cell r="D7">
            <v>9</v>
          </cell>
          <cell r="E7">
            <v>5</v>
          </cell>
          <cell r="F7">
            <v>8</v>
          </cell>
          <cell r="G7">
            <v>33</v>
          </cell>
          <cell r="H7">
            <v>42</v>
          </cell>
          <cell r="I7">
            <v>-9</v>
          </cell>
          <cell r="J7">
            <v>32</v>
          </cell>
          <cell r="K7">
            <v>1.0000000001666667</v>
          </cell>
          <cell r="L7" t="str">
            <v xml:space="preserve"> </v>
          </cell>
        </row>
        <row r="8">
          <cell r="B8" t="str">
            <v>Haverfordwest County</v>
          </cell>
          <cell r="C8">
            <v>22</v>
          </cell>
          <cell r="D8">
            <v>8</v>
          </cell>
          <cell r="E8">
            <v>5</v>
          </cell>
          <cell r="F8">
            <v>9</v>
          </cell>
          <cell r="G8">
            <v>29</v>
          </cell>
          <cell r="H8">
            <v>35</v>
          </cell>
          <cell r="I8">
            <v>-6</v>
          </cell>
          <cell r="J8">
            <v>29</v>
          </cell>
          <cell r="K8">
            <v>1.0000000001428571</v>
          </cell>
          <cell r="L8" t="str">
            <v xml:space="preserve"> </v>
          </cell>
        </row>
        <row r="9">
          <cell r="B9" t="str">
            <v>Aberystwyth Town</v>
          </cell>
          <cell r="C9">
            <v>22</v>
          </cell>
          <cell r="D9">
            <v>5</v>
          </cell>
          <cell r="E9">
            <v>6</v>
          </cell>
          <cell r="F9">
            <v>11</v>
          </cell>
          <cell r="G9">
            <v>30</v>
          </cell>
          <cell r="H9">
            <v>40</v>
          </cell>
          <cell r="I9">
            <v>-10</v>
          </cell>
          <cell r="J9">
            <v>21</v>
          </cell>
          <cell r="K9">
            <v>1.000000000125</v>
          </cell>
          <cell r="L9" t="str">
            <v xml:space="preserve"> </v>
          </cell>
        </row>
        <row r="10">
          <cell r="B10" t="str">
            <v>Newtown</v>
          </cell>
          <cell r="C10">
            <v>22</v>
          </cell>
          <cell r="D10">
            <v>5</v>
          </cell>
          <cell r="E10">
            <v>5</v>
          </cell>
          <cell r="F10">
            <v>12</v>
          </cell>
          <cell r="G10">
            <v>29</v>
          </cell>
          <cell r="H10">
            <v>41</v>
          </cell>
          <cell r="I10">
            <v>-12</v>
          </cell>
          <cell r="J10">
            <v>20</v>
          </cell>
          <cell r="K10">
            <v>1.0000000001111111</v>
          </cell>
          <cell r="L10" t="str">
            <v xml:space="preserve"> </v>
          </cell>
        </row>
        <row r="11">
          <cell r="B11" t="str">
            <v>Cardiff MU</v>
          </cell>
          <cell r="C11">
            <v>22</v>
          </cell>
          <cell r="D11">
            <v>4</v>
          </cell>
          <cell r="E11">
            <v>5</v>
          </cell>
          <cell r="F11">
            <v>13</v>
          </cell>
          <cell r="G11">
            <v>18</v>
          </cell>
          <cell r="H11">
            <v>35</v>
          </cell>
          <cell r="I11">
            <v>-17</v>
          </cell>
          <cell r="J11">
            <v>17</v>
          </cell>
          <cell r="K11">
            <v>1.0000000023866349</v>
          </cell>
          <cell r="L11" t="str">
            <v xml:space="preserve"> </v>
          </cell>
        </row>
        <row r="12">
          <cell r="B12" t="str">
            <v>Flint Town</v>
          </cell>
          <cell r="C12">
            <v>22</v>
          </cell>
          <cell r="D12">
            <v>5</v>
          </cell>
          <cell r="E12">
            <v>0</v>
          </cell>
          <cell r="F12">
            <v>17</v>
          </cell>
          <cell r="G12">
            <v>21</v>
          </cell>
          <cell r="H12">
            <v>53</v>
          </cell>
          <cell r="I12">
            <v>-32</v>
          </cell>
          <cell r="J12">
            <v>15</v>
          </cell>
          <cell r="K12">
            <v>1.0000000000909091</v>
          </cell>
          <cell r="L12" t="str">
            <v xml:space="preserve"> </v>
          </cell>
        </row>
        <row r="13">
          <cell r="B13" t="str">
            <v>Cefn Druids</v>
          </cell>
          <cell r="C13">
            <v>22</v>
          </cell>
          <cell r="D13">
            <v>3</v>
          </cell>
          <cell r="E13">
            <v>4</v>
          </cell>
          <cell r="F13">
            <v>15</v>
          </cell>
          <cell r="G13">
            <v>21</v>
          </cell>
          <cell r="H13">
            <v>53</v>
          </cell>
          <cell r="I13">
            <v>-32</v>
          </cell>
          <cell r="J13">
            <v>13</v>
          </cell>
          <cell r="K13">
            <v>1.0000000023696682</v>
          </cell>
          <cell r="L13" t="str">
            <v xml:space="preserve"> </v>
          </cell>
        </row>
        <row r="15">
          <cell r="K15">
            <v>1</v>
          </cell>
        </row>
      </sheetData>
      <sheetData sheetId="67">
        <row r="2">
          <cell r="B2" t="str">
            <v>Linfield</v>
          </cell>
          <cell r="C2">
            <v>31</v>
          </cell>
          <cell r="D2">
            <v>21</v>
          </cell>
          <cell r="E2">
            <v>4</v>
          </cell>
          <cell r="F2">
            <v>6</v>
          </cell>
          <cell r="G2">
            <v>72</v>
          </cell>
          <cell r="H2">
            <v>30</v>
          </cell>
          <cell r="I2">
            <v>42</v>
          </cell>
          <cell r="J2">
            <v>67</v>
          </cell>
          <cell r="K2">
            <v>5.2500000043859645</v>
          </cell>
          <cell r="L2" t="str">
            <v>CHQ1</v>
          </cell>
        </row>
        <row r="3">
          <cell r="B3" t="str">
            <v>Coleraine</v>
          </cell>
          <cell r="C3">
            <v>30</v>
          </cell>
          <cell r="D3">
            <v>17</v>
          </cell>
          <cell r="E3">
            <v>6</v>
          </cell>
          <cell r="F3">
            <v>7</v>
          </cell>
          <cell r="G3">
            <v>45</v>
          </cell>
          <cell r="H3">
            <v>28</v>
          </cell>
          <cell r="I3">
            <v>17</v>
          </cell>
          <cell r="J3">
            <v>57</v>
          </cell>
          <cell r="K3">
            <v>2.7500000029325515</v>
          </cell>
          <cell r="L3" t="str">
            <v>ECLQ1</v>
          </cell>
        </row>
        <row r="4">
          <cell r="B4" t="str">
            <v>Glentoran</v>
          </cell>
          <cell r="C4">
            <v>29</v>
          </cell>
          <cell r="D4">
            <v>16</v>
          </cell>
          <cell r="E4">
            <v>7</v>
          </cell>
          <cell r="F4">
            <v>6</v>
          </cell>
          <cell r="G4">
            <v>53</v>
          </cell>
          <cell r="H4">
            <v>24</v>
          </cell>
          <cell r="I4">
            <v>29</v>
          </cell>
          <cell r="J4">
            <v>55</v>
          </cell>
          <cell r="K4">
            <v>1.3910000025252525</v>
          </cell>
          <cell r="L4" t="str">
            <v>ECLQ1</v>
          </cell>
        </row>
        <row r="5">
          <cell r="B5" t="str">
            <v>Larne</v>
          </cell>
          <cell r="C5">
            <v>30</v>
          </cell>
          <cell r="D5">
            <v>14</v>
          </cell>
          <cell r="E5">
            <v>10</v>
          </cell>
          <cell r="F5">
            <v>6</v>
          </cell>
          <cell r="G5">
            <v>48</v>
          </cell>
          <cell r="H5">
            <v>30</v>
          </cell>
          <cell r="I5">
            <v>18</v>
          </cell>
          <cell r="J5">
            <v>52</v>
          </cell>
          <cell r="K5">
            <v>1.39100000025</v>
          </cell>
          <cell r="L5" t="str">
            <v>ECLQ1?</v>
          </cell>
        </row>
        <row r="6">
          <cell r="B6" t="str">
            <v>Cliftonville</v>
          </cell>
          <cell r="C6">
            <v>30</v>
          </cell>
          <cell r="D6">
            <v>14</v>
          </cell>
          <cell r="E6">
            <v>8</v>
          </cell>
          <cell r="F6">
            <v>8</v>
          </cell>
          <cell r="G6">
            <v>48</v>
          </cell>
          <cell r="H6">
            <v>32</v>
          </cell>
          <cell r="I6">
            <v>16</v>
          </cell>
          <cell r="J6">
            <v>50</v>
          </cell>
          <cell r="K6">
            <v>2.500000002857143</v>
          </cell>
          <cell r="L6" t="str">
            <v xml:space="preserve"> </v>
          </cell>
        </row>
        <row r="7">
          <cell r="B7" t="str">
            <v>Crusaders</v>
          </cell>
          <cell r="C7">
            <v>31</v>
          </cell>
          <cell r="D7">
            <v>14</v>
          </cell>
          <cell r="E7">
            <v>5</v>
          </cell>
          <cell r="F7">
            <v>12</v>
          </cell>
          <cell r="G7">
            <v>51</v>
          </cell>
          <cell r="H7">
            <v>39</v>
          </cell>
          <cell r="I7">
            <v>12</v>
          </cell>
          <cell r="J7">
            <v>47</v>
          </cell>
          <cell r="K7">
            <v>4.250000003816794</v>
          </cell>
          <cell r="L7" t="str">
            <v xml:space="preserve"> </v>
          </cell>
        </row>
        <row r="8">
          <cell r="B8" t="str">
            <v>Ballymena United</v>
          </cell>
          <cell r="C8">
            <v>31</v>
          </cell>
          <cell r="D8">
            <v>13</v>
          </cell>
          <cell r="E8">
            <v>7</v>
          </cell>
          <cell r="F8">
            <v>11</v>
          </cell>
          <cell r="G8">
            <v>48</v>
          </cell>
          <cell r="H8">
            <v>36</v>
          </cell>
          <cell r="I8">
            <v>12</v>
          </cell>
          <cell r="J8">
            <v>46</v>
          </cell>
          <cell r="K8">
            <v>1.3910000025188918</v>
          </cell>
          <cell r="L8" t="str">
            <v xml:space="preserve"> </v>
          </cell>
        </row>
        <row r="9">
          <cell r="B9" t="str">
            <v>Glenavon</v>
          </cell>
          <cell r="C9">
            <v>30</v>
          </cell>
          <cell r="D9">
            <v>12</v>
          </cell>
          <cell r="E9">
            <v>10</v>
          </cell>
          <cell r="F9">
            <v>8</v>
          </cell>
          <cell r="G9">
            <v>48</v>
          </cell>
          <cell r="H9">
            <v>46</v>
          </cell>
          <cell r="I9">
            <v>2</v>
          </cell>
          <cell r="J9">
            <v>46</v>
          </cell>
          <cell r="K9">
            <v>1.3910000025125628</v>
          </cell>
          <cell r="L9" t="str">
            <v xml:space="preserve"> </v>
          </cell>
        </row>
        <row r="10">
          <cell r="B10" t="str">
            <v>Warrenpoint Town</v>
          </cell>
          <cell r="C10">
            <v>29</v>
          </cell>
          <cell r="D10">
            <v>6</v>
          </cell>
          <cell r="E10">
            <v>8</v>
          </cell>
          <cell r="F10">
            <v>15</v>
          </cell>
          <cell r="G10">
            <v>28</v>
          </cell>
          <cell r="H10">
            <v>53</v>
          </cell>
          <cell r="I10">
            <v>-25</v>
          </cell>
          <cell r="J10">
            <v>26</v>
          </cell>
          <cell r="K10">
            <v>1.3910000001111111</v>
          </cell>
          <cell r="L10" t="str">
            <v xml:space="preserve"> </v>
          </cell>
        </row>
        <row r="11">
          <cell r="B11" t="str">
            <v>Portadown</v>
          </cell>
          <cell r="C11">
            <v>29</v>
          </cell>
          <cell r="D11">
            <v>5</v>
          </cell>
          <cell r="E11">
            <v>6</v>
          </cell>
          <cell r="F11">
            <v>18</v>
          </cell>
          <cell r="G11">
            <v>33</v>
          </cell>
          <cell r="H11">
            <v>61</v>
          </cell>
          <cell r="I11">
            <v>-28</v>
          </cell>
          <cell r="J11">
            <v>21</v>
          </cell>
          <cell r="K11">
            <v>1.3910000001</v>
          </cell>
          <cell r="L11" t="str">
            <v xml:space="preserve"> </v>
          </cell>
        </row>
        <row r="12">
          <cell r="B12" t="str">
            <v>Carrick Rangers</v>
          </cell>
          <cell r="C12">
            <v>30</v>
          </cell>
          <cell r="D12">
            <v>4</v>
          </cell>
          <cell r="E12">
            <v>6</v>
          </cell>
          <cell r="F12">
            <v>20</v>
          </cell>
          <cell r="G12">
            <v>27</v>
          </cell>
          <cell r="H12">
            <v>71</v>
          </cell>
          <cell r="I12">
            <v>-44</v>
          </cell>
          <cell r="J12">
            <v>18</v>
          </cell>
          <cell r="K12">
            <v>1.3910000000909091</v>
          </cell>
          <cell r="L12" t="str">
            <v xml:space="preserve"> </v>
          </cell>
        </row>
        <row r="13">
          <cell r="B13" t="str">
            <v>Dungannon Swifts</v>
          </cell>
          <cell r="C13">
            <v>30</v>
          </cell>
          <cell r="D13">
            <v>4</v>
          </cell>
          <cell r="E13">
            <v>3</v>
          </cell>
          <cell r="F13">
            <v>23</v>
          </cell>
          <cell r="G13">
            <v>17</v>
          </cell>
          <cell r="H13">
            <v>68</v>
          </cell>
          <cell r="I13">
            <v>-51</v>
          </cell>
          <cell r="J13">
            <v>15</v>
          </cell>
          <cell r="K13">
            <v>1.3910000000833334</v>
          </cell>
          <cell r="L13" t="str">
            <v xml:space="preserve"> </v>
          </cell>
        </row>
        <row r="15">
          <cell r="K15">
            <v>1.391</v>
          </cell>
        </row>
      </sheetData>
      <sheetData sheetId="68">
        <row r="2">
          <cell r="B2" t="str">
            <v>Europa</v>
          </cell>
          <cell r="C2">
            <v>10</v>
          </cell>
          <cell r="D2">
            <v>9</v>
          </cell>
          <cell r="E2">
            <v>1</v>
          </cell>
          <cell r="F2">
            <v>0</v>
          </cell>
          <cell r="G2">
            <v>44</v>
          </cell>
          <cell r="H2">
            <v>5</v>
          </cell>
          <cell r="I2">
            <v>39</v>
          </cell>
          <cell r="J2">
            <v>28</v>
          </cell>
          <cell r="K2">
            <v>4.0000000034965035</v>
          </cell>
          <cell r="L2" t="str">
            <v>CHQ1</v>
          </cell>
        </row>
        <row r="3">
          <cell r="B3" t="str">
            <v>Lincoln</v>
          </cell>
          <cell r="C3">
            <v>10</v>
          </cell>
          <cell r="D3">
            <v>8</v>
          </cell>
          <cell r="E3">
            <v>1</v>
          </cell>
          <cell r="F3">
            <v>1</v>
          </cell>
          <cell r="G3">
            <v>33</v>
          </cell>
          <cell r="H3">
            <v>7</v>
          </cell>
          <cell r="I3">
            <v>26</v>
          </cell>
          <cell r="J3">
            <v>25</v>
          </cell>
          <cell r="K3">
            <v>5.7500000050761422</v>
          </cell>
          <cell r="L3" t="str">
            <v>ECLQ1</v>
          </cell>
        </row>
        <row r="4">
          <cell r="B4" t="str">
            <v>St Joseph's</v>
          </cell>
          <cell r="C4">
            <v>10</v>
          </cell>
          <cell r="D4">
            <v>7</v>
          </cell>
          <cell r="E4">
            <v>1</v>
          </cell>
          <cell r="F4">
            <v>2</v>
          </cell>
          <cell r="G4">
            <v>49</v>
          </cell>
          <cell r="H4">
            <v>11</v>
          </cell>
          <cell r="I4">
            <v>38</v>
          </cell>
          <cell r="J4">
            <v>22</v>
          </cell>
          <cell r="K4">
            <v>2.2500000028089886</v>
          </cell>
          <cell r="L4" t="str">
            <v>ECLQ1</v>
          </cell>
        </row>
        <row r="5">
          <cell r="B5" t="str">
            <v>Lynx</v>
          </cell>
          <cell r="C5">
            <v>10</v>
          </cell>
          <cell r="D5">
            <v>6</v>
          </cell>
          <cell r="E5">
            <v>1</v>
          </cell>
          <cell r="F5">
            <v>3</v>
          </cell>
          <cell r="G5">
            <v>26</v>
          </cell>
          <cell r="H5">
            <v>10</v>
          </cell>
          <cell r="I5">
            <v>16</v>
          </cell>
          <cell r="J5">
            <v>19</v>
          </cell>
          <cell r="K5">
            <v>1.13300000025</v>
          </cell>
          <cell r="L5" t="str">
            <v>ECLQ1?</v>
          </cell>
        </row>
        <row r="6">
          <cell r="B6" t="str">
            <v>Mons Calpe</v>
          </cell>
          <cell r="C6">
            <v>10</v>
          </cell>
          <cell r="D6">
            <v>6</v>
          </cell>
          <cell r="E6">
            <v>1</v>
          </cell>
          <cell r="F6">
            <v>3</v>
          </cell>
          <cell r="G6">
            <v>21</v>
          </cell>
          <cell r="H6">
            <v>13</v>
          </cell>
          <cell r="I6">
            <v>8</v>
          </cell>
          <cell r="J6">
            <v>19</v>
          </cell>
          <cell r="K6">
            <v>1.1330000002</v>
          </cell>
          <cell r="L6" t="str">
            <v xml:space="preserve"> </v>
          </cell>
        </row>
        <row r="7">
          <cell r="B7" t="str">
            <v>Lions Gibraltar</v>
          </cell>
          <cell r="C7">
            <v>10</v>
          </cell>
          <cell r="D7">
            <v>4</v>
          </cell>
          <cell r="E7">
            <v>3</v>
          </cell>
          <cell r="F7">
            <v>3</v>
          </cell>
          <cell r="G7">
            <v>12</v>
          </cell>
          <cell r="H7">
            <v>10</v>
          </cell>
          <cell r="I7">
            <v>2</v>
          </cell>
          <cell r="J7">
            <v>15</v>
          </cell>
          <cell r="K7">
            <v>1.1330000001666667</v>
          </cell>
          <cell r="L7" t="str">
            <v xml:space="preserve"> </v>
          </cell>
        </row>
        <row r="8">
          <cell r="B8" t="str">
            <v>Magpies</v>
          </cell>
          <cell r="C8">
            <v>10</v>
          </cell>
          <cell r="D8">
            <v>4</v>
          </cell>
          <cell r="E8">
            <v>2</v>
          </cell>
          <cell r="F8">
            <v>4</v>
          </cell>
          <cell r="G8">
            <v>14</v>
          </cell>
          <cell r="H8">
            <v>16</v>
          </cell>
          <cell r="I8">
            <v>-2</v>
          </cell>
          <cell r="J8">
            <v>14</v>
          </cell>
          <cell r="K8">
            <v>1.1330000001428571</v>
          </cell>
          <cell r="L8" t="str">
            <v xml:space="preserve"> </v>
          </cell>
        </row>
        <row r="9">
          <cell r="B9" t="str">
            <v>Glacis United</v>
          </cell>
          <cell r="C9">
            <v>10</v>
          </cell>
          <cell r="D9">
            <v>3</v>
          </cell>
          <cell r="E9">
            <v>0</v>
          </cell>
          <cell r="F9">
            <v>7</v>
          </cell>
          <cell r="G9">
            <v>10</v>
          </cell>
          <cell r="H9">
            <v>18</v>
          </cell>
          <cell r="I9">
            <v>-8</v>
          </cell>
          <cell r="J9">
            <v>9</v>
          </cell>
          <cell r="K9">
            <v>1.133000000125</v>
          </cell>
          <cell r="L9" t="str">
            <v xml:space="preserve"> </v>
          </cell>
        </row>
        <row r="10">
          <cell r="B10" t="str">
            <v>Manchester 62</v>
          </cell>
          <cell r="C10">
            <v>10</v>
          </cell>
          <cell r="D10">
            <v>2</v>
          </cell>
          <cell r="E10">
            <v>0</v>
          </cell>
          <cell r="F10">
            <v>8</v>
          </cell>
          <cell r="G10">
            <v>8</v>
          </cell>
          <cell r="H10">
            <v>44</v>
          </cell>
          <cell r="I10">
            <v>-36</v>
          </cell>
          <cell r="J10">
            <v>6</v>
          </cell>
          <cell r="K10">
            <v>1.1330000001111111</v>
          </cell>
          <cell r="L10" t="str">
            <v xml:space="preserve"> </v>
          </cell>
        </row>
        <row r="11">
          <cell r="B11" t="str">
            <v>Europa Point</v>
          </cell>
          <cell r="C11">
            <v>10</v>
          </cell>
          <cell r="D11">
            <v>1</v>
          </cell>
          <cell r="E11">
            <v>0</v>
          </cell>
          <cell r="F11">
            <v>9</v>
          </cell>
          <cell r="G11">
            <v>7</v>
          </cell>
          <cell r="H11">
            <v>38</v>
          </cell>
          <cell r="I11">
            <v>-31</v>
          </cell>
          <cell r="J11">
            <v>3</v>
          </cell>
          <cell r="K11">
            <v>1.1330000001</v>
          </cell>
          <cell r="L11" t="str">
            <v xml:space="preserve"> </v>
          </cell>
        </row>
        <row r="12">
          <cell r="B12" t="str">
            <v>College 1975</v>
          </cell>
          <cell r="C12">
            <v>10</v>
          </cell>
          <cell r="D12">
            <v>0</v>
          </cell>
          <cell r="E12">
            <v>0</v>
          </cell>
          <cell r="F12">
            <v>10</v>
          </cell>
          <cell r="G12">
            <v>8</v>
          </cell>
          <cell r="H12">
            <v>60</v>
          </cell>
          <cell r="I12">
            <v>-52</v>
          </cell>
          <cell r="J12">
            <v>0</v>
          </cell>
          <cell r="K12">
            <v>1.1330000000909091</v>
          </cell>
          <cell r="L12" t="str">
            <v xml:space="preserve"> </v>
          </cell>
        </row>
        <row r="13">
          <cell r="B13" t="str">
            <v>Boca Gibraltar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1.1330000000833333</v>
          </cell>
          <cell r="L13" t="str">
            <v xml:space="preserve"> </v>
          </cell>
        </row>
        <row r="15">
          <cell r="K15">
            <v>1.133</v>
          </cell>
        </row>
      </sheetData>
      <sheetData sheetId="69">
        <row r="2">
          <cell r="B2" t="str">
            <v>Buducnost</v>
          </cell>
          <cell r="C2">
            <v>29</v>
          </cell>
          <cell r="D2">
            <v>23</v>
          </cell>
          <cell r="E2">
            <v>3</v>
          </cell>
          <cell r="F2">
            <v>3</v>
          </cell>
          <cell r="G2">
            <v>51</v>
          </cell>
          <cell r="H2">
            <v>19</v>
          </cell>
          <cell r="I2">
            <v>32</v>
          </cell>
          <cell r="J2">
            <v>72</v>
          </cell>
          <cell r="K2">
            <v>6.0000000053191487</v>
          </cell>
          <cell r="L2" t="str">
            <v>CHQ1</v>
          </cell>
        </row>
        <row r="3">
          <cell r="B3" t="str">
            <v>Sutjeska</v>
          </cell>
          <cell r="C3">
            <v>29</v>
          </cell>
          <cell r="D3">
            <v>12</v>
          </cell>
          <cell r="E3">
            <v>10</v>
          </cell>
          <cell r="F3">
            <v>7</v>
          </cell>
          <cell r="G3">
            <v>46</v>
          </cell>
          <cell r="H3">
            <v>30</v>
          </cell>
          <cell r="I3">
            <v>16</v>
          </cell>
          <cell r="J3">
            <v>46</v>
          </cell>
          <cell r="K3">
            <v>4.7500000039062504</v>
          </cell>
          <cell r="L3" t="str">
            <v>ECLQ1</v>
          </cell>
        </row>
        <row r="4">
          <cell r="B4" t="str">
            <v>Decic</v>
          </cell>
          <cell r="C4">
            <v>29</v>
          </cell>
          <cell r="D4">
            <v>11</v>
          </cell>
          <cell r="E4">
            <v>13</v>
          </cell>
          <cell r="F4">
            <v>5</v>
          </cell>
          <cell r="G4">
            <v>33</v>
          </cell>
          <cell r="H4">
            <v>22</v>
          </cell>
          <cell r="I4">
            <v>11</v>
          </cell>
          <cell r="J4">
            <v>46</v>
          </cell>
          <cell r="K4">
            <v>1.0000000103333333</v>
          </cell>
          <cell r="L4" t="str">
            <v>ECLQ1</v>
          </cell>
        </row>
        <row r="5">
          <cell r="B5" t="str">
            <v>Rudar Pljevlja</v>
          </cell>
          <cell r="C5">
            <v>29</v>
          </cell>
          <cell r="D5">
            <v>12</v>
          </cell>
          <cell r="E5">
            <v>5</v>
          </cell>
          <cell r="F5">
            <v>12</v>
          </cell>
          <cell r="G5">
            <v>35</v>
          </cell>
          <cell r="H5">
            <v>39</v>
          </cell>
          <cell r="I5">
            <v>-4</v>
          </cell>
          <cell r="J5">
            <v>41</v>
          </cell>
          <cell r="K5">
            <v>1.25</v>
          </cell>
          <cell r="L5" t="str">
            <v>ECLQ1?</v>
          </cell>
        </row>
        <row r="6">
          <cell r="B6" t="str">
            <v>Podgorica</v>
          </cell>
          <cell r="C6">
            <v>29</v>
          </cell>
          <cell r="D6">
            <v>11</v>
          </cell>
          <cell r="E6">
            <v>7</v>
          </cell>
          <cell r="F6">
            <v>11</v>
          </cell>
          <cell r="G6">
            <v>31</v>
          </cell>
          <cell r="H6">
            <v>28</v>
          </cell>
          <cell r="I6">
            <v>3</v>
          </cell>
          <cell r="J6">
            <v>40</v>
          </cell>
          <cell r="K6">
            <v>1.0000000102</v>
          </cell>
          <cell r="L6" t="str">
            <v xml:space="preserve"> </v>
          </cell>
        </row>
        <row r="7">
          <cell r="B7" t="str">
            <v>Iskra</v>
          </cell>
          <cell r="C7">
            <v>29</v>
          </cell>
          <cell r="D7">
            <v>8</v>
          </cell>
          <cell r="E7">
            <v>13</v>
          </cell>
          <cell r="F7">
            <v>8</v>
          </cell>
          <cell r="G7">
            <v>24</v>
          </cell>
          <cell r="H7">
            <v>25</v>
          </cell>
          <cell r="I7">
            <v>-1</v>
          </cell>
          <cell r="J7">
            <v>37</v>
          </cell>
          <cell r="K7">
            <v>1.0000000024038462</v>
          </cell>
          <cell r="L7" t="str">
            <v xml:space="preserve"> </v>
          </cell>
        </row>
        <row r="8">
          <cell r="B8" t="str">
            <v>Zeta</v>
          </cell>
          <cell r="C8">
            <v>29</v>
          </cell>
          <cell r="D8">
            <v>10</v>
          </cell>
          <cell r="E8">
            <v>7</v>
          </cell>
          <cell r="F8">
            <v>12</v>
          </cell>
          <cell r="G8">
            <v>25</v>
          </cell>
          <cell r="H8">
            <v>29</v>
          </cell>
          <cell r="I8">
            <v>-4</v>
          </cell>
          <cell r="J8">
            <v>36</v>
          </cell>
          <cell r="K8">
            <v>2.2500000028409093</v>
          </cell>
          <cell r="L8" t="str">
            <v xml:space="preserve"> </v>
          </cell>
        </row>
        <row r="9">
          <cell r="B9" t="str">
            <v>Jezero</v>
          </cell>
          <cell r="C9">
            <v>28</v>
          </cell>
          <cell r="D9">
            <v>8</v>
          </cell>
          <cell r="E9">
            <v>6</v>
          </cell>
          <cell r="F9">
            <v>14</v>
          </cell>
          <cell r="G9">
            <v>19</v>
          </cell>
          <cell r="H9">
            <v>28</v>
          </cell>
          <cell r="I9">
            <v>-9</v>
          </cell>
          <cell r="J9">
            <v>30</v>
          </cell>
          <cell r="K9">
            <v>1.0000000101249999</v>
          </cell>
          <cell r="L9" t="str">
            <v xml:space="preserve"> </v>
          </cell>
        </row>
        <row r="10">
          <cell r="B10" t="str">
            <v>Titograd</v>
          </cell>
          <cell r="C10">
            <v>28</v>
          </cell>
          <cell r="D10">
            <v>5</v>
          </cell>
          <cell r="E10">
            <v>7</v>
          </cell>
          <cell r="F10">
            <v>16</v>
          </cell>
          <cell r="G10">
            <v>17</v>
          </cell>
          <cell r="H10">
            <v>43</v>
          </cell>
          <cell r="I10">
            <v>-26</v>
          </cell>
          <cell r="J10">
            <v>22</v>
          </cell>
          <cell r="K10">
            <v>3.5000000033333332</v>
          </cell>
          <cell r="L10" t="str">
            <v xml:space="preserve"> </v>
          </cell>
        </row>
        <row r="11">
          <cell r="B11" t="str">
            <v>Petrovac</v>
          </cell>
          <cell r="C11">
            <v>29</v>
          </cell>
          <cell r="D11">
            <v>4</v>
          </cell>
          <cell r="E11">
            <v>9</v>
          </cell>
          <cell r="F11">
            <v>16</v>
          </cell>
          <cell r="G11">
            <v>22</v>
          </cell>
          <cell r="H11">
            <v>40</v>
          </cell>
          <cell r="I11">
            <v>-18</v>
          </cell>
          <cell r="J11">
            <v>21</v>
          </cell>
          <cell r="K11">
            <v>1.0000000100999999</v>
          </cell>
          <cell r="L11" t="str">
            <v xml:space="preserve"> </v>
          </cell>
        </row>
        <row r="13">
          <cell r="K13">
            <v>1.0000000099999999</v>
          </cell>
        </row>
      </sheetData>
      <sheetData sheetId="70">
        <row r="2">
          <cell r="B2" t="str">
            <v>Flora</v>
          </cell>
          <cell r="C2">
            <v>29</v>
          </cell>
          <cell r="D2">
            <v>26</v>
          </cell>
          <cell r="E2">
            <v>2</v>
          </cell>
          <cell r="F2">
            <v>1</v>
          </cell>
          <cell r="G2">
            <v>76</v>
          </cell>
          <cell r="H2">
            <v>17</v>
          </cell>
          <cell r="I2">
            <v>59</v>
          </cell>
          <cell r="J2">
            <v>80</v>
          </cell>
          <cell r="K2">
            <v>6.2500000055248615</v>
          </cell>
          <cell r="L2" t="str">
            <v>CHQ1</v>
          </cell>
        </row>
        <row r="3">
          <cell r="B3" t="str">
            <v>Paide</v>
          </cell>
          <cell r="C3">
            <v>30</v>
          </cell>
          <cell r="D3">
            <v>21</v>
          </cell>
          <cell r="E3">
            <v>1</v>
          </cell>
          <cell r="F3">
            <v>8</v>
          </cell>
          <cell r="G3">
            <v>80</v>
          </cell>
          <cell r="H3">
            <v>43</v>
          </cell>
          <cell r="I3">
            <v>37</v>
          </cell>
          <cell r="J3">
            <v>64</v>
          </cell>
          <cell r="K3">
            <v>1.0000000023980815</v>
          </cell>
          <cell r="L3" t="str">
            <v>ECLQ1</v>
          </cell>
        </row>
        <row r="4">
          <cell r="B4" t="str">
            <v>Levadia</v>
          </cell>
          <cell r="C4">
            <v>29</v>
          </cell>
          <cell r="D4">
            <v>17</v>
          </cell>
          <cell r="E4">
            <v>6</v>
          </cell>
          <cell r="F4">
            <v>6</v>
          </cell>
          <cell r="G4">
            <v>66</v>
          </cell>
          <cell r="H4">
            <v>37</v>
          </cell>
          <cell r="I4">
            <v>29</v>
          </cell>
          <cell r="J4">
            <v>57</v>
          </cell>
          <cell r="K4">
            <v>3.7500000034364263</v>
          </cell>
          <cell r="L4" t="str">
            <v>ECLQ1?</v>
          </cell>
        </row>
        <row r="5">
          <cell r="B5" t="str">
            <v>Nomme Kalju</v>
          </cell>
          <cell r="C5">
            <v>30</v>
          </cell>
          <cell r="D5">
            <v>14</v>
          </cell>
          <cell r="E5">
            <v>7</v>
          </cell>
          <cell r="F5">
            <v>9</v>
          </cell>
          <cell r="G5">
            <v>52</v>
          </cell>
          <cell r="H5">
            <v>31</v>
          </cell>
          <cell r="I5">
            <v>21</v>
          </cell>
          <cell r="J5">
            <v>49</v>
          </cell>
          <cell r="K5">
            <v>5.5000000047619046</v>
          </cell>
          <cell r="L5" t="str">
            <v xml:space="preserve"> </v>
          </cell>
        </row>
        <row r="6">
          <cell r="B6" t="str">
            <v>Tammeka</v>
          </cell>
          <cell r="C6">
            <v>28</v>
          </cell>
          <cell r="D6">
            <v>8</v>
          </cell>
          <cell r="E6">
            <v>8</v>
          </cell>
          <cell r="F6">
            <v>12</v>
          </cell>
          <cell r="G6">
            <v>33</v>
          </cell>
          <cell r="H6">
            <v>44</v>
          </cell>
          <cell r="I6">
            <v>-11</v>
          </cell>
          <cell r="J6">
            <v>32</v>
          </cell>
          <cell r="K6">
            <v>0.95000000019999997</v>
          </cell>
          <cell r="L6" t="str">
            <v xml:space="preserve"> </v>
          </cell>
        </row>
        <row r="7">
          <cell r="B7" t="str">
            <v>Tulevik</v>
          </cell>
          <cell r="C7">
            <v>28</v>
          </cell>
          <cell r="D7">
            <v>9</v>
          </cell>
          <cell r="E7">
            <v>4</v>
          </cell>
          <cell r="F7">
            <v>15</v>
          </cell>
          <cell r="G7">
            <v>30</v>
          </cell>
          <cell r="H7">
            <v>46</v>
          </cell>
          <cell r="I7">
            <v>-16</v>
          </cell>
          <cell r="J7">
            <v>31</v>
          </cell>
          <cell r="K7">
            <v>0.95000000016666664</v>
          </cell>
          <cell r="L7" t="str">
            <v xml:space="preserve"> </v>
          </cell>
        </row>
        <row r="8">
          <cell r="B8" t="str">
            <v>Legion</v>
          </cell>
          <cell r="C8">
            <v>30</v>
          </cell>
          <cell r="D8">
            <v>8</v>
          </cell>
          <cell r="E8">
            <v>7</v>
          </cell>
          <cell r="F8">
            <v>15</v>
          </cell>
          <cell r="G8">
            <v>26</v>
          </cell>
          <cell r="H8">
            <v>44</v>
          </cell>
          <cell r="I8">
            <v>-18</v>
          </cell>
          <cell r="J8">
            <v>31</v>
          </cell>
          <cell r="K8">
            <v>0.95000000014285713</v>
          </cell>
          <cell r="L8" t="str">
            <v xml:space="preserve"> </v>
          </cell>
        </row>
        <row r="9">
          <cell r="B9" t="str">
            <v>Narva Trans</v>
          </cell>
          <cell r="C9">
            <v>30</v>
          </cell>
          <cell r="D9">
            <v>6</v>
          </cell>
          <cell r="E9">
            <v>7</v>
          </cell>
          <cell r="F9">
            <v>17</v>
          </cell>
          <cell r="G9">
            <v>31</v>
          </cell>
          <cell r="H9">
            <v>49</v>
          </cell>
          <cell r="I9">
            <v>-18</v>
          </cell>
          <cell r="J9">
            <v>25</v>
          </cell>
          <cell r="K9">
            <v>2.0000000027322407</v>
          </cell>
          <cell r="L9" t="str">
            <v xml:space="preserve"> </v>
          </cell>
        </row>
        <row r="10">
          <cell r="B10" t="str">
            <v>Kuressaare</v>
          </cell>
          <cell r="C10">
            <v>30</v>
          </cell>
          <cell r="D10">
            <v>5</v>
          </cell>
          <cell r="E10">
            <v>9</v>
          </cell>
          <cell r="F10">
            <v>16</v>
          </cell>
          <cell r="G10">
            <v>28</v>
          </cell>
          <cell r="H10">
            <v>63</v>
          </cell>
          <cell r="I10">
            <v>-35</v>
          </cell>
          <cell r="J10">
            <v>24</v>
          </cell>
          <cell r="K10">
            <v>0.95000000011111108</v>
          </cell>
          <cell r="L10" t="str">
            <v xml:space="preserve"> </v>
          </cell>
        </row>
        <row r="11">
          <cell r="B11" t="str">
            <v>Tallinna Kalev</v>
          </cell>
          <cell r="C11">
            <v>30</v>
          </cell>
          <cell r="D11">
            <v>5</v>
          </cell>
          <cell r="E11">
            <v>5</v>
          </cell>
          <cell r="F11">
            <v>20</v>
          </cell>
          <cell r="G11">
            <v>20</v>
          </cell>
          <cell r="H11">
            <v>68</v>
          </cell>
          <cell r="I11">
            <v>-48</v>
          </cell>
          <cell r="J11">
            <v>20</v>
          </cell>
          <cell r="K11">
            <v>0.95000000009999996</v>
          </cell>
          <cell r="L11" t="str">
            <v xml:space="preserve"> </v>
          </cell>
        </row>
        <row r="13">
          <cell r="K13">
            <v>0.95</v>
          </cell>
        </row>
      </sheetData>
      <sheetData sheetId="71">
        <row r="2">
          <cell r="B2" t="str">
            <v>Drita</v>
          </cell>
          <cell r="C2">
            <v>28</v>
          </cell>
          <cell r="D2">
            <v>18</v>
          </cell>
          <cell r="E2">
            <v>7</v>
          </cell>
          <cell r="F2">
            <v>3</v>
          </cell>
          <cell r="G2">
            <v>46</v>
          </cell>
          <cell r="H2">
            <v>22</v>
          </cell>
          <cell r="I2">
            <v>24</v>
          </cell>
          <cell r="J2">
            <v>61</v>
          </cell>
          <cell r="K2">
            <v>3.5000000033670036</v>
          </cell>
          <cell r="L2" t="str">
            <v>CHPr</v>
          </cell>
        </row>
        <row r="3">
          <cell r="B3" t="str">
            <v>Ballkani</v>
          </cell>
          <cell r="C3">
            <v>28</v>
          </cell>
          <cell r="D3">
            <v>18</v>
          </cell>
          <cell r="E3">
            <v>4</v>
          </cell>
          <cell r="F3">
            <v>6</v>
          </cell>
          <cell r="G3">
            <v>62</v>
          </cell>
          <cell r="H3">
            <v>32</v>
          </cell>
          <cell r="I3">
            <v>30</v>
          </cell>
          <cell r="J3">
            <v>58</v>
          </cell>
          <cell r="K3">
            <v>1.1660000005</v>
          </cell>
          <cell r="L3" t="str">
            <v>ECLQ1</v>
          </cell>
        </row>
        <row r="4">
          <cell r="B4" t="str">
            <v>Prishtina</v>
          </cell>
          <cell r="C4">
            <v>28</v>
          </cell>
          <cell r="D4">
            <v>17</v>
          </cell>
          <cell r="E4">
            <v>6</v>
          </cell>
          <cell r="F4">
            <v>5</v>
          </cell>
          <cell r="G4">
            <v>46</v>
          </cell>
          <cell r="H4">
            <v>17</v>
          </cell>
          <cell r="I4">
            <v>29</v>
          </cell>
          <cell r="J4">
            <v>57</v>
          </cell>
          <cell r="K4">
            <v>2.2500000028011207</v>
          </cell>
          <cell r="L4" t="str">
            <v>ECLQ1?</v>
          </cell>
        </row>
        <row r="5">
          <cell r="B5" t="str">
            <v>Gjilani</v>
          </cell>
          <cell r="C5">
            <v>28</v>
          </cell>
          <cell r="D5">
            <v>11</v>
          </cell>
          <cell r="E5">
            <v>10</v>
          </cell>
          <cell r="F5">
            <v>7</v>
          </cell>
          <cell r="G5">
            <v>30</v>
          </cell>
          <cell r="H5">
            <v>26</v>
          </cell>
          <cell r="I5">
            <v>4</v>
          </cell>
          <cell r="J5">
            <v>43</v>
          </cell>
          <cell r="K5">
            <v>1.1660000024213075</v>
          </cell>
          <cell r="L5" t="str">
            <v xml:space="preserve"> </v>
          </cell>
        </row>
        <row r="6">
          <cell r="B6" t="str">
            <v>Trepca'89</v>
          </cell>
          <cell r="C6">
            <v>28</v>
          </cell>
          <cell r="D6">
            <v>10</v>
          </cell>
          <cell r="E6">
            <v>5</v>
          </cell>
          <cell r="F6">
            <v>13</v>
          </cell>
          <cell r="G6">
            <v>28</v>
          </cell>
          <cell r="H6">
            <v>38</v>
          </cell>
          <cell r="I6">
            <v>-10</v>
          </cell>
          <cell r="J6">
            <v>35</v>
          </cell>
          <cell r="K6">
            <v>1.1660000024154589</v>
          </cell>
          <cell r="L6" t="str">
            <v xml:space="preserve"> </v>
          </cell>
        </row>
        <row r="7">
          <cell r="B7" t="str">
            <v>Feronikeli</v>
          </cell>
          <cell r="C7">
            <v>28</v>
          </cell>
          <cell r="D7">
            <v>8</v>
          </cell>
          <cell r="E7">
            <v>10</v>
          </cell>
          <cell r="F7">
            <v>10</v>
          </cell>
          <cell r="G7">
            <v>34</v>
          </cell>
          <cell r="H7">
            <v>25</v>
          </cell>
          <cell r="I7">
            <v>9</v>
          </cell>
          <cell r="J7">
            <v>34</v>
          </cell>
          <cell r="K7">
            <v>1.5000000025773197</v>
          </cell>
          <cell r="L7" t="str">
            <v xml:space="preserve"> </v>
          </cell>
        </row>
        <row r="8">
          <cell r="B8" t="str">
            <v>Llapi</v>
          </cell>
          <cell r="C8">
            <v>28</v>
          </cell>
          <cell r="D8">
            <v>10</v>
          </cell>
          <cell r="E8">
            <v>3</v>
          </cell>
          <cell r="F8">
            <v>15</v>
          </cell>
          <cell r="G8">
            <v>38</v>
          </cell>
          <cell r="H8">
            <v>43</v>
          </cell>
          <cell r="I8">
            <v>-5</v>
          </cell>
          <cell r="J8">
            <v>33</v>
          </cell>
          <cell r="K8">
            <v>1.166000000142857</v>
          </cell>
          <cell r="L8" t="str">
            <v xml:space="preserve"> </v>
          </cell>
        </row>
        <row r="9">
          <cell r="B9" t="str">
            <v>Drenica</v>
          </cell>
          <cell r="C9">
            <v>28</v>
          </cell>
          <cell r="D9">
            <v>7</v>
          </cell>
          <cell r="E9">
            <v>9</v>
          </cell>
          <cell r="F9">
            <v>12</v>
          </cell>
          <cell r="G9">
            <v>23</v>
          </cell>
          <cell r="H9">
            <v>37</v>
          </cell>
          <cell r="I9">
            <v>-14</v>
          </cell>
          <cell r="J9">
            <v>30</v>
          </cell>
          <cell r="K9">
            <v>1.1660000001249999</v>
          </cell>
          <cell r="L9" t="str">
            <v xml:space="preserve"> </v>
          </cell>
        </row>
        <row r="10">
          <cell r="B10" t="str">
            <v>Arberia</v>
          </cell>
          <cell r="C10">
            <v>28</v>
          </cell>
          <cell r="D10">
            <v>7</v>
          </cell>
          <cell r="E10">
            <v>6</v>
          </cell>
          <cell r="F10">
            <v>15</v>
          </cell>
          <cell r="G10">
            <v>29</v>
          </cell>
          <cell r="H10">
            <v>44</v>
          </cell>
          <cell r="I10">
            <v>-15</v>
          </cell>
          <cell r="J10">
            <v>27</v>
          </cell>
          <cell r="K10">
            <v>1.166000000111111</v>
          </cell>
          <cell r="L10" t="str">
            <v xml:space="preserve"> </v>
          </cell>
        </row>
        <row r="11">
          <cell r="B11" t="str">
            <v>Besa Peje</v>
          </cell>
          <cell r="C11">
            <v>28</v>
          </cell>
          <cell r="D11">
            <v>2</v>
          </cell>
          <cell r="E11">
            <v>4</v>
          </cell>
          <cell r="F11">
            <v>22</v>
          </cell>
          <cell r="G11">
            <v>21</v>
          </cell>
          <cell r="H11">
            <v>73</v>
          </cell>
          <cell r="I11">
            <v>-52</v>
          </cell>
          <cell r="J11">
            <v>10</v>
          </cell>
          <cell r="K11">
            <v>1.1660000000999999</v>
          </cell>
          <cell r="L11" t="str">
            <v xml:space="preserve"> </v>
          </cell>
        </row>
        <row r="13">
          <cell r="K13">
            <v>1.1659999999999999</v>
          </cell>
        </row>
      </sheetData>
      <sheetData sheetId="72">
        <row r="2">
          <cell r="B2" t="str">
            <v>HB Torshavn</v>
          </cell>
          <cell r="C2">
            <v>27</v>
          </cell>
          <cell r="D2">
            <v>22</v>
          </cell>
          <cell r="E2">
            <v>3</v>
          </cell>
          <cell r="F2">
            <v>2</v>
          </cell>
          <cell r="G2">
            <v>81</v>
          </cell>
          <cell r="H2">
            <v>23</v>
          </cell>
          <cell r="I2">
            <v>58</v>
          </cell>
          <cell r="J2">
            <v>69</v>
          </cell>
          <cell r="K2">
            <v>2.2500000028169014</v>
          </cell>
          <cell r="L2" t="str">
            <v>CHPr</v>
          </cell>
        </row>
        <row r="3">
          <cell r="B3" t="str">
            <v>NSI Runavik</v>
          </cell>
          <cell r="C3">
            <v>27</v>
          </cell>
          <cell r="D3">
            <v>20</v>
          </cell>
          <cell r="E3">
            <v>3</v>
          </cell>
          <cell r="F3">
            <v>4</v>
          </cell>
          <cell r="G3">
            <v>58</v>
          </cell>
          <cell r="H3">
            <v>26</v>
          </cell>
          <cell r="I3">
            <v>32</v>
          </cell>
          <cell r="J3">
            <v>63</v>
          </cell>
          <cell r="K3">
            <v>3.0000000030030032</v>
          </cell>
          <cell r="L3" t="str">
            <v>ECLQ1</v>
          </cell>
        </row>
        <row r="4">
          <cell r="B4" t="str">
            <v>Klaksvík</v>
          </cell>
          <cell r="C4">
            <v>27</v>
          </cell>
          <cell r="D4">
            <v>19</v>
          </cell>
          <cell r="E4">
            <v>5</v>
          </cell>
          <cell r="F4">
            <v>3</v>
          </cell>
          <cell r="G4">
            <v>72</v>
          </cell>
          <cell r="H4">
            <v>25</v>
          </cell>
          <cell r="I4">
            <v>47</v>
          </cell>
          <cell r="J4">
            <v>62</v>
          </cell>
          <cell r="K4">
            <v>5.2500000044247788</v>
          </cell>
          <cell r="L4" t="str">
            <v>ECLQ1</v>
          </cell>
        </row>
        <row r="5">
          <cell r="B5" t="str">
            <v>B36 Torshavn</v>
          </cell>
          <cell r="C5">
            <v>27</v>
          </cell>
          <cell r="D5">
            <v>19</v>
          </cell>
          <cell r="E5">
            <v>2</v>
          </cell>
          <cell r="F5">
            <v>6</v>
          </cell>
          <cell r="G5">
            <v>77</v>
          </cell>
          <cell r="H5">
            <v>37</v>
          </cell>
          <cell r="I5">
            <v>40</v>
          </cell>
          <cell r="J5">
            <v>59</v>
          </cell>
          <cell r="K5">
            <v>5.2500000044052859</v>
          </cell>
          <cell r="L5" t="str">
            <v xml:space="preserve"> </v>
          </cell>
        </row>
        <row r="6">
          <cell r="B6" t="str">
            <v>Vikingur</v>
          </cell>
          <cell r="C6">
            <v>27</v>
          </cell>
          <cell r="D6">
            <v>15</v>
          </cell>
          <cell r="E6">
            <v>2</v>
          </cell>
          <cell r="F6">
            <v>10</v>
          </cell>
          <cell r="G6">
            <v>55</v>
          </cell>
          <cell r="H6">
            <v>44</v>
          </cell>
          <cell r="I6">
            <v>11</v>
          </cell>
          <cell r="J6">
            <v>47</v>
          </cell>
          <cell r="K6">
            <v>2.7500000029069769</v>
          </cell>
          <cell r="L6" t="str">
            <v xml:space="preserve"> </v>
          </cell>
        </row>
        <row r="7">
          <cell r="B7" t="str">
            <v>IF Fuglafjordur</v>
          </cell>
          <cell r="C7">
            <v>27</v>
          </cell>
          <cell r="D7">
            <v>7</v>
          </cell>
          <cell r="E7">
            <v>5</v>
          </cell>
          <cell r="F7">
            <v>15</v>
          </cell>
          <cell r="G7">
            <v>34</v>
          </cell>
          <cell r="H7">
            <v>59</v>
          </cell>
          <cell r="I7">
            <v>-25</v>
          </cell>
          <cell r="J7">
            <v>26</v>
          </cell>
          <cell r="K7">
            <v>1.2250000001666668</v>
          </cell>
          <cell r="L7" t="str">
            <v xml:space="preserve"> </v>
          </cell>
        </row>
        <row r="8">
          <cell r="B8" t="str">
            <v>EB/Streymur</v>
          </cell>
          <cell r="C8">
            <v>27</v>
          </cell>
          <cell r="D8">
            <v>7</v>
          </cell>
          <cell r="E8">
            <v>3</v>
          </cell>
          <cell r="F8">
            <v>17</v>
          </cell>
          <cell r="G8">
            <v>26</v>
          </cell>
          <cell r="H8">
            <v>65</v>
          </cell>
          <cell r="I8">
            <v>-39</v>
          </cell>
          <cell r="J8">
            <v>24</v>
          </cell>
          <cell r="K8">
            <v>1.2250000001428571</v>
          </cell>
          <cell r="L8" t="str">
            <v xml:space="preserve"> </v>
          </cell>
        </row>
        <row r="9">
          <cell r="B9" t="str">
            <v>TB Tvoroyri</v>
          </cell>
          <cell r="C9">
            <v>27</v>
          </cell>
          <cell r="D9">
            <v>4</v>
          </cell>
          <cell r="E9">
            <v>6</v>
          </cell>
          <cell r="F9">
            <v>17</v>
          </cell>
          <cell r="G9">
            <v>20</v>
          </cell>
          <cell r="H9">
            <v>42</v>
          </cell>
          <cell r="I9">
            <v>-22</v>
          </cell>
          <cell r="J9">
            <v>18</v>
          </cell>
          <cell r="K9">
            <v>1.2250000001250001</v>
          </cell>
          <cell r="L9" t="str">
            <v xml:space="preserve"> </v>
          </cell>
        </row>
        <row r="10">
          <cell r="B10" t="str">
            <v>AB Argir</v>
          </cell>
          <cell r="C10">
            <v>27</v>
          </cell>
          <cell r="D10">
            <v>1</v>
          </cell>
          <cell r="E10">
            <v>7</v>
          </cell>
          <cell r="F10">
            <v>19</v>
          </cell>
          <cell r="G10">
            <v>21</v>
          </cell>
          <cell r="H10">
            <v>73</v>
          </cell>
          <cell r="I10">
            <v>-52</v>
          </cell>
          <cell r="J10">
            <v>10</v>
          </cell>
          <cell r="K10">
            <v>1.2250000001111112</v>
          </cell>
          <cell r="L10" t="str">
            <v xml:space="preserve"> </v>
          </cell>
        </row>
        <row r="11">
          <cell r="B11" t="str">
            <v>Skala</v>
          </cell>
          <cell r="C11">
            <v>27</v>
          </cell>
          <cell r="D11">
            <v>1</v>
          </cell>
          <cell r="E11">
            <v>4</v>
          </cell>
          <cell r="F11">
            <v>22</v>
          </cell>
          <cell r="G11">
            <v>22</v>
          </cell>
          <cell r="H11">
            <v>72</v>
          </cell>
          <cell r="I11">
            <v>-50</v>
          </cell>
          <cell r="J11">
            <v>7</v>
          </cell>
          <cell r="K11">
            <v>1.2250000001000001</v>
          </cell>
          <cell r="L11" t="str">
            <v xml:space="preserve"> </v>
          </cell>
        </row>
        <row r="13">
          <cell r="K13">
            <v>1.2250000000000001</v>
          </cell>
        </row>
      </sheetData>
      <sheetData sheetId="73">
        <row r="2">
          <cell r="B2" t="str">
            <v>Inter Escaldes</v>
          </cell>
          <cell r="C2">
            <v>14</v>
          </cell>
          <cell r="D2">
            <v>7</v>
          </cell>
          <cell r="E2">
            <v>5</v>
          </cell>
          <cell r="F2">
            <v>2</v>
          </cell>
          <cell r="G2">
            <v>22</v>
          </cell>
          <cell r="H2">
            <v>7</v>
          </cell>
          <cell r="I2">
            <v>15</v>
          </cell>
          <cell r="J2">
            <v>26</v>
          </cell>
          <cell r="K2">
            <v>1.5000000025906737</v>
          </cell>
          <cell r="L2" t="str">
            <v>CHPr</v>
          </cell>
        </row>
        <row r="3">
          <cell r="B3" t="str">
            <v>FC Santa Coloma</v>
          </cell>
          <cell r="C3">
            <v>14</v>
          </cell>
          <cell r="D3">
            <v>6</v>
          </cell>
          <cell r="E3">
            <v>6</v>
          </cell>
          <cell r="F3">
            <v>2</v>
          </cell>
          <cell r="G3">
            <v>22</v>
          </cell>
          <cell r="H3">
            <v>13</v>
          </cell>
          <cell r="I3">
            <v>9</v>
          </cell>
          <cell r="J3">
            <v>24</v>
          </cell>
          <cell r="K3">
            <v>4.5000000038910501</v>
          </cell>
          <cell r="L3" t="str">
            <v>ECLQ1</v>
          </cell>
        </row>
        <row r="4">
          <cell r="B4" t="str">
            <v>Sant Julia</v>
          </cell>
          <cell r="C4">
            <v>14</v>
          </cell>
          <cell r="D4">
            <v>7</v>
          </cell>
          <cell r="E4">
            <v>3</v>
          </cell>
          <cell r="F4">
            <v>4</v>
          </cell>
          <cell r="G4">
            <v>27</v>
          </cell>
          <cell r="H4">
            <v>20</v>
          </cell>
          <cell r="I4">
            <v>7</v>
          </cell>
          <cell r="J4">
            <v>24</v>
          </cell>
          <cell r="K4">
            <v>1.25000000243309</v>
          </cell>
          <cell r="L4" t="str">
            <v>ECLQ1?</v>
          </cell>
        </row>
        <row r="5">
          <cell r="B5" t="str">
            <v>Atletic Escaldes</v>
          </cell>
          <cell r="C5">
            <v>14</v>
          </cell>
          <cell r="D5">
            <v>6</v>
          </cell>
          <cell r="E5">
            <v>5</v>
          </cell>
          <cell r="F5">
            <v>3</v>
          </cell>
          <cell r="G5">
            <v>25</v>
          </cell>
          <cell r="H5">
            <v>12</v>
          </cell>
          <cell r="I5">
            <v>13</v>
          </cell>
          <cell r="J5">
            <v>23</v>
          </cell>
          <cell r="K5">
            <v>0.66600000025000006</v>
          </cell>
          <cell r="L5" t="str">
            <v xml:space="preserve"> </v>
          </cell>
        </row>
        <row r="6">
          <cell r="B6" t="str">
            <v>Engordany</v>
          </cell>
          <cell r="C6">
            <v>14</v>
          </cell>
          <cell r="D6">
            <v>5</v>
          </cell>
          <cell r="E6">
            <v>7</v>
          </cell>
          <cell r="F6">
            <v>2</v>
          </cell>
          <cell r="G6">
            <v>25</v>
          </cell>
          <cell r="H6">
            <v>16</v>
          </cell>
          <cell r="I6">
            <v>9</v>
          </cell>
          <cell r="J6">
            <v>22</v>
          </cell>
          <cell r="K6">
            <v>2.5000000028735632</v>
          </cell>
          <cell r="L6" t="str">
            <v xml:space="preserve"> </v>
          </cell>
        </row>
        <row r="7">
          <cell r="B7" t="str">
            <v>UE Santa Coloma</v>
          </cell>
          <cell r="C7">
            <v>13</v>
          </cell>
          <cell r="D7">
            <v>5</v>
          </cell>
          <cell r="E7">
            <v>2</v>
          </cell>
          <cell r="F7">
            <v>6</v>
          </cell>
          <cell r="G7">
            <v>12</v>
          </cell>
          <cell r="H7">
            <v>15</v>
          </cell>
          <cell r="I7">
            <v>-3</v>
          </cell>
          <cell r="J7">
            <v>17</v>
          </cell>
          <cell r="K7">
            <v>0.66600000234192036</v>
          </cell>
          <cell r="L7" t="str">
            <v xml:space="preserve"> </v>
          </cell>
        </row>
        <row r="8">
          <cell r="B8" t="str">
            <v>Penya Encarnada</v>
          </cell>
          <cell r="C8">
            <v>13</v>
          </cell>
          <cell r="D8">
            <v>2</v>
          </cell>
          <cell r="E8">
            <v>1</v>
          </cell>
          <cell r="F8">
            <v>10</v>
          </cell>
          <cell r="G8">
            <v>10</v>
          </cell>
          <cell r="H8">
            <v>40</v>
          </cell>
          <cell r="I8">
            <v>-30</v>
          </cell>
          <cell r="J8">
            <v>7</v>
          </cell>
          <cell r="K8">
            <v>0.66600000014285721</v>
          </cell>
          <cell r="L8" t="str">
            <v xml:space="preserve"> </v>
          </cell>
        </row>
        <row r="9">
          <cell r="B9" t="str">
            <v>Esportiu Carroi</v>
          </cell>
          <cell r="C9">
            <v>14</v>
          </cell>
          <cell r="D9">
            <v>2</v>
          </cell>
          <cell r="E9">
            <v>1</v>
          </cell>
          <cell r="F9">
            <v>11</v>
          </cell>
          <cell r="G9">
            <v>8</v>
          </cell>
          <cell r="H9">
            <v>28</v>
          </cell>
          <cell r="I9">
            <v>-20</v>
          </cell>
          <cell r="J9">
            <v>7</v>
          </cell>
          <cell r="K9">
            <v>0.66600000012500005</v>
          </cell>
          <cell r="L9" t="str">
            <v xml:space="preserve"> </v>
          </cell>
        </row>
        <row r="11">
          <cell r="K11">
            <v>0.66600000000000004</v>
          </cell>
        </row>
      </sheetData>
      <sheetData sheetId="74">
        <row r="2">
          <cell r="B2" t="str">
            <v>La Fiorita</v>
          </cell>
          <cell r="C2">
            <v>11</v>
          </cell>
          <cell r="D2">
            <v>10</v>
          </cell>
          <cell r="E2">
            <v>0</v>
          </cell>
          <cell r="F2">
            <v>1</v>
          </cell>
          <cell r="G2">
            <v>28</v>
          </cell>
          <cell r="H2">
            <v>4</v>
          </cell>
          <cell r="I2">
            <v>24</v>
          </cell>
          <cell r="J2">
            <v>30</v>
          </cell>
          <cell r="K2">
            <v>3.2500000032679739</v>
          </cell>
          <cell r="L2" t="str">
            <v>CHPr</v>
          </cell>
        </row>
        <row r="3">
          <cell r="B3" t="str">
            <v>Libertas</v>
          </cell>
          <cell r="C3">
            <v>11</v>
          </cell>
          <cell r="D3">
            <v>8</v>
          </cell>
          <cell r="E3">
            <v>0</v>
          </cell>
          <cell r="F3">
            <v>3</v>
          </cell>
          <cell r="G3">
            <v>20</v>
          </cell>
          <cell r="H3">
            <v>11</v>
          </cell>
          <cell r="I3">
            <v>9</v>
          </cell>
          <cell r="J3">
            <v>24</v>
          </cell>
          <cell r="K3">
            <v>0.23300000050000003</v>
          </cell>
          <cell r="L3" t="str">
            <v>ECLQ1</v>
          </cell>
        </row>
        <row r="4">
          <cell r="B4" t="str">
            <v>Tre Penne</v>
          </cell>
          <cell r="C4">
            <v>11</v>
          </cell>
          <cell r="D4">
            <v>7</v>
          </cell>
          <cell r="E4">
            <v>0</v>
          </cell>
          <cell r="F4">
            <v>4</v>
          </cell>
          <cell r="G4">
            <v>24</v>
          </cell>
          <cell r="H4">
            <v>15</v>
          </cell>
          <cell r="I4">
            <v>9</v>
          </cell>
          <cell r="J4">
            <v>21</v>
          </cell>
          <cell r="K4">
            <v>2.7500000029239766</v>
          </cell>
          <cell r="L4" t="str">
            <v>ECLQ1?</v>
          </cell>
        </row>
        <row r="5">
          <cell r="B5" t="str">
            <v>Tre Fiori</v>
          </cell>
          <cell r="C5">
            <v>11</v>
          </cell>
          <cell r="D5">
            <v>5</v>
          </cell>
          <cell r="E5">
            <v>5</v>
          </cell>
          <cell r="F5">
            <v>1</v>
          </cell>
          <cell r="G5">
            <v>21</v>
          </cell>
          <cell r="H5">
            <v>8</v>
          </cell>
          <cell r="I5">
            <v>13</v>
          </cell>
          <cell r="J5">
            <v>20</v>
          </cell>
          <cell r="K5">
            <v>3.0000000030487803</v>
          </cell>
          <cell r="L5" t="str">
            <v xml:space="preserve"> </v>
          </cell>
        </row>
        <row r="6">
          <cell r="B6" t="str">
            <v>Folgore</v>
          </cell>
          <cell r="C6">
            <v>11</v>
          </cell>
          <cell r="D6">
            <v>6</v>
          </cell>
          <cell r="E6">
            <v>2</v>
          </cell>
          <cell r="F6">
            <v>3</v>
          </cell>
          <cell r="G6">
            <v>15</v>
          </cell>
          <cell r="H6">
            <v>6</v>
          </cell>
          <cell r="I6">
            <v>9</v>
          </cell>
          <cell r="J6">
            <v>20</v>
          </cell>
          <cell r="K6">
            <v>1.0000000023752968</v>
          </cell>
          <cell r="L6" t="str">
            <v xml:space="preserve"> </v>
          </cell>
        </row>
        <row r="7">
          <cell r="B7" t="str">
            <v>Virtus</v>
          </cell>
          <cell r="C7">
            <v>11</v>
          </cell>
          <cell r="D7">
            <v>4</v>
          </cell>
          <cell r="E7">
            <v>5</v>
          </cell>
          <cell r="F7">
            <v>2</v>
          </cell>
          <cell r="G7">
            <v>13</v>
          </cell>
          <cell r="H7">
            <v>9</v>
          </cell>
          <cell r="I7">
            <v>4</v>
          </cell>
          <cell r="J7">
            <v>17</v>
          </cell>
          <cell r="K7">
            <v>0.23300000016666669</v>
          </cell>
          <cell r="L7" t="str">
            <v xml:space="preserve"> </v>
          </cell>
        </row>
        <row r="8">
          <cell r="B8" t="str">
            <v>Pennarossa</v>
          </cell>
          <cell r="C8">
            <v>11</v>
          </cell>
          <cell r="D8">
            <v>5</v>
          </cell>
          <cell r="E8">
            <v>2</v>
          </cell>
          <cell r="F8">
            <v>4</v>
          </cell>
          <cell r="G8">
            <v>11</v>
          </cell>
          <cell r="H8">
            <v>11</v>
          </cell>
          <cell r="I8">
            <v>0</v>
          </cell>
          <cell r="J8">
            <v>17</v>
          </cell>
          <cell r="K8">
            <v>0.23300000014285716</v>
          </cell>
          <cell r="L8" t="str">
            <v xml:space="preserve"> </v>
          </cell>
        </row>
        <row r="9">
          <cell r="B9" t="str">
            <v>San Giovanni</v>
          </cell>
          <cell r="C9">
            <v>12</v>
          </cell>
          <cell r="D9">
            <v>5</v>
          </cell>
          <cell r="E9">
            <v>2</v>
          </cell>
          <cell r="F9">
            <v>5</v>
          </cell>
          <cell r="G9">
            <v>16</v>
          </cell>
          <cell r="H9">
            <v>19</v>
          </cell>
          <cell r="I9">
            <v>-3</v>
          </cell>
          <cell r="J9">
            <v>17</v>
          </cell>
          <cell r="K9">
            <v>0.23300000012500002</v>
          </cell>
          <cell r="L9" t="str">
            <v xml:space="preserve"> </v>
          </cell>
        </row>
        <row r="10">
          <cell r="B10" t="str">
            <v>Fiorentino</v>
          </cell>
          <cell r="C10">
            <v>11</v>
          </cell>
          <cell r="D10">
            <v>4</v>
          </cell>
          <cell r="E10">
            <v>3</v>
          </cell>
          <cell r="F10">
            <v>4</v>
          </cell>
          <cell r="G10">
            <v>17</v>
          </cell>
          <cell r="H10">
            <v>20</v>
          </cell>
          <cell r="I10">
            <v>-3</v>
          </cell>
          <cell r="J10">
            <v>15</v>
          </cell>
          <cell r="K10">
            <v>0.23300000011111113</v>
          </cell>
          <cell r="L10" t="str">
            <v xml:space="preserve"> </v>
          </cell>
        </row>
        <row r="11">
          <cell r="B11" t="str">
            <v>Murata</v>
          </cell>
          <cell r="C11">
            <v>12</v>
          </cell>
          <cell r="D11">
            <v>3</v>
          </cell>
          <cell r="E11">
            <v>5</v>
          </cell>
          <cell r="F11">
            <v>4</v>
          </cell>
          <cell r="G11">
            <v>11</v>
          </cell>
          <cell r="H11">
            <v>9</v>
          </cell>
          <cell r="I11">
            <v>2</v>
          </cell>
          <cell r="J11">
            <v>14</v>
          </cell>
          <cell r="K11">
            <v>0.23300000010000002</v>
          </cell>
          <cell r="L11" t="str">
            <v xml:space="preserve"> </v>
          </cell>
        </row>
        <row r="12">
          <cell r="B12" t="str">
            <v>Juvenes/Dogana</v>
          </cell>
          <cell r="C12">
            <v>11</v>
          </cell>
          <cell r="D12">
            <v>4</v>
          </cell>
          <cell r="E12">
            <v>1</v>
          </cell>
          <cell r="F12">
            <v>6</v>
          </cell>
          <cell r="G12">
            <v>13</v>
          </cell>
          <cell r="H12">
            <v>26</v>
          </cell>
          <cell r="I12">
            <v>-13</v>
          </cell>
          <cell r="J12">
            <v>13</v>
          </cell>
          <cell r="K12">
            <v>0.2330000000909091</v>
          </cell>
          <cell r="L12" t="str">
            <v xml:space="preserve"> </v>
          </cell>
        </row>
        <row r="13">
          <cell r="B13" t="str">
            <v>Domagnano</v>
          </cell>
          <cell r="C13">
            <v>12</v>
          </cell>
          <cell r="D13">
            <v>2</v>
          </cell>
          <cell r="E13">
            <v>5</v>
          </cell>
          <cell r="F13">
            <v>5</v>
          </cell>
          <cell r="G13">
            <v>11</v>
          </cell>
          <cell r="H13">
            <v>20</v>
          </cell>
          <cell r="I13">
            <v>-9</v>
          </cell>
          <cell r="J13">
            <v>11</v>
          </cell>
          <cell r="K13">
            <v>0.23300000008333335</v>
          </cell>
          <cell r="L13" t="str">
            <v xml:space="preserve"> </v>
          </cell>
        </row>
        <row r="14">
          <cell r="B14" t="str">
            <v>Cailungo</v>
          </cell>
          <cell r="C14">
            <v>11</v>
          </cell>
          <cell r="D14">
            <v>2</v>
          </cell>
          <cell r="E14">
            <v>1</v>
          </cell>
          <cell r="F14">
            <v>8</v>
          </cell>
          <cell r="G14">
            <v>15</v>
          </cell>
          <cell r="H14">
            <v>21</v>
          </cell>
          <cell r="I14">
            <v>-6</v>
          </cell>
          <cell r="J14">
            <v>7</v>
          </cell>
          <cell r="K14">
            <v>0.23300000007692309</v>
          </cell>
          <cell r="L14" t="str">
            <v xml:space="preserve"> </v>
          </cell>
        </row>
        <row r="15">
          <cell r="B15" t="str">
            <v>Faetano</v>
          </cell>
          <cell r="C15">
            <v>11</v>
          </cell>
          <cell r="D15">
            <v>1</v>
          </cell>
          <cell r="E15">
            <v>2</v>
          </cell>
          <cell r="F15">
            <v>8</v>
          </cell>
          <cell r="G15">
            <v>11</v>
          </cell>
          <cell r="H15">
            <v>24</v>
          </cell>
          <cell r="I15">
            <v>-13</v>
          </cell>
          <cell r="J15">
            <v>5</v>
          </cell>
          <cell r="K15">
            <v>0.2330000000714286</v>
          </cell>
          <cell r="L15" t="str">
            <v xml:space="preserve"> </v>
          </cell>
        </row>
        <row r="16">
          <cell r="B16" t="str">
            <v>Cosmos</v>
          </cell>
          <cell r="C16">
            <v>11</v>
          </cell>
          <cell r="D16">
            <v>1</v>
          </cell>
          <cell r="E16">
            <v>1</v>
          </cell>
          <cell r="F16">
            <v>9</v>
          </cell>
          <cell r="G16">
            <v>7</v>
          </cell>
          <cell r="H16">
            <v>30</v>
          </cell>
          <cell r="I16">
            <v>-23</v>
          </cell>
          <cell r="J16">
            <v>4</v>
          </cell>
          <cell r="K16">
            <v>0.23300000006666668</v>
          </cell>
          <cell r="L16" t="str">
            <v xml:space="preserve"> </v>
          </cell>
        </row>
        <row r="18">
          <cell r="K18">
            <v>0.23300000000000001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nedrive.live.com/view.aspx?resid=4FE4712A1E3EA4FA!289&amp;ithint=file%2cxlsx&amp;app=Excel&amp;authkey=!AGswglN89x9nJz8" TargetMode="External"/><Relationship Id="rId3" Type="http://schemas.openxmlformats.org/officeDocument/2006/relationships/hyperlink" Target="https://1drv.ms/x/s!AvqkPh4qceRPehYgtOqNEmJNYeg?e=NJA6qO" TargetMode="External"/><Relationship Id="rId7" Type="http://schemas.openxmlformats.org/officeDocument/2006/relationships/hyperlink" Target="https://onedrive.live.com/view.aspx?resid=4FE4712A1E3EA4FA!282&amp;ithint=file%2cxlsx&amp;app=Excel&amp;authkey=!ADDGYjjYdFlTEbI" TargetMode="External"/><Relationship Id="rId2" Type="http://schemas.openxmlformats.org/officeDocument/2006/relationships/hyperlink" Target="https://skydrive.live.com/view.aspx?resid=4FE4712A1E3EA4FA!114&amp;cid=4fe4712a1e3ea4fa&amp;app=Excel" TargetMode="External"/><Relationship Id="rId1" Type="http://schemas.openxmlformats.org/officeDocument/2006/relationships/hyperlink" Target="https://skydrive.live.com/redir.aspx?cid=4fe4712a1e3ea4fa&amp;page=view&amp;resid=4FE4712A1E3EA4FA!105" TargetMode="External"/><Relationship Id="rId6" Type="http://schemas.openxmlformats.org/officeDocument/2006/relationships/hyperlink" Target="https://1drv.ms/x/s!AvqkPh4qceRPggVyyajkqanvylVz?e=3uYwpr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1drv.ms/x/s!AvqkPh4qceRPgX9mJ4Le3Nm9BbQ2?e=2l87bQ" TargetMode="External"/><Relationship Id="rId10" Type="http://schemas.openxmlformats.org/officeDocument/2006/relationships/hyperlink" Target="https://1drv.ms/x/s!AvqkPh4qceRPgiU5BpXaz4ydVHVH?e=cWhvBk" TargetMode="External"/><Relationship Id="rId4" Type="http://schemas.openxmlformats.org/officeDocument/2006/relationships/hyperlink" Target="https://1drv.ms/x/s!AvqkPh4qceRPgQ9BV15SSdR08oNX?e=4Js3hD" TargetMode="External"/><Relationship Id="rId9" Type="http://schemas.openxmlformats.org/officeDocument/2006/relationships/hyperlink" Target="https://onedrive.live.com/view.aspx?resid=4FE4712A1E3EA4FA!290&amp;ithint=file%2cxlsx&amp;authkey=!ADYvZ2j2Dny7Q0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3"/>
  <dimension ref="B1:J76"/>
  <sheetViews>
    <sheetView showGridLines="0" defaultGridColor="0" colorId="23" workbookViewId="0">
      <selection activeCell="D13" sqref="D13"/>
    </sheetView>
  </sheetViews>
  <sheetFormatPr defaultRowHeight="15"/>
  <cols>
    <col min="2" max="2" width="26.7109375" bestFit="1" customWidth="1"/>
    <col min="4" max="4" width="14.7109375" bestFit="1" customWidth="1"/>
    <col min="6" max="6" width="16.5703125" style="242" bestFit="1" customWidth="1"/>
    <col min="7" max="7" width="9.140625" style="10"/>
    <col min="8" max="8" width="17.7109375" style="242" bestFit="1" customWidth="1"/>
  </cols>
  <sheetData>
    <row r="1" spans="2:10">
      <c r="B1" s="193" t="s">
        <v>0</v>
      </c>
      <c r="D1" s="243" t="s">
        <v>1</v>
      </c>
      <c r="E1" s="14"/>
      <c r="F1" s="243" t="s">
        <v>2</v>
      </c>
      <c r="G1" s="132"/>
      <c r="H1" s="243" t="s">
        <v>3</v>
      </c>
      <c r="J1" s="243"/>
    </row>
    <row r="2" spans="2:10">
      <c r="B2" s="193" t="s">
        <v>4</v>
      </c>
      <c r="D2" s="243" t="s">
        <v>5</v>
      </c>
      <c r="E2" s="14"/>
      <c r="F2" s="243" t="s">
        <v>6</v>
      </c>
      <c r="G2" s="132"/>
      <c r="H2" s="243" t="s">
        <v>7</v>
      </c>
      <c r="J2" s="243"/>
    </row>
    <row r="3" spans="2:10">
      <c r="B3" s="243" t="s">
        <v>8</v>
      </c>
      <c r="D3" s="243" t="s">
        <v>9</v>
      </c>
      <c r="E3" s="14"/>
      <c r="F3" s="243" t="s">
        <v>10</v>
      </c>
      <c r="G3" s="132"/>
      <c r="H3" s="243" t="s">
        <v>11</v>
      </c>
    </row>
    <row r="4" spans="2:10">
      <c r="B4" s="243" t="s">
        <v>12</v>
      </c>
      <c r="D4" s="243" t="s">
        <v>13</v>
      </c>
      <c r="E4" s="14"/>
      <c r="F4" s="243" t="s">
        <v>14</v>
      </c>
      <c r="G4" s="132"/>
      <c r="H4" s="243" t="s">
        <v>15</v>
      </c>
    </row>
    <row r="5" spans="2:10">
      <c r="B5" s="243" t="s">
        <v>16</v>
      </c>
      <c r="D5" s="243" t="s">
        <v>17</v>
      </c>
      <c r="E5" s="14"/>
      <c r="F5" s="243" t="s">
        <v>18</v>
      </c>
      <c r="G5" s="132"/>
      <c r="H5" s="243" t="s">
        <v>19</v>
      </c>
      <c r="J5" s="243"/>
    </row>
    <row r="6" spans="2:10">
      <c r="B6" s="243" t="s">
        <v>20</v>
      </c>
      <c r="D6" s="243" t="s">
        <v>21</v>
      </c>
      <c r="E6" s="14"/>
      <c r="F6" s="243" t="s">
        <v>22</v>
      </c>
      <c r="G6" s="132"/>
      <c r="H6" s="243" t="s">
        <v>23</v>
      </c>
      <c r="J6" s="193"/>
    </row>
    <row r="7" spans="2:10">
      <c r="B7" s="193" t="s">
        <v>24</v>
      </c>
      <c r="D7" s="243" t="s">
        <v>25</v>
      </c>
      <c r="E7" s="14"/>
      <c r="F7" s="243" t="s">
        <v>26</v>
      </c>
      <c r="G7" s="132"/>
      <c r="H7" s="243" t="s">
        <v>27</v>
      </c>
      <c r="J7" s="243"/>
    </row>
    <row r="8" spans="2:10">
      <c r="B8" s="193" t="s">
        <v>28</v>
      </c>
      <c r="D8" s="243" t="s">
        <v>29</v>
      </c>
      <c r="E8" s="14"/>
      <c r="F8" s="243" t="s">
        <v>30</v>
      </c>
      <c r="G8" s="132"/>
      <c r="H8" s="243" t="s">
        <v>31</v>
      </c>
      <c r="J8" s="243"/>
    </row>
    <row r="9" spans="2:10">
      <c r="B9" s="135" t="s">
        <v>32</v>
      </c>
      <c r="D9" s="243" t="s">
        <v>33</v>
      </c>
      <c r="E9" s="14"/>
      <c r="F9" s="243" t="s">
        <v>34</v>
      </c>
      <c r="G9" s="132"/>
      <c r="H9" s="243" t="s">
        <v>35</v>
      </c>
    </row>
    <row r="10" spans="2:10">
      <c r="B10" s="243" t="s">
        <v>36</v>
      </c>
      <c r="D10" s="243" t="s">
        <v>37</v>
      </c>
      <c r="E10" s="14"/>
      <c r="F10" s="243" t="s">
        <v>38</v>
      </c>
      <c r="G10" s="132"/>
      <c r="H10" s="243" t="s">
        <v>39</v>
      </c>
    </row>
    <row r="11" spans="2:10">
      <c r="D11" s="243" t="s">
        <v>40</v>
      </c>
      <c r="E11" s="14"/>
      <c r="F11" s="243" t="s">
        <v>41</v>
      </c>
      <c r="G11" s="132"/>
      <c r="H11" s="243" t="s">
        <v>42</v>
      </c>
    </row>
    <row r="12" spans="2:10">
      <c r="B12" s="136" t="s">
        <v>43</v>
      </c>
      <c r="D12" s="243" t="s">
        <v>44</v>
      </c>
      <c r="E12" s="14"/>
      <c r="F12" s="243" t="s">
        <v>45</v>
      </c>
      <c r="G12" s="132"/>
      <c r="H12" s="243" t="s">
        <v>46</v>
      </c>
    </row>
    <row r="13" spans="2:10">
      <c r="B13" s="136" t="s">
        <v>47</v>
      </c>
      <c r="D13" s="243" t="s">
        <v>48</v>
      </c>
      <c r="E13" s="14"/>
      <c r="F13" s="243" t="s">
        <v>49</v>
      </c>
      <c r="G13" s="132"/>
      <c r="H13" s="243" t="s">
        <v>50</v>
      </c>
    </row>
    <row r="14" spans="2:10">
      <c r="B14" s="136" t="s">
        <v>51</v>
      </c>
      <c r="D14" s="243" t="s">
        <v>52</v>
      </c>
      <c r="E14" s="14"/>
      <c r="F14" s="243" t="s">
        <v>53</v>
      </c>
      <c r="G14" s="132"/>
      <c r="H14" s="243" t="s">
        <v>54</v>
      </c>
    </row>
    <row r="15" spans="2:10">
      <c r="D15" s="243" t="s">
        <v>55</v>
      </c>
      <c r="E15" s="14"/>
      <c r="F15" s="243" t="s">
        <v>56</v>
      </c>
      <c r="G15" s="132"/>
      <c r="H15" s="243" t="s">
        <v>57</v>
      </c>
    </row>
    <row r="16" spans="2:10">
      <c r="B16" s="135" t="s">
        <v>58</v>
      </c>
      <c r="D16" s="243" t="s">
        <v>59</v>
      </c>
      <c r="E16" s="14"/>
      <c r="F16" s="243" t="s">
        <v>60</v>
      </c>
      <c r="G16" s="132"/>
      <c r="H16" s="243" t="s">
        <v>61</v>
      </c>
    </row>
    <row r="17" spans="2:8">
      <c r="B17" s="243" t="s">
        <v>62</v>
      </c>
      <c r="D17" s="243" t="s">
        <v>63</v>
      </c>
      <c r="E17" s="14"/>
      <c r="F17" s="243" t="s">
        <v>64</v>
      </c>
      <c r="G17" s="132"/>
      <c r="H17" s="243" t="s">
        <v>65</v>
      </c>
    </row>
    <row r="18" spans="2:8">
      <c r="B18" s="135" t="s">
        <v>66</v>
      </c>
      <c r="D18" s="243" t="s">
        <v>67</v>
      </c>
      <c r="E18" s="14"/>
      <c r="F18" s="243" t="s">
        <v>68</v>
      </c>
      <c r="G18" s="132"/>
      <c r="H18" s="243" t="s">
        <v>69</v>
      </c>
    </row>
    <row r="19" spans="2:8">
      <c r="B19" s="243"/>
      <c r="D19" s="10"/>
      <c r="E19" s="14"/>
    </row>
    <row r="20" spans="2:8">
      <c r="C20" s="147"/>
    </row>
    <row r="21" spans="2:8">
      <c r="C21" s="147"/>
    </row>
    <row r="22" spans="2:8">
      <c r="C22" s="147"/>
    </row>
    <row r="23" spans="2:8">
      <c r="C23" s="147"/>
    </row>
    <row r="24" spans="2:8">
      <c r="C24" s="147"/>
    </row>
    <row r="25" spans="2:8">
      <c r="C25" s="147"/>
    </row>
    <row r="26" spans="2:8">
      <c r="C26" s="147"/>
    </row>
    <row r="27" spans="2:8">
      <c r="C27" s="147"/>
    </row>
    <row r="28" spans="2:8">
      <c r="C28" s="147"/>
    </row>
    <row r="29" spans="2:8">
      <c r="C29" s="147"/>
    </row>
    <row r="30" spans="2:8">
      <c r="C30" s="147"/>
    </row>
    <row r="31" spans="2:8">
      <c r="C31" s="147"/>
    </row>
    <row r="32" spans="2:8">
      <c r="C32" s="147"/>
    </row>
    <row r="33" spans="3:3">
      <c r="C33" s="147"/>
    </row>
    <row r="34" spans="3:3">
      <c r="C34" s="147"/>
    </row>
    <row r="35" spans="3:3">
      <c r="C35" s="147"/>
    </row>
    <row r="36" spans="3:3">
      <c r="C36" s="147"/>
    </row>
    <row r="37" spans="3:3">
      <c r="C37" s="147"/>
    </row>
    <row r="38" spans="3:3">
      <c r="C38" s="32"/>
    </row>
    <row r="39" spans="3:3">
      <c r="C39" s="147"/>
    </row>
    <row r="40" spans="3:3">
      <c r="C40" s="147"/>
    </row>
    <row r="41" spans="3:3">
      <c r="C41" s="147"/>
    </row>
    <row r="42" spans="3:3">
      <c r="C42" s="147"/>
    </row>
    <row r="43" spans="3:3">
      <c r="C43" s="147"/>
    </row>
    <row r="44" spans="3:3">
      <c r="C44" s="32"/>
    </row>
    <row r="45" spans="3:3">
      <c r="C45" s="147"/>
    </row>
    <row r="46" spans="3:3">
      <c r="C46" s="147"/>
    </row>
    <row r="47" spans="3:3">
      <c r="C47" s="147"/>
    </row>
    <row r="48" spans="3:3">
      <c r="C48" s="32"/>
    </row>
    <row r="49" spans="3:3">
      <c r="C49" s="147"/>
    </row>
    <row r="50" spans="3:3">
      <c r="C50" s="147"/>
    </row>
    <row r="51" spans="3:3">
      <c r="C51" s="147"/>
    </row>
    <row r="52" spans="3:3">
      <c r="C52" s="147"/>
    </row>
    <row r="53" spans="3:3">
      <c r="C53" s="32"/>
    </row>
    <row r="54" spans="3:3">
      <c r="C54" s="147"/>
    </row>
    <row r="55" spans="3:3">
      <c r="C55" s="147"/>
    </row>
    <row r="56" spans="3:3">
      <c r="C56" s="147"/>
    </row>
    <row r="57" spans="3:3">
      <c r="C57" s="32"/>
    </row>
    <row r="58" spans="3:3">
      <c r="C58" s="32"/>
    </row>
    <row r="59" spans="3:3">
      <c r="C59" s="147"/>
    </row>
    <row r="60" spans="3:3">
      <c r="C60" s="147"/>
    </row>
    <row r="61" spans="3:3">
      <c r="C61" s="32"/>
    </row>
    <row r="62" spans="3:3">
      <c r="C62" s="147"/>
    </row>
    <row r="64" spans="3:3">
      <c r="C64" s="147"/>
    </row>
    <row r="66" spans="3:3">
      <c r="C66" s="147"/>
    </row>
    <row r="67" spans="3:3">
      <c r="C67" s="147"/>
    </row>
    <row r="68" spans="3:3">
      <c r="C68" s="147"/>
    </row>
    <row r="69" spans="3:3">
      <c r="C69" s="147"/>
    </row>
    <row r="70" spans="3:3">
      <c r="C70" s="147"/>
    </row>
    <row r="71" spans="3:3">
      <c r="C71" s="32"/>
    </row>
    <row r="72" spans="3:3">
      <c r="C72" s="147"/>
    </row>
    <row r="73" spans="3:3">
      <c r="C73" s="147"/>
    </row>
    <row r="74" spans="3:3">
      <c r="C74" s="147"/>
    </row>
    <row r="75" spans="3:3">
      <c r="C75" s="147"/>
    </row>
    <row r="76" spans="3:3">
      <c r="C76" s="147"/>
    </row>
  </sheetData>
  <phoneticPr fontId="3" type="noConversion"/>
  <hyperlinks>
    <hyperlink ref="B12" location="CL!A1" display="Seeding CL 19/20" xr:uid="{00000000-0004-0000-0000-000000000000}"/>
    <hyperlink ref="B13" location="EL!A1" display="Seeding EL 20/21" xr:uid="{00000000-0004-0000-0000-000001000000}"/>
    <hyperlink ref="B17" location="ClR!A1" display="Club ranking" xr:uid="{00000000-0004-0000-0000-000002000000}"/>
    <hyperlink ref="B16" location="Teams!A1" display="Participants of season 20/21" xr:uid="{00000000-0004-0000-0000-000003000000}"/>
    <hyperlink ref="B1" r:id="rId1" display="Сезон 11/12" xr:uid="{00000000-0004-0000-0000-000004000000}"/>
    <hyperlink ref="B2" r:id="rId2" display="Сезон 12/13" xr:uid="{00000000-0004-0000-0000-000005000000}"/>
    <hyperlink ref="B3" r:id="rId3" xr:uid="{00000000-0004-0000-0000-000006000000}"/>
    <hyperlink ref="B4" r:id="rId4" xr:uid="{00000000-0004-0000-0000-000007000000}"/>
    <hyperlink ref="B5" r:id="rId5" xr:uid="{00000000-0004-0000-0000-000008000000}"/>
    <hyperlink ref="B6" r:id="rId6" xr:uid="{00000000-0004-0000-0000-000009000000}"/>
    <hyperlink ref="B7" r:id="rId7" display="СЕЗОН 17/18" xr:uid="{00000000-0004-0000-0000-00000A000000}"/>
    <hyperlink ref="B8" r:id="rId8" display="СЕЗОН 18/19" xr:uid="{00000000-0004-0000-0000-00000B000000}"/>
    <hyperlink ref="B9" r:id="rId9" display="SEASON 19/20 (ru)" xr:uid="{00000000-0004-0000-0000-00000C000000}"/>
    <hyperlink ref="D1" location="'1.Spain'!A1" display="1. Spain" xr:uid="{00000000-0004-0000-0000-00000D000000}"/>
    <hyperlink ref="D2" location="'2.England'!A1" display="2. England" xr:uid="{00000000-0004-0000-0000-00000E000000}"/>
    <hyperlink ref="D3" location="'3.Germany'!A1" display="3. Germany" xr:uid="{00000000-0004-0000-0000-00000F000000}"/>
    <hyperlink ref="D4" location="'4.Italy'!A1" display="4. Italy" xr:uid="{00000000-0004-0000-0000-000010000000}"/>
    <hyperlink ref="D5" location="'5.France'!A1" display="5. France" xr:uid="{00000000-0004-0000-0000-000011000000}"/>
    <hyperlink ref="D6" location="'6.Portugal'!A1" display="6. Portugal" xr:uid="{00000000-0004-0000-0000-000012000000}"/>
    <hyperlink ref="D7" location="'7.Russia'!A1" display="7. Russia" xr:uid="{00000000-0004-0000-0000-000013000000}"/>
    <hyperlink ref="D8" location="'8.Belgium'!A1" display="8. Belgium" xr:uid="{00000000-0004-0000-0000-000014000000}"/>
    <hyperlink ref="D9" location="'9.Ukraine'!A1" display="9. Ukraine" xr:uid="{00000000-0004-0000-0000-000015000000}"/>
    <hyperlink ref="D10" location="'10.Netherlands'!A1" display="10. Netherlands" xr:uid="{00000000-0004-0000-0000-000016000000}"/>
    <hyperlink ref="D11" location="'11.Turkey'!A1" display="11. Turkey" xr:uid="{00000000-0004-0000-0000-000017000000}"/>
    <hyperlink ref="D12" location="'12.Austria'!A1" display="12. Austria" xr:uid="{00000000-0004-0000-0000-000018000000}"/>
    <hyperlink ref="D13" location="'13.Denmark'!A1" display="13. Denmark" xr:uid="{00000000-0004-0000-0000-000019000000}"/>
    <hyperlink ref="D14" location="'14.Scotland'!A1" display="14. Scotland" xr:uid="{00000000-0004-0000-0000-00001A000000}"/>
    <hyperlink ref="D15" location="'15.Czechia'!A1" display="15. Czechia" xr:uid="{00000000-0004-0000-0000-00001B000000}"/>
    <hyperlink ref="D16" location="'16.Cyprus'!A1" display="16. Cyprus" xr:uid="{00000000-0004-0000-0000-00001C000000}"/>
    <hyperlink ref="D17" location="'17.Switzerland'!A1" display="17. Switzerland" xr:uid="{00000000-0004-0000-0000-00001D000000}"/>
    <hyperlink ref="D18" location="'18.Greece'!A1" display="18. Greece" xr:uid="{00000000-0004-0000-0000-00001E000000}"/>
    <hyperlink ref="F2" location="'20.Croatia'!A1" display="20. Croatia" xr:uid="{00000000-0004-0000-0000-00001F000000}"/>
    <hyperlink ref="F3" location="'21.Sweden'!A1" display="21. Sweden" xr:uid="{00000000-0004-0000-0000-000020000000}"/>
    <hyperlink ref="F4" location="'22.Norway'!A1" display="22. Norway" xr:uid="{00000000-0004-0000-0000-000021000000}"/>
    <hyperlink ref="F5" location="'23.Israel'!A1" display="23. Israel" xr:uid="{00000000-0004-0000-0000-000022000000}"/>
    <hyperlink ref="F6" location="'24.Kazakhstan'!A1" display="24. Kazakhstan" xr:uid="{00000000-0004-0000-0000-000023000000}"/>
    <hyperlink ref="F7" location="'25.Belarus'!A1" display="25. Belarus" xr:uid="{00000000-0004-0000-0000-000024000000}"/>
    <hyperlink ref="F8" location="'26.Azerbaijan'!A1" display="26. Azerbaijan" xr:uid="{00000000-0004-0000-0000-000025000000}"/>
    <hyperlink ref="F9" location="'27.Bulgaria'!A1" display="27. Bulgaria" xr:uid="{00000000-0004-0000-0000-000026000000}"/>
    <hyperlink ref="F10" location="'28.Romania'!A1" display="28. Romania" xr:uid="{00000000-0004-0000-0000-000027000000}"/>
    <hyperlink ref="F11" location="'29.Poland'!A1" display="29. Poland" xr:uid="{00000000-0004-0000-0000-000028000000}"/>
    <hyperlink ref="F12" location="'30.Slovakia'!A1" display="30. Slovakia" xr:uid="{00000000-0004-0000-0000-000029000000}"/>
    <hyperlink ref="F13" location="'32.Slovenia'!A1" display="32. Slovenia" xr:uid="{00000000-0004-0000-0000-00002A000000}"/>
    <hyperlink ref="F14" location="'33.Hungary'!A1" display="33. Hungary" xr:uid="{00000000-0004-0000-0000-00002B000000}"/>
    <hyperlink ref="F15" location="'34.Luxembourg'!A1" display="34. Luxembourg" xr:uid="{00000000-0004-0000-0000-00002C000000}"/>
    <hyperlink ref="F16" location="'35.Lithuania'!A1" display="35. Lithuania" xr:uid="{00000000-0004-0000-0000-00002D000000}"/>
    <hyperlink ref="F17" location="'36.Armenia'!A1" display="36. Armenia" xr:uid="{00000000-0004-0000-0000-00002E000000}"/>
    <hyperlink ref="F18" location="'37.Latvia'!A1" display="37. Latvia" xr:uid="{00000000-0004-0000-0000-00002F000000}"/>
    <hyperlink ref="H1" location="'38.Albania'!A1" display="38. Albania" xr:uid="{00000000-0004-0000-0000-000030000000}"/>
    <hyperlink ref="H2" location="'39.Macedonia'!A1" display="39. Macedonia" xr:uid="{00000000-0004-0000-0000-000031000000}"/>
    <hyperlink ref="H3" location="'40.Bosnia'!A1" display="40. Bosnia-Herzegovina" xr:uid="{00000000-0004-0000-0000-000032000000}"/>
    <hyperlink ref="H4" location="'41.Moldova'!A1" display="41. Moldova" xr:uid="{00000000-0004-0000-0000-000033000000}"/>
    <hyperlink ref="H5" location="'42.Ireland'!A1" display="42. Ireland" xr:uid="{00000000-0004-0000-0000-000034000000}"/>
    <hyperlink ref="H6" location="'43.Finland'!A1" display="43. Finland" xr:uid="{00000000-0004-0000-0000-000035000000}"/>
    <hyperlink ref="H7" location="'44.Georgia'!A1" display="44. Georgia" xr:uid="{00000000-0004-0000-0000-000036000000}"/>
    <hyperlink ref="H8" location="'45.Malta'!A1" display="45. Malta" xr:uid="{00000000-0004-0000-0000-000037000000}"/>
    <hyperlink ref="H9" location="'46.Iceland'!A1" display="46. Iceland" xr:uid="{00000000-0004-0000-0000-000038000000}"/>
    <hyperlink ref="H10" location="'47.Wales'!A1" display="47. Wales" xr:uid="{00000000-0004-0000-0000-000039000000}"/>
    <hyperlink ref="H11" location="'48.N.Ireland'!A1" display="48. Northern Ireland" xr:uid="{00000000-0004-0000-0000-00003A000000}"/>
    <hyperlink ref="H12" location="'49.Gibraltar'!A1" display="49. Gibraltar" xr:uid="{00000000-0004-0000-0000-00003B000000}"/>
    <hyperlink ref="H13" location="'50.Montenegro'!A1" display="50. Montenegro" xr:uid="{00000000-0004-0000-0000-00003C000000}"/>
    <hyperlink ref="H14" location="'51.Estonia'!A1" display="51. Estonia" xr:uid="{00000000-0004-0000-0000-00003D000000}"/>
    <hyperlink ref="H15" location="'52.Kosovo'!A1" display="52. Kosovo" xr:uid="{00000000-0004-0000-0000-00003E000000}"/>
    <hyperlink ref="H16" location="'53.Faroes'!A1" display="53. Faroe Islands" xr:uid="{00000000-0004-0000-0000-00003F000000}"/>
    <hyperlink ref="H17" location="'54.Andorra'!A1" display="54. Andorra" xr:uid="{00000000-0004-0000-0000-000040000000}"/>
    <hyperlink ref="H18" location="'55.San-Marino'!A1" display="55. San Marino" xr:uid="{00000000-0004-0000-0000-000041000000}"/>
    <hyperlink ref="F1" location="'19.Serbia'!A1" display="19 .Serbia" xr:uid="{00000000-0004-0000-0000-000042000000}"/>
    <hyperlink ref="B14" location="ECL!A1" display="Seeding ECL 21/23" xr:uid="{00000000-0004-0000-0000-000043000000}"/>
    <hyperlink ref="B10" r:id="rId10" xr:uid="{00000000-0004-0000-0000-000044000000}"/>
    <hyperlink ref="B18" location="'Coef''22'!A1" display="Predicted Country Coefficients 20/21" xr:uid="{00000000-0004-0000-0000-000045000000}"/>
  </hyperlinks>
  <pageMargins left="0.75" right="0.75" top="1" bottom="1" header="0.5" footer="0.5"/>
  <pageSetup paperSize="9" orientation="portrait" verticalDpi="203" r:id="rId1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W31"/>
  <sheetViews>
    <sheetView workbookViewId="0"/>
  </sheetViews>
  <sheetFormatPr defaultRowHeight="15"/>
  <cols>
    <col min="1" max="1" width="3" style="5" customWidth="1"/>
    <col min="2" max="2" width="19.7109375" style="5" customWidth="1"/>
    <col min="3" max="6" width="3" style="5" customWidth="1"/>
    <col min="7" max="8" width="3" style="48" customWidth="1"/>
    <col min="9" max="10" width="3.7109375" style="48" customWidth="1"/>
    <col min="11" max="11" width="7.5703125" style="5" bestFit="1" customWidth="1"/>
    <col min="12" max="12" width="8" style="5" bestFit="1" customWidth="1"/>
    <col min="13" max="16384" width="9.140625" style="5"/>
  </cols>
  <sheetData>
    <row r="1" spans="1:23">
      <c r="A1" s="18"/>
      <c r="B1" s="5" t="s">
        <v>184</v>
      </c>
      <c r="C1" s="5" t="s">
        <v>192</v>
      </c>
      <c r="D1" s="5" t="s">
        <v>193</v>
      </c>
      <c r="E1" s="5" t="s">
        <v>194</v>
      </c>
      <c r="F1" s="5" t="s">
        <v>195</v>
      </c>
      <c r="G1" s="50" t="s">
        <v>196</v>
      </c>
      <c r="H1" s="50" t="s">
        <v>197</v>
      </c>
      <c r="I1" s="50" t="s">
        <v>198</v>
      </c>
      <c r="J1" s="48" t="s">
        <v>199</v>
      </c>
      <c r="K1" s="17" t="s">
        <v>128</v>
      </c>
      <c r="L1" s="17" t="s">
        <v>200</v>
      </c>
      <c r="M1" s="148" t="str">
        <f>CONCATENATE(MAX(C2:C19),"/34")</f>
        <v>28/34</v>
      </c>
      <c r="N1" s="35"/>
      <c r="O1" s="246" t="s">
        <v>77</v>
      </c>
    </row>
    <row r="2" spans="1:23">
      <c r="A2" s="5">
        <v>1</v>
      </c>
      <c r="B2" s="5" t="str">
        <f>'[1]3.Germany'!B2</f>
        <v>Bayern Munich</v>
      </c>
      <c r="C2" s="5">
        <f>'[1]3.Germany'!C2</f>
        <v>28</v>
      </c>
      <c r="D2" s="5">
        <f>'[1]3.Germany'!D2</f>
        <v>20</v>
      </c>
      <c r="E2" s="5">
        <f>'[1]3.Germany'!E2</f>
        <v>5</v>
      </c>
      <c r="F2" s="5">
        <f>'[1]3.Germany'!F2</f>
        <v>3</v>
      </c>
      <c r="G2" s="5">
        <f>'[1]3.Germany'!G2</f>
        <v>80</v>
      </c>
      <c r="H2" s="5">
        <f>'[1]3.Germany'!H2</f>
        <v>36</v>
      </c>
      <c r="I2" s="5">
        <f>'[1]3.Germany'!I2</f>
        <v>44</v>
      </c>
      <c r="J2" s="48">
        <f>'[1]3.Germany'!J2</f>
        <v>65</v>
      </c>
      <c r="K2" s="6">
        <f>'[1]3.Germany'!K2</f>
        <v>132.000001</v>
      </c>
      <c r="L2" s="5" t="str">
        <f>'[1]3.Germany'!L2</f>
        <v>GS CL</v>
      </c>
      <c r="M2" s="14"/>
      <c r="V2" s="126"/>
      <c r="W2" s="14"/>
    </row>
    <row r="3" spans="1:23">
      <c r="A3" s="5">
        <v>2</v>
      </c>
      <c r="B3" s="5" t="str">
        <f>'[1]3.Germany'!B3</f>
        <v>RB Leipzig</v>
      </c>
      <c r="C3" s="5">
        <f>'[1]3.Germany'!C3</f>
        <v>28</v>
      </c>
      <c r="D3" s="5">
        <f>'[1]3.Germany'!D3</f>
        <v>18</v>
      </c>
      <c r="E3" s="5">
        <f>'[1]3.Germany'!E3</f>
        <v>6</v>
      </c>
      <c r="F3" s="5">
        <f>'[1]3.Germany'!F3</f>
        <v>4</v>
      </c>
      <c r="G3" s="5">
        <f>'[1]3.Germany'!G3</f>
        <v>52</v>
      </c>
      <c r="H3" s="5">
        <f>'[1]3.Germany'!H3</f>
        <v>23</v>
      </c>
      <c r="I3" s="5">
        <f>'[1]3.Germany'!I3</f>
        <v>29</v>
      </c>
      <c r="J3" s="48">
        <f>'[1]3.Germany'!J3</f>
        <v>60</v>
      </c>
      <c r="K3" s="6">
        <f>'[1]3.Germany'!K3</f>
        <v>66.000000047619054</v>
      </c>
      <c r="L3" s="5" t="str">
        <f>'[1]3.Germany'!L3</f>
        <v>GS CL</v>
      </c>
      <c r="M3" s="14"/>
      <c r="N3" s="35"/>
      <c r="V3" s="126"/>
      <c r="W3" s="14"/>
    </row>
    <row r="4" spans="1:23">
      <c r="A4" s="5">
        <v>3</v>
      </c>
      <c r="B4" s="5" t="str">
        <f>'[1]3.Germany'!B4</f>
        <v>Wolfsburg</v>
      </c>
      <c r="C4" s="5">
        <f>'[1]3.Germany'!C4</f>
        <v>28</v>
      </c>
      <c r="D4" s="5">
        <f>'[1]3.Germany'!D4</f>
        <v>15</v>
      </c>
      <c r="E4" s="5">
        <f>'[1]3.Germany'!E4</f>
        <v>9</v>
      </c>
      <c r="F4" s="5">
        <f>'[1]3.Germany'!F4</f>
        <v>4</v>
      </c>
      <c r="G4" s="5">
        <f>'[1]3.Germany'!G4</f>
        <v>49</v>
      </c>
      <c r="H4" s="5">
        <f>'[1]3.Germany'!H4</f>
        <v>26</v>
      </c>
      <c r="I4" s="5">
        <f>'[1]3.Germany'!I4</f>
        <v>23</v>
      </c>
      <c r="J4" s="48">
        <f>'[1]3.Germany'!J4</f>
        <v>54</v>
      </c>
      <c r="K4" s="6">
        <f>'[1]3.Germany'!K4</f>
        <v>14.656000009708739</v>
      </c>
      <c r="L4" s="5" t="str">
        <f>'[1]3.Germany'!L4</f>
        <v>GS CL</v>
      </c>
      <c r="M4" s="14"/>
      <c r="V4" s="126"/>
      <c r="W4" s="14"/>
    </row>
    <row r="5" spans="1:23">
      <c r="A5" s="5">
        <v>4</v>
      </c>
      <c r="B5" s="5" t="str">
        <f>'[1]3.Germany'!B5</f>
        <v>Eintracht</v>
      </c>
      <c r="C5" s="5">
        <f>'[1]3.Germany'!C5</f>
        <v>28</v>
      </c>
      <c r="D5" s="5">
        <f>'[1]3.Germany'!D5</f>
        <v>14</v>
      </c>
      <c r="E5" s="5">
        <f>'[1]3.Germany'!E5</f>
        <v>11</v>
      </c>
      <c r="F5" s="5">
        <f>'[1]3.Germany'!F5</f>
        <v>3</v>
      </c>
      <c r="G5" s="5">
        <f>'[1]3.Germany'!G5</f>
        <v>59</v>
      </c>
      <c r="H5" s="5">
        <f>'[1]3.Germany'!H5</f>
        <v>40</v>
      </c>
      <c r="I5" s="5">
        <f>'[1]3.Germany'!I5</f>
        <v>19</v>
      </c>
      <c r="J5" s="48">
        <f>'[1]3.Germany'!J5</f>
        <v>53</v>
      </c>
      <c r="K5" s="6">
        <f>'[1]3.Germany'!K5</f>
        <v>33.000000020408166</v>
      </c>
      <c r="L5" s="5" t="str">
        <f>'[1]3.Germany'!L5</f>
        <v>GS CL</v>
      </c>
      <c r="V5" s="126"/>
    </row>
    <row r="6" spans="1:23">
      <c r="A6" s="5">
        <v>5</v>
      </c>
      <c r="B6" s="5" t="str">
        <f>'[1]3.Germany'!B6</f>
        <v>Borussia Dortmund</v>
      </c>
      <c r="C6" s="5">
        <f>'[1]3.Germany'!C6</f>
        <v>28</v>
      </c>
      <c r="D6" s="5">
        <f>'[1]3.Germany'!D6</f>
        <v>14</v>
      </c>
      <c r="E6" s="5">
        <f>'[1]3.Germany'!E6</f>
        <v>4</v>
      </c>
      <c r="F6" s="5">
        <f>'[1]3.Germany'!F6</f>
        <v>10</v>
      </c>
      <c r="G6" s="5">
        <f>'[1]3.Germany'!G6</f>
        <v>58</v>
      </c>
      <c r="H6" s="5">
        <f>'[1]3.Germany'!H6</f>
        <v>41</v>
      </c>
      <c r="I6" s="5">
        <f>'[1]3.Germany'!I6</f>
        <v>17</v>
      </c>
      <c r="J6" s="48">
        <f>'[1]3.Germany'!J6</f>
        <v>46</v>
      </c>
      <c r="K6" s="6">
        <f>'[1]3.Germany'!K6</f>
        <v>90.000000076923072</v>
      </c>
      <c r="L6" s="5" t="str">
        <f>'[1]3.Germany'!L6</f>
        <v>GS EL</v>
      </c>
      <c r="V6" s="126"/>
    </row>
    <row r="7" spans="1:23">
      <c r="A7" s="5">
        <v>6</v>
      </c>
      <c r="B7" s="5" t="str">
        <f>'[1]3.Germany'!B7</f>
        <v>Bayer 04</v>
      </c>
      <c r="C7" s="5">
        <f>'[1]3.Germany'!C7</f>
        <v>28</v>
      </c>
      <c r="D7" s="5">
        <f>'[1]3.Germany'!D7</f>
        <v>12</v>
      </c>
      <c r="E7" s="5">
        <f>'[1]3.Germany'!E7</f>
        <v>8</v>
      </c>
      <c r="F7" s="5">
        <f>'[1]3.Germany'!F7</f>
        <v>8</v>
      </c>
      <c r="G7" s="5">
        <f>'[1]3.Germany'!G7</f>
        <v>45</v>
      </c>
      <c r="H7" s="5">
        <f>'[1]3.Germany'!H7</f>
        <v>32</v>
      </c>
      <c r="I7" s="5">
        <f>'[1]3.Germany'!I7</f>
        <v>13</v>
      </c>
      <c r="J7" s="48">
        <f>'[1]3.Germany'!J7</f>
        <v>44</v>
      </c>
      <c r="K7" s="6">
        <f>'[1]3.Germany'!K7</f>
        <v>57.000000041666667</v>
      </c>
      <c r="L7" s="5" t="str">
        <f>'[1]3.Germany'!L7</f>
        <v>GS EL*</v>
      </c>
      <c r="O7" s="271"/>
      <c r="P7" s="271"/>
      <c r="V7" s="126"/>
    </row>
    <row r="8" spans="1:23">
      <c r="A8" s="5">
        <v>7</v>
      </c>
      <c r="B8" s="5" t="str">
        <f>'[1]3.Germany'!B8</f>
        <v>Union Berlin</v>
      </c>
      <c r="C8" s="5">
        <f>'[1]3.Germany'!C8</f>
        <v>28</v>
      </c>
      <c r="D8" s="5">
        <f>'[1]3.Germany'!D8</f>
        <v>9</v>
      </c>
      <c r="E8" s="5">
        <f>'[1]3.Germany'!E8</f>
        <v>13</v>
      </c>
      <c r="F8" s="5">
        <f>'[1]3.Germany'!F8</f>
        <v>6</v>
      </c>
      <c r="G8" s="5">
        <f>'[1]3.Germany'!G8</f>
        <v>42</v>
      </c>
      <c r="H8" s="5">
        <f>'[1]3.Germany'!H8</f>
        <v>34</v>
      </c>
      <c r="I8" s="5">
        <f>'[1]3.Germany'!I8</f>
        <v>8</v>
      </c>
      <c r="J8" s="48">
        <f>'[1]3.Germany'!J8</f>
        <v>40</v>
      </c>
      <c r="K8" s="6">
        <f>'[1]3.Germany'!K8</f>
        <v>14.656000000142857</v>
      </c>
      <c r="L8" s="5" t="str">
        <f>'[1]3.Germany'!L8</f>
        <v>ECLQ4?</v>
      </c>
      <c r="O8" s="66"/>
      <c r="P8" s="17"/>
      <c r="V8" s="126"/>
    </row>
    <row r="9" spans="1:23">
      <c r="A9" s="5">
        <v>8</v>
      </c>
      <c r="B9" s="5" t="str">
        <f>'[1]3.Germany'!B9</f>
        <v>Borussia M'gladbach</v>
      </c>
      <c r="C9" s="5">
        <f>'[1]3.Germany'!C9</f>
        <v>28</v>
      </c>
      <c r="D9" s="5">
        <f>'[1]3.Germany'!D9</f>
        <v>10</v>
      </c>
      <c r="E9" s="5">
        <f>'[1]3.Germany'!E9</f>
        <v>10</v>
      </c>
      <c r="F9" s="5">
        <f>'[1]3.Germany'!F9</f>
        <v>8</v>
      </c>
      <c r="G9" s="5">
        <f>'[1]3.Germany'!G9</f>
        <v>48</v>
      </c>
      <c r="H9" s="5">
        <f>'[1]3.Germany'!H9</f>
        <v>43</v>
      </c>
      <c r="I9" s="5">
        <f>'[1]3.Germany'!I9</f>
        <v>5</v>
      </c>
      <c r="J9" s="48">
        <f>'[1]3.Germany'!J9</f>
        <v>40</v>
      </c>
      <c r="K9" s="6">
        <f>'[1]3.Germany'!K9</f>
        <v>33.000000020833333</v>
      </c>
      <c r="L9" s="5" t="str">
        <f>'[1]3.Germany'!L9</f>
        <v xml:space="preserve"> </v>
      </c>
      <c r="O9" s="271"/>
      <c r="P9" s="17"/>
      <c r="V9" s="126"/>
    </row>
    <row r="10" spans="1:23">
      <c r="A10" s="5">
        <v>9</v>
      </c>
      <c r="B10" s="5" t="str">
        <f>'[1]3.Germany'!B10</f>
        <v>Stuttgart</v>
      </c>
      <c r="C10" s="5">
        <f>'[1]3.Germany'!C10</f>
        <v>28</v>
      </c>
      <c r="D10" s="5">
        <f>'[1]3.Germany'!D10</f>
        <v>10</v>
      </c>
      <c r="E10" s="5">
        <f>'[1]3.Germany'!E10</f>
        <v>9</v>
      </c>
      <c r="F10" s="5">
        <f>'[1]3.Germany'!F10</f>
        <v>9</v>
      </c>
      <c r="G10" s="5">
        <f>'[1]3.Germany'!G10</f>
        <v>50</v>
      </c>
      <c r="H10" s="5">
        <f>'[1]3.Germany'!H10</f>
        <v>44</v>
      </c>
      <c r="I10" s="5">
        <f>'[1]3.Germany'!I10</f>
        <v>6</v>
      </c>
      <c r="J10" s="48">
        <f>'[1]3.Germany'!J10</f>
        <v>39</v>
      </c>
      <c r="K10" s="6">
        <f>'[1]3.Germany'!K10</f>
        <v>14.656000000111112</v>
      </c>
      <c r="L10" s="5" t="str">
        <f>'[1]3.Germany'!L10</f>
        <v xml:space="preserve"> </v>
      </c>
      <c r="P10" s="17"/>
      <c r="V10" s="126"/>
    </row>
    <row r="11" spans="1:23">
      <c r="A11" s="5">
        <v>10</v>
      </c>
      <c r="B11" s="5" t="str">
        <f>'[1]3.Germany'!B11</f>
        <v>Freiburg</v>
      </c>
      <c r="C11" s="5">
        <f>'[1]3.Germany'!C11</f>
        <v>28</v>
      </c>
      <c r="D11" s="5">
        <f>'[1]3.Germany'!D11</f>
        <v>10</v>
      </c>
      <c r="E11" s="5">
        <f>'[1]3.Germany'!E11</f>
        <v>7</v>
      </c>
      <c r="F11" s="5">
        <f>'[1]3.Germany'!F11</f>
        <v>11</v>
      </c>
      <c r="G11" s="5">
        <f>'[1]3.Germany'!G11</f>
        <v>40</v>
      </c>
      <c r="H11" s="5">
        <f>'[1]3.Germany'!H11</f>
        <v>42</v>
      </c>
      <c r="I11" s="5">
        <f>'[1]3.Germany'!I11</f>
        <v>-2</v>
      </c>
      <c r="J11" s="48">
        <f>'[1]3.Germany'!J11</f>
        <v>37</v>
      </c>
      <c r="K11" s="6">
        <f>'[1]3.Germany'!K11</f>
        <v>14.656000009433964</v>
      </c>
      <c r="L11" s="5" t="str">
        <f>'[1]3.Germany'!L11</f>
        <v xml:space="preserve"> </v>
      </c>
      <c r="V11" s="126"/>
    </row>
    <row r="12" spans="1:23">
      <c r="A12" s="5">
        <v>11</v>
      </c>
      <c r="B12" s="5" t="str">
        <f>'[1]3.Germany'!B12</f>
        <v>Augsburg</v>
      </c>
      <c r="C12" s="5">
        <f>'[1]3.Germany'!C12</f>
        <v>28</v>
      </c>
      <c r="D12" s="5">
        <f>'[1]3.Germany'!D12</f>
        <v>9</v>
      </c>
      <c r="E12" s="5">
        <f>'[1]3.Germany'!E12</f>
        <v>5</v>
      </c>
      <c r="F12" s="5">
        <f>'[1]3.Germany'!F12</f>
        <v>14</v>
      </c>
      <c r="G12" s="5">
        <f>'[1]3.Germany'!G12</f>
        <v>29</v>
      </c>
      <c r="H12" s="5">
        <f>'[1]3.Germany'!H12</f>
        <v>42</v>
      </c>
      <c r="I12" s="5">
        <f>'[1]3.Germany'!I12</f>
        <v>-13</v>
      </c>
      <c r="J12" s="48">
        <f>'[1]3.Germany'!J12</f>
        <v>32</v>
      </c>
      <c r="K12" s="6">
        <f>'[1]3.Germany'!K12</f>
        <v>14.656000000090909</v>
      </c>
      <c r="L12" s="5" t="str">
        <f>'[1]3.Germany'!L12</f>
        <v xml:space="preserve"> </v>
      </c>
      <c r="V12" s="126"/>
    </row>
    <row r="13" spans="1:23">
      <c r="A13" s="5">
        <v>12</v>
      </c>
      <c r="B13" s="5" t="str">
        <f>'[1]3.Germany'!B13</f>
        <v>Hoffenheim</v>
      </c>
      <c r="C13" s="5">
        <f>'[1]3.Germany'!C13</f>
        <v>28</v>
      </c>
      <c r="D13" s="5">
        <f>'[1]3.Germany'!D13</f>
        <v>8</v>
      </c>
      <c r="E13" s="5">
        <f>'[1]3.Germany'!E13</f>
        <v>7</v>
      </c>
      <c r="F13" s="5">
        <f>'[1]3.Germany'!F13</f>
        <v>13</v>
      </c>
      <c r="G13" s="5">
        <f>'[1]3.Germany'!G13</f>
        <v>41</v>
      </c>
      <c r="H13" s="5">
        <f>'[1]3.Germany'!H13</f>
        <v>47</v>
      </c>
      <c r="I13" s="5">
        <f>'[1]3.Germany'!I13</f>
        <v>-6</v>
      </c>
      <c r="J13" s="48">
        <f>'[1]3.Germany'!J13</f>
        <v>31</v>
      </c>
      <c r="K13" s="6">
        <f>'[1]3.Germany'!K13</f>
        <v>23.000000015873017</v>
      </c>
      <c r="L13" s="5" t="str">
        <f>'[1]3.Germany'!L13</f>
        <v xml:space="preserve"> </v>
      </c>
      <c r="V13" s="126"/>
    </row>
    <row r="14" spans="1:23">
      <c r="A14" s="5">
        <v>13</v>
      </c>
      <c r="B14" s="5" t="str">
        <f>'[1]3.Germany'!B14</f>
        <v>Werder</v>
      </c>
      <c r="C14" s="5">
        <f>'[1]3.Germany'!C14</f>
        <v>28</v>
      </c>
      <c r="D14" s="5">
        <f>'[1]3.Germany'!D14</f>
        <v>7</v>
      </c>
      <c r="E14" s="5">
        <f>'[1]3.Germany'!E14</f>
        <v>9</v>
      </c>
      <c r="F14" s="5">
        <f>'[1]3.Germany'!F14</f>
        <v>12</v>
      </c>
      <c r="G14" s="5">
        <f>'[1]3.Germany'!G14</f>
        <v>32</v>
      </c>
      <c r="H14" s="5">
        <f>'[1]3.Germany'!H14</f>
        <v>43</v>
      </c>
      <c r="I14" s="5">
        <f>'[1]3.Germany'!I14</f>
        <v>-11</v>
      </c>
      <c r="J14" s="48">
        <f>'[1]3.Germany'!J14</f>
        <v>30</v>
      </c>
      <c r="K14" s="6">
        <f>'[1]3.Germany'!K14</f>
        <v>14.656000000076924</v>
      </c>
      <c r="L14" s="5" t="str">
        <f>'[1]3.Germany'!L14</f>
        <v xml:space="preserve"> </v>
      </c>
      <c r="V14" s="126"/>
    </row>
    <row r="15" spans="1:23">
      <c r="A15" s="5">
        <v>14</v>
      </c>
      <c r="B15" s="5" t="str">
        <f>'[1]3.Germany'!B15</f>
        <v>Mainz 05</v>
      </c>
      <c r="C15" s="5">
        <f>'[1]3.Germany'!C15</f>
        <v>28</v>
      </c>
      <c r="D15" s="5">
        <f>'[1]3.Germany'!D15</f>
        <v>7</v>
      </c>
      <c r="E15" s="5">
        <f>'[1]3.Germany'!E15</f>
        <v>7</v>
      </c>
      <c r="F15" s="5">
        <f>'[1]3.Germany'!F15</f>
        <v>14</v>
      </c>
      <c r="G15" s="5">
        <f>'[1]3.Germany'!G15</f>
        <v>30</v>
      </c>
      <c r="H15" s="5">
        <f>'[1]3.Germany'!H15</f>
        <v>48</v>
      </c>
      <c r="I15" s="5">
        <f>'[1]3.Germany'!I15</f>
        <v>-18</v>
      </c>
      <c r="J15" s="48">
        <f>'[1]3.Germany'!J15</f>
        <v>28</v>
      </c>
      <c r="K15" s="6">
        <f>'[1]3.Germany'!K15</f>
        <v>14.656000009345796</v>
      </c>
      <c r="L15" s="5" t="str">
        <f>'[1]3.Germany'!L15</f>
        <v xml:space="preserve"> </v>
      </c>
      <c r="V15" s="126"/>
    </row>
    <row r="16" spans="1:23">
      <c r="A16" s="5">
        <v>15</v>
      </c>
      <c r="B16" s="5" t="str">
        <f>'[1]3.Germany'!B16</f>
        <v>Hertha</v>
      </c>
      <c r="C16" s="5">
        <f>'[1]3.Germany'!C16</f>
        <v>28</v>
      </c>
      <c r="D16" s="5">
        <f>'[1]3.Germany'!D16</f>
        <v>6</v>
      </c>
      <c r="E16" s="5">
        <f>'[1]3.Germany'!E16</f>
        <v>8</v>
      </c>
      <c r="F16" s="5">
        <f>'[1]3.Germany'!F16</f>
        <v>14</v>
      </c>
      <c r="G16" s="5">
        <f>'[1]3.Germany'!G16</f>
        <v>34</v>
      </c>
      <c r="H16" s="5">
        <f>'[1]3.Germany'!H16</f>
        <v>48</v>
      </c>
      <c r="I16" s="5">
        <f>'[1]3.Germany'!I16</f>
        <v>-14</v>
      </c>
      <c r="J16" s="48">
        <f>'[1]3.Germany'!J16</f>
        <v>26</v>
      </c>
      <c r="K16" s="6">
        <f>'[1]3.Germany'!K16</f>
        <v>14.656000009615385</v>
      </c>
      <c r="L16" s="5" t="str">
        <f>'[1]3.Germany'!L16</f>
        <v xml:space="preserve"> </v>
      </c>
      <c r="V16" s="126"/>
    </row>
    <row r="17" spans="1:22">
      <c r="A17" s="5">
        <v>16</v>
      </c>
      <c r="B17" s="5" t="str">
        <f>'[1]3.Germany'!B17</f>
        <v>Arminia</v>
      </c>
      <c r="C17" s="5">
        <f>'[1]3.Germany'!C17</f>
        <v>28</v>
      </c>
      <c r="D17" s="5">
        <f>'[1]3.Germany'!D17</f>
        <v>7</v>
      </c>
      <c r="E17" s="5">
        <f>'[1]3.Germany'!E17</f>
        <v>5</v>
      </c>
      <c r="F17" s="5">
        <f>'[1]3.Germany'!F17</f>
        <v>16</v>
      </c>
      <c r="G17" s="5">
        <f>'[1]3.Germany'!G17</f>
        <v>22</v>
      </c>
      <c r="H17" s="5">
        <f>'[1]3.Germany'!H17</f>
        <v>46</v>
      </c>
      <c r="I17" s="5">
        <f>'[1]3.Germany'!I17</f>
        <v>-24</v>
      </c>
      <c r="J17" s="48">
        <f>'[1]3.Germany'!J17</f>
        <v>26</v>
      </c>
      <c r="K17" s="6">
        <f>'[1]3.Germany'!K17</f>
        <v>14.6560000000625</v>
      </c>
      <c r="L17" s="5" t="str">
        <f>'[1]3.Germany'!L17</f>
        <v xml:space="preserve"> </v>
      </c>
      <c r="V17" s="126"/>
    </row>
    <row r="18" spans="1:22">
      <c r="A18" s="5">
        <v>17</v>
      </c>
      <c r="B18" s="5" t="str">
        <f>'[1]3.Germany'!B18</f>
        <v>Koln</v>
      </c>
      <c r="C18" s="5">
        <f>'[1]3.Germany'!C18</f>
        <v>28</v>
      </c>
      <c r="D18" s="5">
        <f>'[1]3.Germany'!D18</f>
        <v>5</v>
      </c>
      <c r="E18" s="5">
        <f>'[1]3.Germany'!E18</f>
        <v>8</v>
      </c>
      <c r="F18" s="5">
        <f>'[1]3.Germany'!F18</f>
        <v>15</v>
      </c>
      <c r="G18" s="5">
        <f>'[1]3.Germany'!G18</f>
        <v>27</v>
      </c>
      <c r="H18" s="5">
        <f>'[1]3.Germany'!H18</f>
        <v>50</v>
      </c>
      <c r="I18" s="5">
        <f>'[1]3.Germany'!I18</f>
        <v>-23</v>
      </c>
      <c r="J18" s="48">
        <f>'[1]3.Germany'!J18</f>
        <v>23</v>
      </c>
      <c r="K18" s="6">
        <f>'[1]3.Germany'!K18</f>
        <v>14.65600000952381</v>
      </c>
      <c r="L18" s="5" t="str">
        <f>'[1]3.Germany'!L18</f>
        <v xml:space="preserve"> </v>
      </c>
      <c r="V18" s="126"/>
    </row>
    <row r="19" spans="1:22">
      <c r="A19" s="5">
        <v>18</v>
      </c>
      <c r="B19" s="5" t="str">
        <f>'[1]3.Germany'!B19</f>
        <v>Schalke 04</v>
      </c>
      <c r="C19" s="5">
        <f>'[1]3.Germany'!C19</f>
        <v>28</v>
      </c>
      <c r="D19" s="5">
        <f>'[1]3.Germany'!D19</f>
        <v>2</v>
      </c>
      <c r="E19" s="5">
        <f>'[1]3.Germany'!E19</f>
        <v>7</v>
      </c>
      <c r="F19" s="5">
        <f>'[1]3.Germany'!F19</f>
        <v>19</v>
      </c>
      <c r="G19" s="5">
        <f>'[1]3.Germany'!G19</f>
        <v>18</v>
      </c>
      <c r="H19" s="5">
        <f>'[1]3.Germany'!H19</f>
        <v>71</v>
      </c>
      <c r="I19" s="5">
        <f>'[1]3.Germany'!I19</f>
        <v>-53</v>
      </c>
      <c r="J19" s="48">
        <f>'[1]3.Germany'!J19</f>
        <v>13</v>
      </c>
      <c r="K19" s="6">
        <f>'[1]3.Germany'!K19</f>
        <v>35.000000022727271</v>
      </c>
      <c r="L19" s="5" t="str">
        <f>'[1]3.Germany'!L19</f>
        <v xml:space="preserve"> </v>
      </c>
      <c r="V19" s="126"/>
    </row>
    <row r="20" spans="1:22">
      <c r="A20" s="18"/>
      <c r="F20" s="120" t="s">
        <v>203</v>
      </c>
      <c r="G20" s="277">
        <f>SUM(G2:G19)/SUM(C2:C19)*2</f>
        <v>3</v>
      </c>
      <c r="H20" s="277"/>
    </row>
    <row r="21" spans="1:22">
      <c r="A21" s="18"/>
      <c r="B21" s="5" t="s">
        <v>125</v>
      </c>
      <c r="K21" s="6">
        <f>'[1]3.Germany'!K21</f>
        <v>14.656000000000001</v>
      </c>
    </row>
    <row r="25" spans="1:22">
      <c r="B25" s="190" t="s">
        <v>204</v>
      </c>
    </row>
    <row r="26" spans="1:22">
      <c r="B26" s="190" t="s">
        <v>211</v>
      </c>
    </row>
    <row r="27" spans="1:22">
      <c r="B27" s="190" t="s">
        <v>212</v>
      </c>
    </row>
    <row r="28" spans="1:22">
      <c r="B28" s="190" t="s">
        <v>218</v>
      </c>
    </row>
    <row r="29" spans="1:22">
      <c r="B29" s="190" t="s">
        <v>219</v>
      </c>
    </row>
    <row r="30" spans="1:22">
      <c r="B30" s="190" t="s">
        <v>220</v>
      </c>
    </row>
    <row r="31" spans="1:22">
      <c r="K31" s="111"/>
    </row>
  </sheetData>
  <mergeCells count="1">
    <mergeCell ref="G20:H20"/>
  </mergeCells>
  <phoneticPr fontId="3" type="noConversion"/>
  <hyperlinks>
    <hyperlink ref="O1" location="MENU!A1" display="Menu" xr:uid="{00000000-0004-0000-0900-000000000000}"/>
  </hyperlinks>
  <pageMargins left="0.75" right="0.75" top="1" bottom="1" header="0.5" footer="0.5"/>
  <pageSetup paperSize="9" orientation="portrait" verticalDpi="203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9"/>
  <dimension ref="A1:U34"/>
  <sheetViews>
    <sheetView workbookViewId="0"/>
  </sheetViews>
  <sheetFormatPr defaultRowHeight="15"/>
  <cols>
    <col min="1" max="1" width="3" style="5" customWidth="1"/>
    <col min="2" max="2" width="19.7109375" style="5" customWidth="1"/>
    <col min="3" max="8" width="3" style="5" customWidth="1"/>
    <col min="9" max="9" width="3.7109375" style="5" customWidth="1"/>
    <col min="10" max="10" width="3.7109375" style="48" customWidth="1"/>
    <col min="11" max="11" width="7.5703125" style="5" bestFit="1" customWidth="1"/>
    <col min="12" max="12" width="8" style="5" bestFit="1" customWidth="1"/>
    <col min="13" max="16384" width="9.140625" style="5"/>
  </cols>
  <sheetData>
    <row r="1" spans="1:21">
      <c r="B1" s="5" t="s">
        <v>184</v>
      </c>
      <c r="C1" s="5" t="s">
        <v>192</v>
      </c>
      <c r="D1" s="5" t="s">
        <v>193</v>
      </c>
      <c r="E1" s="5" t="s">
        <v>194</v>
      </c>
      <c r="F1" s="5" t="s">
        <v>195</v>
      </c>
      <c r="G1" s="5" t="s">
        <v>196</v>
      </c>
      <c r="H1" s="5" t="s">
        <v>197</v>
      </c>
      <c r="I1" s="5" t="s">
        <v>198</v>
      </c>
      <c r="J1" s="48" t="s">
        <v>199</v>
      </c>
      <c r="K1" s="17" t="s">
        <v>128</v>
      </c>
      <c r="L1" s="17" t="s">
        <v>200</v>
      </c>
      <c r="M1" s="148" t="str">
        <f>CONCATENATE(MAX(C2:C21),"/38")</f>
        <v>30/38</v>
      </c>
      <c r="N1" s="35"/>
      <c r="O1" s="246" t="s">
        <v>77</v>
      </c>
    </row>
    <row r="2" spans="1:21">
      <c r="A2" s="5">
        <v>1</v>
      </c>
      <c r="B2" s="5" t="str">
        <f>'[1]4.Italy'!B2</f>
        <v>Internazionale</v>
      </c>
      <c r="C2" s="5">
        <f>'[1]4.Italy'!C2</f>
        <v>30</v>
      </c>
      <c r="D2" s="5">
        <f>'[1]4.Italy'!D2</f>
        <v>23</v>
      </c>
      <c r="E2" s="5">
        <f>'[1]4.Italy'!E2</f>
        <v>5</v>
      </c>
      <c r="F2" s="5">
        <f>'[1]4.Italy'!F2</f>
        <v>2</v>
      </c>
      <c r="G2" s="5">
        <f>'[1]4.Italy'!G2</f>
        <v>69</v>
      </c>
      <c r="H2" s="5">
        <f>'[1]4.Italy'!H2</f>
        <v>27</v>
      </c>
      <c r="I2" s="5">
        <f>'[1]4.Italy'!I2</f>
        <v>42</v>
      </c>
      <c r="J2" s="48">
        <f>'[1]4.Italy'!J2</f>
        <v>74</v>
      </c>
      <c r="K2" s="6">
        <f>'[1]4.Italy'!K2</f>
        <v>53.000000038461536</v>
      </c>
      <c r="L2" s="5" t="str">
        <f>'[1]4.Italy'!L2</f>
        <v>GS CL</v>
      </c>
      <c r="M2" s="14"/>
      <c r="U2" s="16"/>
    </row>
    <row r="3" spans="1:21">
      <c r="A3" s="5">
        <v>2</v>
      </c>
      <c r="B3" s="5" t="str">
        <f>'[1]4.Italy'!B3</f>
        <v>Milan</v>
      </c>
      <c r="C3" s="5">
        <f>'[1]4.Italy'!C3</f>
        <v>30</v>
      </c>
      <c r="D3" s="5">
        <f>'[1]4.Italy'!D3</f>
        <v>19</v>
      </c>
      <c r="E3" s="5">
        <f>'[1]4.Italy'!E3</f>
        <v>6</v>
      </c>
      <c r="F3" s="5">
        <f>'[1]4.Italy'!F3</f>
        <v>5</v>
      </c>
      <c r="G3" s="5">
        <f>'[1]4.Italy'!G3</f>
        <v>57</v>
      </c>
      <c r="H3" s="5">
        <f>'[1]4.Italy'!H3</f>
        <v>35</v>
      </c>
      <c r="I3" s="5">
        <f>'[1]4.Italy'!I3</f>
        <v>22</v>
      </c>
      <c r="J3" s="48">
        <f>'[1]4.Italy'!J3</f>
        <v>63</v>
      </c>
      <c r="K3" s="6">
        <f>'[1]4.Italy'!K3</f>
        <v>31.000000018867926</v>
      </c>
      <c r="L3" s="5" t="str">
        <f>'[1]4.Italy'!L3</f>
        <v>GS CL</v>
      </c>
      <c r="M3" s="14"/>
      <c r="N3" s="35"/>
      <c r="U3" s="16"/>
    </row>
    <row r="4" spans="1:21">
      <c r="A4" s="5">
        <v>3</v>
      </c>
      <c r="B4" s="5" t="str">
        <f>'[1]4.Italy'!B4</f>
        <v>Juventus</v>
      </c>
      <c r="C4" s="5">
        <f>'[1]4.Italy'!C4</f>
        <v>30</v>
      </c>
      <c r="D4" s="5">
        <f>'[1]4.Italy'!D4</f>
        <v>18</v>
      </c>
      <c r="E4" s="5">
        <f>'[1]4.Italy'!E4</f>
        <v>8</v>
      </c>
      <c r="F4" s="5">
        <f>'[1]4.Italy'!F4</f>
        <v>4</v>
      </c>
      <c r="G4" s="5">
        <f>'[1]4.Italy'!G4</f>
        <v>61</v>
      </c>
      <c r="H4" s="5">
        <f>'[1]4.Italy'!H4</f>
        <v>27</v>
      </c>
      <c r="I4" s="5">
        <f>'[1]4.Italy'!I4</f>
        <v>34</v>
      </c>
      <c r="J4" s="48">
        <f>'[1]4.Italy'!J4</f>
        <v>62</v>
      </c>
      <c r="K4" s="6">
        <f>'[1]4.Italy'!K4</f>
        <v>120.00000025</v>
      </c>
      <c r="L4" s="5" t="str">
        <f>'[1]4.Italy'!L4</f>
        <v>GS CL</v>
      </c>
      <c r="U4" s="16"/>
    </row>
    <row r="5" spans="1:21">
      <c r="A5" s="5">
        <v>4</v>
      </c>
      <c r="B5" s="5" t="str">
        <f>'[1]4.Italy'!B5</f>
        <v>Atalanta</v>
      </c>
      <c r="C5" s="5">
        <f>'[1]4.Italy'!C5</f>
        <v>30</v>
      </c>
      <c r="D5" s="5">
        <f>'[1]4.Italy'!D5</f>
        <v>18</v>
      </c>
      <c r="E5" s="5">
        <f>'[1]4.Italy'!E5</f>
        <v>7</v>
      </c>
      <c r="F5" s="5">
        <f>'[1]4.Italy'!F5</f>
        <v>5</v>
      </c>
      <c r="G5" s="5">
        <f>'[1]4.Italy'!G5</f>
        <v>71</v>
      </c>
      <c r="H5" s="5">
        <f>'[1]4.Italy'!H5</f>
        <v>38</v>
      </c>
      <c r="I5" s="5">
        <f>'[1]4.Italy'!I5</f>
        <v>33</v>
      </c>
      <c r="J5" s="48">
        <f>'[1]4.Italy'!J5</f>
        <v>61</v>
      </c>
      <c r="K5" s="6">
        <f>'[1]4.Italy'!K5</f>
        <v>50.50000003703704</v>
      </c>
      <c r="L5" s="5" t="str">
        <f>'[1]4.Italy'!L5</f>
        <v>GS CL</v>
      </c>
      <c r="N5" s="19"/>
      <c r="U5" s="16"/>
    </row>
    <row r="6" spans="1:21">
      <c r="A6" s="5">
        <v>5</v>
      </c>
      <c r="B6" s="5" t="str">
        <f>'[1]4.Italy'!B6</f>
        <v>Napoli</v>
      </c>
      <c r="C6" s="5">
        <f>'[1]4.Italy'!C6</f>
        <v>30</v>
      </c>
      <c r="D6" s="5">
        <f>'[1]4.Italy'!D6</f>
        <v>19</v>
      </c>
      <c r="E6" s="5">
        <f>'[1]4.Italy'!E6</f>
        <v>2</v>
      </c>
      <c r="F6" s="5">
        <f>'[1]4.Italy'!F6</f>
        <v>9</v>
      </c>
      <c r="G6" s="5">
        <f>'[1]4.Italy'!G6</f>
        <v>65</v>
      </c>
      <c r="H6" s="5">
        <f>'[1]4.Italy'!H6</f>
        <v>34</v>
      </c>
      <c r="I6" s="5">
        <f>'[1]4.Italy'!I6</f>
        <v>31</v>
      </c>
      <c r="J6" s="48">
        <f>'[1]4.Italy'!J6</f>
        <v>59</v>
      </c>
      <c r="K6" s="6">
        <f>'[1]4.Italy'!K6</f>
        <v>74.000000049999997</v>
      </c>
      <c r="L6" s="5" t="str">
        <f>'[1]4.Italy'!L6</f>
        <v>GS EL</v>
      </c>
      <c r="M6" s="17"/>
      <c r="U6" s="16"/>
    </row>
    <row r="7" spans="1:21">
      <c r="A7" s="5">
        <v>6</v>
      </c>
      <c r="B7" s="5" t="str">
        <f>'[1]4.Italy'!B7</f>
        <v>Lazio</v>
      </c>
      <c r="C7" s="5">
        <f>'[1]4.Italy'!C7</f>
        <v>29</v>
      </c>
      <c r="D7" s="5">
        <f>'[1]4.Italy'!D7</f>
        <v>17</v>
      </c>
      <c r="E7" s="5">
        <f>'[1]4.Italy'!E7</f>
        <v>4</v>
      </c>
      <c r="F7" s="5">
        <f>'[1]4.Italy'!F7</f>
        <v>8</v>
      </c>
      <c r="G7" s="5">
        <f>'[1]4.Italy'!G7</f>
        <v>46</v>
      </c>
      <c r="H7" s="5">
        <f>'[1]4.Italy'!H7</f>
        <v>38</v>
      </c>
      <c r="I7" s="5">
        <f>'[1]4.Italy'!I7</f>
        <v>8</v>
      </c>
      <c r="J7" s="48">
        <f>'[1]4.Italy'!J7</f>
        <v>55</v>
      </c>
      <c r="K7" s="6">
        <f>'[1]4.Italy'!K7</f>
        <v>44.000000029411765</v>
      </c>
      <c r="L7" s="5" t="str">
        <f>'[1]4.Italy'!L7</f>
        <v>GS EL</v>
      </c>
      <c r="O7" s="20"/>
      <c r="P7" s="271"/>
      <c r="U7" s="16"/>
    </row>
    <row r="8" spans="1:21">
      <c r="A8" s="5">
        <v>7</v>
      </c>
      <c r="B8" s="5" t="str">
        <f>'[1]4.Italy'!B8</f>
        <v>Roma</v>
      </c>
      <c r="C8" s="5">
        <f>'[1]4.Italy'!C8</f>
        <v>30</v>
      </c>
      <c r="D8" s="5">
        <f>'[1]4.Italy'!D8</f>
        <v>16</v>
      </c>
      <c r="E8" s="5">
        <f>'[1]4.Italy'!E8</f>
        <v>6</v>
      </c>
      <c r="F8" s="5">
        <f>'[1]4.Italy'!F8</f>
        <v>8</v>
      </c>
      <c r="G8" s="5">
        <f>'[1]4.Italy'!G8</f>
        <v>54</v>
      </c>
      <c r="H8" s="5">
        <f>'[1]4.Italy'!H8</f>
        <v>44</v>
      </c>
      <c r="I8" s="5">
        <f>'[1]4.Italy'!I8</f>
        <v>10</v>
      </c>
      <c r="J8" s="48">
        <f>'[1]4.Italy'!J8</f>
        <v>54</v>
      </c>
      <c r="K8" s="6">
        <f>'[1]4.Italy'!K8</f>
        <v>86.000000066666672</v>
      </c>
      <c r="L8" s="5" t="str">
        <f>'[1]4.Italy'!L8</f>
        <v>ECLQ4</v>
      </c>
      <c r="O8" s="20"/>
      <c r="P8" s="17"/>
      <c r="Q8" s="271" t="s">
        <v>201</v>
      </c>
      <c r="U8" s="16"/>
    </row>
    <row r="9" spans="1:21">
      <c r="A9" s="5">
        <v>8</v>
      </c>
      <c r="B9" s="5" t="str">
        <f>'[1]4.Italy'!B9</f>
        <v>Sassuolo</v>
      </c>
      <c r="C9" s="5">
        <f>'[1]4.Italy'!C9</f>
        <v>30</v>
      </c>
      <c r="D9" s="5">
        <f>'[1]4.Italy'!D9</f>
        <v>11</v>
      </c>
      <c r="E9" s="5">
        <f>'[1]4.Italy'!E9</f>
        <v>10</v>
      </c>
      <c r="F9" s="5">
        <f>'[1]4.Italy'!F9</f>
        <v>9</v>
      </c>
      <c r="G9" s="5">
        <f>'[1]4.Italy'!G9</f>
        <v>49</v>
      </c>
      <c r="H9" s="5">
        <f>'[1]4.Italy'!H9</f>
        <v>48</v>
      </c>
      <c r="I9" s="5">
        <f>'[1]4.Italy'!I9</f>
        <v>1</v>
      </c>
      <c r="J9" s="48">
        <f>'[1]4.Italy'!J9</f>
        <v>43</v>
      </c>
      <c r="K9" s="6">
        <f>'[1]4.Italy'!K9</f>
        <v>14.973000009900991</v>
      </c>
      <c r="L9" s="5" t="str">
        <f>'[1]4.Italy'!L9</f>
        <v xml:space="preserve"> </v>
      </c>
      <c r="O9" s="17"/>
      <c r="P9" s="17"/>
      <c r="Q9" s="17" t="s">
        <v>221</v>
      </c>
      <c r="U9" s="16"/>
    </row>
    <row r="10" spans="1:21">
      <c r="A10" s="5">
        <v>9</v>
      </c>
      <c r="B10" s="5" t="str">
        <f>'[1]4.Italy'!B10</f>
        <v>Verona</v>
      </c>
      <c r="C10" s="5">
        <f>'[1]4.Italy'!C10</f>
        <v>30</v>
      </c>
      <c r="D10" s="5">
        <f>'[1]4.Italy'!D10</f>
        <v>11</v>
      </c>
      <c r="E10" s="5">
        <f>'[1]4.Italy'!E10</f>
        <v>8</v>
      </c>
      <c r="F10" s="5">
        <f>'[1]4.Italy'!F10</f>
        <v>11</v>
      </c>
      <c r="G10" s="5">
        <f>'[1]4.Italy'!G10</f>
        <v>38</v>
      </c>
      <c r="H10" s="5">
        <f>'[1]4.Italy'!H10</f>
        <v>35</v>
      </c>
      <c r="I10" s="5">
        <f>'[1]4.Italy'!I10</f>
        <v>3</v>
      </c>
      <c r="J10" s="48">
        <f>'[1]4.Italy'!J10</f>
        <v>41</v>
      </c>
      <c r="K10" s="6">
        <f>'[1]4.Italy'!K10</f>
        <v>14.973000000111112</v>
      </c>
      <c r="L10" s="5" t="str">
        <f>'[1]4.Italy'!L10</f>
        <v xml:space="preserve"> </v>
      </c>
      <c r="Q10" s="17"/>
      <c r="U10" s="16"/>
    </row>
    <row r="11" spans="1:21">
      <c r="A11" s="5">
        <v>10</v>
      </c>
      <c r="B11" s="5" t="str">
        <f>'[1]4.Italy'!B11</f>
        <v>Sampdoria</v>
      </c>
      <c r="C11" s="5">
        <f>'[1]4.Italy'!C11</f>
        <v>30</v>
      </c>
      <c r="D11" s="5">
        <f>'[1]4.Italy'!D11</f>
        <v>10</v>
      </c>
      <c r="E11" s="5">
        <f>'[1]4.Italy'!E11</f>
        <v>6</v>
      </c>
      <c r="F11" s="5">
        <f>'[1]4.Italy'!F11</f>
        <v>14</v>
      </c>
      <c r="G11" s="5">
        <f>'[1]4.Italy'!G11</f>
        <v>39</v>
      </c>
      <c r="H11" s="5">
        <f>'[1]4.Italy'!H11</f>
        <v>45</v>
      </c>
      <c r="I11" s="5">
        <f>'[1]4.Italy'!I11</f>
        <v>-6</v>
      </c>
      <c r="J11" s="48">
        <f>'[1]4.Italy'!J11</f>
        <v>36</v>
      </c>
      <c r="K11" s="6">
        <f>'[1]4.Italy'!K11</f>
        <v>14.973000000100001</v>
      </c>
      <c r="L11" s="5" t="str">
        <f>'[1]4.Italy'!L11</f>
        <v xml:space="preserve"> </v>
      </c>
      <c r="U11" s="16"/>
    </row>
    <row r="12" spans="1:21">
      <c r="A12" s="5">
        <v>11</v>
      </c>
      <c r="B12" s="5" t="str">
        <f>'[1]4.Italy'!B12</f>
        <v>Bologna</v>
      </c>
      <c r="C12" s="5">
        <f>'[1]4.Italy'!C12</f>
        <v>30</v>
      </c>
      <c r="D12" s="5">
        <f>'[1]4.Italy'!D12</f>
        <v>9</v>
      </c>
      <c r="E12" s="5">
        <f>'[1]4.Italy'!E12</f>
        <v>7</v>
      </c>
      <c r="F12" s="5">
        <f>'[1]4.Italy'!F12</f>
        <v>14</v>
      </c>
      <c r="G12" s="5">
        <f>'[1]4.Italy'!G12</f>
        <v>39</v>
      </c>
      <c r="H12" s="5">
        <f>'[1]4.Italy'!H12</f>
        <v>46</v>
      </c>
      <c r="I12" s="5">
        <f>'[1]4.Italy'!I12</f>
        <v>-7</v>
      </c>
      <c r="J12" s="48">
        <f>'[1]4.Italy'!J12</f>
        <v>34</v>
      </c>
      <c r="K12" s="6">
        <f>'[1]4.Italy'!K12</f>
        <v>14.973000000090909</v>
      </c>
      <c r="L12" s="5" t="str">
        <f>'[1]4.Italy'!L12</f>
        <v xml:space="preserve"> </v>
      </c>
      <c r="N12" s="54"/>
      <c r="U12" s="16"/>
    </row>
    <row r="13" spans="1:21">
      <c r="A13" s="5">
        <v>12</v>
      </c>
      <c r="B13" s="5" t="str">
        <f>'[1]4.Italy'!B13</f>
        <v>Udinese</v>
      </c>
      <c r="C13" s="5">
        <f>'[1]4.Italy'!C13</f>
        <v>30</v>
      </c>
      <c r="D13" s="5">
        <f>'[1]4.Italy'!D13</f>
        <v>8</v>
      </c>
      <c r="E13" s="5">
        <f>'[1]4.Italy'!E13</f>
        <v>9</v>
      </c>
      <c r="F13" s="5">
        <f>'[1]4.Italy'!F13</f>
        <v>13</v>
      </c>
      <c r="G13" s="5">
        <f>'[1]4.Italy'!G13</f>
        <v>32</v>
      </c>
      <c r="H13" s="5">
        <f>'[1]4.Italy'!H13</f>
        <v>40</v>
      </c>
      <c r="I13" s="5">
        <f>'[1]4.Italy'!I13</f>
        <v>-8</v>
      </c>
      <c r="J13" s="48">
        <f>'[1]4.Italy'!J13</f>
        <v>33</v>
      </c>
      <c r="K13" s="6">
        <f>'[1]4.Italy'!K13</f>
        <v>14.973000000083333</v>
      </c>
      <c r="L13" s="5" t="str">
        <f>'[1]4.Italy'!L13</f>
        <v xml:space="preserve"> </v>
      </c>
      <c r="N13" s="41"/>
      <c r="U13" s="16"/>
    </row>
    <row r="14" spans="1:21">
      <c r="A14" s="5">
        <v>13</v>
      </c>
      <c r="B14" s="5" t="str">
        <f>'[1]4.Italy'!B14</f>
        <v>Genoa</v>
      </c>
      <c r="C14" s="5">
        <f>'[1]4.Italy'!C14</f>
        <v>30</v>
      </c>
      <c r="D14" s="5">
        <f>'[1]4.Italy'!D14</f>
        <v>7</v>
      </c>
      <c r="E14" s="5">
        <f>'[1]4.Italy'!E14</f>
        <v>11</v>
      </c>
      <c r="F14" s="5">
        <f>'[1]4.Italy'!F14</f>
        <v>12</v>
      </c>
      <c r="G14" s="5">
        <f>'[1]4.Italy'!G14</f>
        <v>32</v>
      </c>
      <c r="H14" s="5">
        <f>'[1]4.Italy'!H14</f>
        <v>44</v>
      </c>
      <c r="I14" s="5">
        <f>'[1]4.Italy'!I14</f>
        <v>-12</v>
      </c>
      <c r="J14" s="48">
        <f>'[1]4.Italy'!J14</f>
        <v>32</v>
      </c>
      <c r="K14" s="6">
        <f>'[1]4.Italy'!K14</f>
        <v>14.973000000076924</v>
      </c>
      <c r="L14" s="5" t="str">
        <f>'[1]4.Italy'!L14</f>
        <v xml:space="preserve"> </v>
      </c>
      <c r="U14" s="16"/>
    </row>
    <row r="15" spans="1:21">
      <c r="A15" s="5">
        <v>14</v>
      </c>
      <c r="B15" s="5" t="str">
        <f>'[1]4.Italy'!B15</f>
        <v>Spezia</v>
      </c>
      <c r="C15" s="5">
        <f>'[1]4.Italy'!C15</f>
        <v>30</v>
      </c>
      <c r="D15" s="5">
        <f>'[1]4.Italy'!D15</f>
        <v>8</v>
      </c>
      <c r="E15" s="5">
        <f>'[1]4.Italy'!E15</f>
        <v>8</v>
      </c>
      <c r="F15" s="5">
        <f>'[1]4.Italy'!F15</f>
        <v>14</v>
      </c>
      <c r="G15" s="5">
        <f>'[1]4.Italy'!G15</f>
        <v>40</v>
      </c>
      <c r="H15" s="5">
        <f>'[1]4.Italy'!H15</f>
        <v>55</v>
      </c>
      <c r="I15" s="5">
        <f>'[1]4.Italy'!I15</f>
        <v>-15</v>
      </c>
      <c r="J15" s="48">
        <f>'[1]4.Italy'!J15</f>
        <v>32</v>
      </c>
      <c r="K15" s="6">
        <f>'[1]4.Italy'!K15</f>
        <v>14.97300000007143</v>
      </c>
      <c r="L15" s="5" t="str">
        <f>'[1]4.Italy'!L15</f>
        <v xml:space="preserve"> </v>
      </c>
      <c r="U15" s="16"/>
    </row>
    <row r="16" spans="1:21">
      <c r="A16" s="5">
        <v>15</v>
      </c>
      <c r="B16" s="5" t="str">
        <f>'[1]4.Italy'!B16</f>
        <v>Fiorentina</v>
      </c>
      <c r="C16" s="5">
        <f>'[1]4.Italy'!C16</f>
        <v>30</v>
      </c>
      <c r="D16" s="5">
        <f>'[1]4.Italy'!D16</f>
        <v>7</v>
      </c>
      <c r="E16" s="5">
        <f>'[1]4.Italy'!E16</f>
        <v>9</v>
      </c>
      <c r="F16" s="5">
        <f>'[1]4.Italy'!F16</f>
        <v>14</v>
      </c>
      <c r="G16" s="5">
        <f>'[1]4.Italy'!G16</f>
        <v>38</v>
      </c>
      <c r="H16" s="5">
        <f>'[1]4.Italy'!H16</f>
        <v>49</v>
      </c>
      <c r="I16" s="5">
        <f>'[1]4.Italy'!I16</f>
        <v>-11</v>
      </c>
      <c r="J16" s="48">
        <f>'[1]4.Italy'!J16</f>
        <v>30</v>
      </c>
      <c r="K16" s="6">
        <f>'[1]4.Italy'!K16</f>
        <v>14.973000009803922</v>
      </c>
      <c r="L16" s="5" t="str">
        <f>'[1]4.Italy'!L16</f>
        <v xml:space="preserve"> </v>
      </c>
      <c r="U16" s="16"/>
    </row>
    <row r="17" spans="1:21">
      <c r="A17" s="5">
        <v>16</v>
      </c>
      <c r="B17" s="5" t="str">
        <f>'[1]4.Italy'!B17</f>
        <v>Benevento</v>
      </c>
      <c r="C17" s="5">
        <f>'[1]4.Italy'!C17</f>
        <v>30</v>
      </c>
      <c r="D17" s="5">
        <f>'[1]4.Italy'!D17</f>
        <v>7</v>
      </c>
      <c r="E17" s="5">
        <f>'[1]4.Italy'!E17</f>
        <v>9</v>
      </c>
      <c r="F17" s="5">
        <f>'[1]4.Italy'!F17</f>
        <v>14</v>
      </c>
      <c r="G17" s="5">
        <f>'[1]4.Italy'!G17</f>
        <v>30</v>
      </c>
      <c r="H17" s="5">
        <f>'[1]4.Italy'!H17</f>
        <v>55</v>
      </c>
      <c r="I17" s="5">
        <f>'[1]4.Italy'!I17</f>
        <v>-25</v>
      </c>
      <c r="J17" s="48">
        <f>'[1]4.Italy'!J17</f>
        <v>30</v>
      </c>
      <c r="K17" s="6">
        <f>'[1]4.Italy'!K17</f>
        <v>14.9730000000625</v>
      </c>
      <c r="L17" s="5" t="str">
        <f>'[1]4.Italy'!L17</f>
        <v xml:space="preserve"> </v>
      </c>
      <c r="U17" s="16"/>
    </row>
    <row r="18" spans="1:21">
      <c r="A18" s="5">
        <v>17</v>
      </c>
      <c r="B18" s="5" t="str">
        <f>'[1]4.Italy'!B18</f>
        <v>Torino</v>
      </c>
      <c r="C18" s="5">
        <f>'[1]4.Italy'!C18</f>
        <v>29</v>
      </c>
      <c r="D18" s="5">
        <f>'[1]4.Italy'!D18</f>
        <v>5</v>
      </c>
      <c r="E18" s="5">
        <f>'[1]4.Italy'!E18</f>
        <v>12</v>
      </c>
      <c r="F18" s="5">
        <f>'[1]4.Italy'!F18</f>
        <v>12</v>
      </c>
      <c r="G18" s="5">
        <f>'[1]4.Italy'!G18</f>
        <v>42</v>
      </c>
      <c r="H18" s="5">
        <f>'[1]4.Italy'!H18</f>
        <v>52</v>
      </c>
      <c r="I18" s="5">
        <f>'[1]4.Italy'!I18</f>
        <v>-10</v>
      </c>
      <c r="J18" s="48">
        <f>'[1]4.Italy'!J18</f>
        <v>27</v>
      </c>
      <c r="K18" s="6">
        <f>'[1]4.Italy'!K18</f>
        <v>14.973000010000002</v>
      </c>
      <c r="L18" s="5" t="str">
        <f>'[1]4.Italy'!L18</f>
        <v xml:space="preserve"> </v>
      </c>
      <c r="U18" s="16"/>
    </row>
    <row r="19" spans="1:21">
      <c r="A19" s="5">
        <v>18</v>
      </c>
      <c r="B19" s="5" t="str">
        <f>'[1]4.Italy'!B19</f>
        <v>Cagliari</v>
      </c>
      <c r="C19" s="5">
        <f>'[1]4.Italy'!C19</f>
        <v>30</v>
      </c>
      <c r="D19" s="5">
        <f>'[1]4.Italy'!D19</f>
        <v>5</v>
      </c>
      <c r="E19" s="5">
        <f>'[1]4.Italy'!E19</f>
        <v>7</v>
      </c>
      <c r="F19" s="5">
        <f>'[1]4.Italy'!F19</f>
        <v>18</v>
      </c>
      <c r="G19" s="5">
        <f>'[1]4.Italy'!G19</f>
        <v>31</v>
      </c>
      <c r="H19" s="5">
        <f>'[1]4.Italy'!H19</f>
        <v>51</v>
      </c>
      <c r="I19" s="5">
        <f>'[1]4.Italy'!I19</f>
        <v>-20</v>
      </c>
      <c r="J19" s="48">
        <f>'[1]4.Italy'!J19</f>
        <v>22</v>
      </c>
      <c r="K19" s="6">
        <f>'[1]4.Italy'!K19</f>
        <v>14.973000000055556</v>
      </c>
      <c r="L19" s="5" t="str">
        <f>'[1]4.Italy'!L19</f>
        <v xml:space="preserve"> </v>
      </c>
      <c r="U19" s="16"/>
    </row>
    <row r="20" spans="1:21">
      <c r="A20" s="5">
        <v>19</v>
      </c>
      <c r="B20" s="5" t="str">
        <f>'[1]4.Italy'!B20</f>
        <v>Parma</v>
      </c>
      <c r="C20" s="5">
        <f>'[1]4.Italy'!C20</f>
        <v>30</v>
      </c>
      <c r="D20" s="5">
        <f>'[1]4.Italy'!D20</f>
        <v>3</v>
      </c>
      <c r="E20" s="5">
        <f>'[1]4.Italy'!E20</f>
        <v>11</v>
      </c>
      <c r="F20" s="5">
        <f>'[1]4.Italy'!F20</f>
        <v>16</v>
      </c>
      <c r="G20" s="5">
        <f>'[1]4.Italy'!G20</f>
        <v>29</v>
      </c>
      <c r="H20" s="5">
        <f>'[1]4.Italy'!H20</f>
        <v>59</v>
      </c>
      <c r="I20" s="5">
        <f>'[1]4.Italy'!I20</f>
        <v>-30</v>
      </c>
      <c r="J20" s="48">
        <f>'[1]4.Italy'!J20</f>
        <v>20</v>
      </c>
      <c r="K20" s="6">
        <f>'[1]4.Italy'!K20</f>
        <v>14.973000000052632</v>
      </c>
      <c r="L20" s="5" t="str">
        <f>'[1]4.Italy'!L20</f>
        <v xml:space="preserve"> </v>
      </c>
      <c r="U20" s="16"/>
    </row>
    <row r="21" spans="1:21">
      <c r="A21" s="5">
        <v>20</v>
      </c>
      <c r="B21" s="5" t="str">
        <f>'[1]4.Italy'!B21</f>
        <v>Crotone</v>
      </c>
      <c r="C21" s="5">
        <f>'[1]4.Italy'!C21</f>
        <v>30</v>
      </c>
      <c r="D21" s="5">
        <f>'[1]4.Italy'!D21</f>
        <v>4</v>
      </c>
      <c r="E21" s="5">
        <f>'[1]4.Italy'!E21</f>
        <v>3</v>
      </c>
      <c r="F21" s="5">
        <f>'[1]4.Italy'!F21</f>
        <v>23</v>
      </c>
      <c r="G21" s="5">
        <f>'[1]4.Italy'!G21</f>
        <v>37</v>
      </c>
      <c r="H21" s="5">
        <f>'[1]4.Italy'!H21</f>
        <v>77</v>
      </c>
      <c r="I21" s="5">
        <f>'[1]4.Italy'!I21</f>
        <v>-40</v>
      </c>
      <c r="J21" s="48">
        <f>'[1]4.Italy'!J21</f>
        <v>15</v>
      </c>
      <c r="K21" s="6">
        <f>'[1]4.Italy'!K21</f>
        <v>14.97300000005</v>
      </c>
      <c r="L21" s="5" t="str">
        <f>'[1]4.Italy'!L21</f>
        <v xml:space="preserve"> </v>
      </c>
      <c r="U21" s="16"/>
    </row>
    <row r="22" spans="1:21">
      <c r="F22" s="120" t="s">
        <v>203</v>
      </c>
      <c r="G22" s="277">
        <f>SUM(G2:G21)/SUM(C2:C21)*2</f>
        <v>3.0066889632107023</v>
      </c>
      <c r="H22" s="277"/>
    </row>
    <row r="23" spans="1:21">
      <c r="B23" s="5" t="s">
        <v>126</v>
      </c>
      <c r="K23" s="6">
        <f>'[1]4.Italy'!K23</f>
        <v>14.973000000000001</v>
      </c>
    </row>
    <row r="27" spans="1:21">
      <c r="B27" s="190" t="s">
        <v>204</v>
      </c>
    </row>
    <row r="28" spans="1:21">
      <c r="B28" s="190" t="s">
        <v>205</v>
      </c>
    </row>
    <row r="29" spans="1:21">
      <c r="B29" s="190" t="s">
        <v>206</v>
      </c>
    </row>
    <row r="30" spans="1:21">
      <c r="B30" s="113" t="s">
        <v>207</v>
      </c>
    </row>
    <row r="31" spans="1:21">
      <c r="B31" s="113" t="s">
        <v>222</v>
      </c>
      <c r="K31" s="111"/>
    </row>
    <row r="33" spans="2:11">
      <c r="B33" s="43"/>
    </row>
    <row r="34" spans="2:11">
      <c r="K34" s="3"/>
    </row>
  </sheetData>
  <mergeCells count="1">
    <mergeCell ref="G22:H22"/>
  </mergeCells>
  <phoneticPr fontId="3" type="noConversion"/>
  <hyperlinks>
    <hyperlink ref="O1" location="MENU!A1" display="Menu" xr:uid="{00000000-0004-0000-0A00-000000000000}"/>
  </hyperlinks>
  <pageMargins left="0.75" right="0.75" top="1" bottom="1" header="0.5" footer="0.5"/>
  <pageSetup paperSize="9" orientation="portrait" verticalDpi="203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0"/>
  <dimension ref="A1:U33"/>
  <sheetViews>
    <sheetView workbookViewId="0"/>
  </sheetViews>
  <sheetFormatPr defaultRowHeight="15"/>
  <cols>
    <col min="1" max="1" width="3" customWidth="1"/>
    <col min="2" max="2" width="19.7109375" customWidth="1"/>
    <col min="3" max="8" width="3" customWidth="1"/>
    <col min="9" max="9" width="3.7109375" customWidth="1"/>
    <col min="10" max="10" width="3.7109375" style="13" customWidth="1"/>
    <col min="11" max="11" width="7.5703125" bestFit="1" customWidth="1"/>
    <col min="12" max="12" width="7.42578125" bestFit="1" customWidth="1"/>
  </cols>
  <sheetData>
    <row r="1" spans="1:21">
      <c r="B1" t="s">
        <v>184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s="13" t="s">
        <v>199</v>
      </c>
      <c r="K1" s="17" t="s">
        <v>128</v>
      </c>
      <c r="L1" s="17" t="s">
        <v>200</v>
      </c>
      <c r="M1" s="20" t="str">
        <f>CONCATENATE(MAX(C2:C21),"/38")</f>
        <v>32/38</v>
      </c>
      <c r="N1" s="243"/>
      <c r="O1" s="246" t="s">
        <v>77</v>
      </c>
    </row>
    <row r="2" spans="1:21">
      <c r="A2">
        <v>1</v>
      </c>
      <c r="B2" s="5" t="str">
        <f>'[1]5.France'!B2</f>
        <v>Lille</v>
      </c>
      <c r="C2" s="5">
        <f>'[1]5.France'!C2</f>
        <v>32</v>
      </c>
      <c r="D2" s="5">
        <f>'[1]5.France'!D2</f>
        <v>20</v>
      </c>
      <c r="E2" s="5">
        <f>'[1]5.France'!E2</f>
        <v>9</v>
      </c>
      <c r="F2" s="5">
        <f>'[1]5.France'!F2</f>
        <v>3</v>
      </c>
      <c r="G2" s="5">
        <f>'[1]5.France'!G2</f>
        <v>53</v>
      </c>
      <c r="H2" s="5">
        <f>'[1]5.France'!H2</f>
        <v>19</v>
      </c>
      <c r="I2" s="5">
        <f>'[1]5.France'!I2</f>
        <v>34</v>
      </c>
      <c r="J2" s="48">
        <f>'[1]5.France'!J2</f>
        <v>69</v>
      </c>
      <c r="K2" s="6">
        <f>'[1]5.France'!K2</f>
        <v>14.000000009174311</v>
      </c>
      <c r="L2" s="5" t="str">
        <f>'[1]5.France'!L2</f>
        <v>GS CL</v>
      </c>
      <c r="M2" s="14"/>
      <c r="U2" s="127"/>
    </row>
    <row r="3" spans="1:21">
      <c r="A3">
        <v>2</v>
      </c>
      <c r="B3" s="5" t="str">
        <f>'[1]5.France'!B3</f>
        <v>Paris SG</v>
      </c>
      <c r="C3" s="5">
        <f>'[1]5.France'!C3</f>
        <v>32</v>
      </c>
      <c r="D3" s="5">
        <f>'[1]5.France'!D3</f>
        <v>21</v>
      </c>
      <c r="E3" s="5">
        <f>'[1]5.France'!E3</f>
        <v>3</v>
      </c>
      <c r="F3" s="5">
        <f>'[1]5.France'!F3</f>
        <v>8</v>
      </c>
      <c r="G3" s="5">
        <f>'[1]5.France'!G3</f>
        <v>71</v>
      </c>
      <c r="H3" s="5">
        <f>'[1]5.France'!H3</f>
        <v>23</v>
      </c>
      <c r="I3" s="5">
        <f>'[1]5.France'!I3</f>
        <v>48</v>
      </c>
      <c r="J3" s="48">
        <f>'[1]5.France'!J3</f>
        <v>66</v>
      </c>
      <c r="K3" s="6">
        <f>'[1]5.France'!K3</f>
        <v>112.00000014285715</v>
      </c>
      <c r="L3" s="5" t="str">
        <f>'[1]5.France'!L3</f>
        <v>GS CL</v>
      </c>
      <c r="M3" s="14"/>
      <c r="N3" s="243"/>
      <c r="U3" s="127"/>
    </row>
    <row r="4" spans="1:21">
      <c r="A4">
        <v>3</v>
      </c>
      <c r="B4" s="5" t="str">
        <f>'[1]5.France'!B4</f>
        <v>Monaco</v>
      </c>
      <c r="C4" s="5">
        <f>'[1]5.France'!C4</f>
        <v>32</v>
      </c>
      <c r="D4" s="5">
        <f>'[1]5.France'!D4</f>
        <v>20</v>
      </c>
      <c r="E4" s="5">
        <f>'[1]5.France'!E4</f>
        <v>5</v>
      </c>
      <c r="F4" s="5">
        <f>'[1]5.France'!F4</f>
        <v>7</v>
      </c>
      <c r="G4" s="5">
        <f>'[1]5.France'!G4</f>
        <v>67</v>
      </c>
      <c r="H4" s="5">
        <f>'[1]5.France'!H4</f>
        <v>38</v>
      </c>
      <c r="I4" s="5">
        <f>'[1]5.France'!I4</f>
        <v>29</v>
      </c>
      <c r="J4" s="48">
        <f>'[1]5.France'!J4</f>
        <v>65</v>
      </c>
      <c r="K4" s="6">
        <f>'[1]5.France'!K4</f>
        <v>36.000000024999999</v>
      </c>
      <c r="L4" s="5" t="str">
        <f>'[1]5.France'!L4</f>
        <v>NCQ3</v>
      </c>
      <c r="U4" s="127"/>
    </row>
    <row r="5" spans="1:21">
      <c r="A5">
        <v>4</v>
      </c>
      <c r="B5" s="5" t="str">
        <f>'[1]5.France'!B5</f>
        <v>Lyon</v>
      </c>
      <c r="C5" s="5">
        <f>'[1]5.France'!C5</f>
        <v>32</v>
      </c>
      <c r="D5" s="5">
        <f>'[1]5.France'!D5</f>
        <v>18</v>
      </c>
      <c r="E5" s="5">
        <f>'[1]5.France'!E5</f>
        <v>10</v>
      </c>
      <c r="F5" s="5">
        <f>'[1]5.France'!F5</f>
        <v>4</v>
      </c>
      <c r="G5" s="5">
        <f>'[1]5.France'!G5</f>
        <v>63</v>
      </c>
      <c r="H5" s="5">
        <f>'[1]5.France'!H5</f>
        <v>31</v>
      </c>
      <c r="I5" s="5">
        <f>'[1]5.France'!I5</f>
        <v>32</v>
      </c>
      <c r="J5" s="48">
        <f>'[1]5.France'!J5</f>
        <v>64</v>
      </c>
      <c r="K5" s="6">
        <f>'[1]5.France'!K5</f>
        <v>76.000000052631577</v>
      </c>
      <c r="L5" s="5" t="str">
        <f>'[1]5.France'!L5</f>
        <v>GS EL</v>
      </c>
      <c r="U5" s="127"/>
    </row>
    <row r="6" spans="1:21">
      <c r="A6">
        <v>5</v>
      </c>
      <c r="B6" s="5" t="str">
        <f>'[1]5.France'!B6</f>
        <v>Lens</v>
      </c>
      <c r="C6" s="5">
        <f>'[1]5.France'!C6</f>
        <v>32</v>
      </c>
      <c r="D6" s="5">
        <f>'[1]5.France'!D6</f>
        <v>14</v>
      </c>
      <c r="E6" s="5">
        <f>'[1]5.France'!E6</f>
        <v>10</v>
      </c>
      <c r="F6" s="5">
        <f>'[1]5.France'!F6</f>
        <v>8</v>
      </c>
      <c r="G6" s="5">
        <f>'[1]5.France'!G6</f>
        <v>51</v>
      </c>
      <c r="H6" s="5">
        <f>'[1]5.France'!H6</f>
        <v>44</v>
      </c>
      <c r="I6" s="5">
        <f>'[1]5.France'!I6</f>
        <v>7</v>
      </c>
      <c r="J6" s="48">
        <f>'[1]5.France'!J6</f>
        <v>52</v>
      </c>
      <c r="K6" s="6">
        <f>'[1]5.France'!K6</f>
        <v>11.1830000002</v>
      </c>
      <c r="L6" s="5" t="str">
        <f>'[1]5.France'!L6</f>
        <v>GS EL*</v>
      </c>
      <c r="M6" s="10"/>
      <c r="U6" s="127"/>
    </row>
    <row r="7" spans="1:21">
      <c r="A7">
        <v>6</v>
      </c>
      <c r="B7" s="5" t="str">
        <f>'[1]5.France'!B7</f>
        <v>Marseille</v>
      </c>
      <c r="C7" s="5">
        <f>'[1]5.France'!C7</f>
        <v>32</v>
      </c>
      <c r="D7" s="5">
        <f>'[1]5.France'!D7</f>
        <v>13</v>
      </c>
      <c r="E7" s="5">
        <f>'[1]5.France'!E7</f>
        <v>10</v>
      </c>
      <c r="F7" s="5">
        <f>'[1]5.France'!F7</f>
        <v>9</v>
      </c>
      <c r="G7" s="5">
        <f>'[1]5.France'!G7</f>
        <v>43</v>
      </c>
      <c r="H7" s="5">
        <f>'[1]5.France'!H7</f>
        <v>39</v>
      </c>
      <c r="I7" s="5">
        <f>'[1]5.France'!I7</f>
        <v>4</v>
      </c>
      <c r="J7" s="48">
        <f>'[1]5.France'!J7</f>
        <v>49</v>
      </c>
      <c r="K7" s="6">
        <f>'[1]5.France'!K7</f>
        <v>28.000000017543858</v>
      </c>
      <c r="L7" s="5" t="str">
        <f>'[1]5.France'!L7</f>
        <v>ECLQ4?</v>
      </c>
      <c r="O7" s="271"/>
      <c r="P7" s="271"/>
      <c r="U7" s="127"/>
    </row>
    <row r="8" spans="1:21">
      <c r="A8">
        <v>7</v>
      </c>
      <c r="B8" s="5" t="str">
        <f>'[1]5.France'!B8</f>
        <v>Rennes</v>
      </c>
      <c r="C8" s="5">
        <f>'[1]5.France'!C8</f>
        <v>32</v>
      </c>
      <c r="D8" s="5">
        <f>'[1]5.France'!D8</f>
        <v>13</v>
      </c>
      <c r="E8" s="5">
        <f>'[1]5.France'!E8</f>
        <v>9</v>
      </c>
      <c r="F8" s="5">
        <f>'[1]5.France'!F8</f>
        <v>10</v>
      </c>
      <c r="G8" s="5">
        <f>'[1]5.France'!G8</f>
        <v>40</v>
      </c>
      <c r="H8" s="5">
        <f>'[1]5.France'!H8</f>
        <v>35</v>
      </c>
      <c r="I8" s="5">
        <f>'[1]5.France'!I8</f>
        <v>5</v>
      </c>
      <c r="J8" s="48">
        <f>'[1]5.France'!J8</f>
        <v>48</v>
      </c>
      <c r="K8" s="6">
        <f>'[1]5.France'!K8</f>
        <v>19.000000011494254</v>
      </c>
      <c r="L8" s="5" t="str">
        <f>'[1]5.France'!L8</f>
        <v xml:space="preserve"> </v>
      </c>
      <c r="O8" s="66"/>
      <c r="P8" s="271"/>
      <c r="U8" s="127"/>
    </row>
    <row r="9" spans="1:21">
      <c r="A9">
        <v>8</v>
      </c>
      <c r="B9" s="5" t="str">
        <f>'[1]5.France'!B9</f>
        <v>Montpellier</v>
      </c>
      <c r="C9" s="5">
        <f>'[1]5.France'!C9</f>
        <v>32</v>
      </c>
      <c r="D9" s="5">
        <f>'[1]5.France'!D9</f>
        <v>12</v>
      </c>
      <c r="E9" s="5">
        <f>'[1]5.France'!E9</f>
        <v>10</v>
      </c>
      <c r="F9" s="5">
        <f>'[1]5.France'!F9</f>
        <v>10</v>
      </c>
      <c r="G9" s="5">
        <f>'[1]5.France'!G9</f>
        <v>52</v>
      </c>
      <c r="H9" s="5">
        <f>'[1]5.France'!H9</f>
        <v>53</v>
      </c>
      <c r="I9" s="5">
        <f>'[1]5.France'!I9</f>
        <v>-1</v>
      </c>
      <c r="J9" s="48">
        <f>'[1]5.France'!J9</f>
        <v>46</v>
      </c>
      <c r="K9" s="6">
        <f>'[1]5.France'!K9</f>
        <v>11.183000000125</v>
      </c>
      <c r="L9" s="5" t="str">
        <f>'[1]5.France'!L9</f>
        <v xml:space="preserve"> </v>
      </c>
      <c r="M9" s="10"/>
      <c r="P9" s="271"/>
      <c r="U9" s="127"/>
    </row>
    <row r="10" spans="1:21">
      <c r="A10">
        <v>9</v>
      </c>
      <c r="B10" s="5" t="str">
        <f>'[1]5.France'!B10</f>
        <v>Nice</v>
      </c>
      <c r="C10" s="5">
        <f>'[1]5.France'!C10</f>
        <v>32</v>
      </c>
      <c r="D10" s="5">
        <f>'[1]5.France'!D10</f>
        <v>12</v>
      </c>
      <c r="E10" s="5">
        <f>'[1]5.France'!E10</f>
        <v>7</v>
      </c>
      <c r="F10" s="5">
        <f>'[1]5.France'!F10</f>
        <v>13</v>
      </c>
      <c r="G10" s="5">
        <f>'[1]5.France'!G10</f>
        <v>41</v>
      </c>
      <c r="H10" s="5">
        <f>'[1]5.France'!H10</f>
        <v>42</v>
      </c>
      <c r="I10" s="5">
        <f>'[1]5.France'!I10</f>
        <v>-1</v>
      </c>
      <c r="J10" s="48">
        <f>'[1]5.France'!J10</f>
        <v>43</v>
      </c>
      <c r="K10" s="6">
        <f>'[1]5.France'!K10</f>
        <v>13.000000008547008</v>
      </c>
      <c r="L10" s="5" t="str">
        <f>'[1]5.France'!L10</f>
        <v xml:space="preserve"> </v>
      </c>
      <c r="M10" s="10"/>
      <c r="P10" s="271"/>
      <c r="U10" s="127"/>
    </row>
    <row r="11" spans="1:21">
      <c r="A11">
        <v>10</v>
      </c>
      <c r="B11" s="5" t="str">
        <f>'[1]5.France'!B11</f>
        <v>Metz</v>
      </c>
      <c r="C11" s="5">
        <f>'[1]5.France'!C11</f>
        <v>32</v>
      </c>
      <c r="D11" s="5">
        <f>'[1]5.France'!D11</f>
        <v>11</v>
      </c>
      <c r="E11" s="5">
        <f>'[1]5.France'!E11</f>
        <v>9</v>
      </c>
      <c r="F11" s="5">
        <f>'[1]5.France'!F11</f>
        <v>12</v>
      </c>
      <c r="G11" s="5">
        <f>'[1]5.France'!G11</f>
        <v>36</v>
      </c>
      <c r="H11" s="5">
        <f>'[1]5.France'!H11</f>
        <v>38</v>
      </c>
      <c r="I11" s="5">
        <f>'[1]5.France'!I11</f>
        <v>-2</v>
      </c>
      <c r="J11" s="48">
        <f>'[1]5.France'!J11</f>
        <v>42</v>
      </c>
      <c r="K11" s="6">
        <f>'[1]5.France'!K11</f>
        <v>11.1830000001</v>
      </c>
      <c r="L11" s="5" t="str">
        <f>'[1]5.France'!L11</f>
        <v xml:space="preserve"> </v>
      </c>
      <c r="O11" s="271"/>
      <c r="P11" s="271"/>
      <c r="U11" s="127"/>
    </row>
    <row r="12" spans="1:21">
      <c r="A12">
        <v>11</v>
      </c>
      <c r="B12" s="5" t="str">
        <f>'[1]5.France'!B12</f>
        <v>Angers</v>
      </c>
      <c r="C12" s="5">
        <f>'[1]5.France'!C12</f>
        <v>32</v>
      </c>
      <c r="D12" s="5">
        <f>'[1]5.France'!D12</f>
        <v>11</v>
      </c>
      <c r="E12" s="5">
        <f>'[1]5.France'!E12</f>
        <v>8</v>
      </c>
      <c r="F12" s="5">
        <f>'[1]5.France'!F12</f>
        <v>13</v>
      </c>
      <c r="G12" s="5">
        <f>'[1]5.France'!G12</f>
        <v>34</v>
      </c>
      <c r="H12" s="5">
        <f>'[1]5.France'!H12</f>
        <v>47</v>
      </c>
      <c r="I12" s="5">
        <f>'[1]5.France'!I12</f>
        <v>-13</v>
      </c>
      <c r="J12" s="48">
        <f>'[1]5.France'!J12</f>
        <v>41</v>
      </c>
      <c r="K12" s="6">
        <f>'[1]5.France'!K12</f>
        <v>11.183000000090908</v>
      </c>
      <c r="L12" s="5" t="str">
        <f>'[1]5.France'!L12</f>
        <v xml:space="preserve"> </v>
      </c>
      <c r="O12" s="271"/>
      <c r="U12" s="127"/>
    </row>
    <row r="13" spans="1:21">
      <c r="A13">
        <v>12</v>
      </c>
      <c r="B13" s="5" t="str">
        <f>'[1]5.France'!B13</f>
        <v>Reims</v>
      </c>
      <c r="C13" s="5">
        <f>'[1]5.France'!C13</f>
        <v>32</v>
      </c>
      <c r="D13" s="5">
        <f>'[1]5.France'!D13</f>
        <v>9</v>
      </c>
      <c r="E13" s="5">
        <f>'[1]5.France'!E13</f>
        <v>13</v>
      </c>
      <c r="F13" s="5">
        <f>'[1]5.France'!F13</f>
        <v>10</v>
      </c>
      <c r="G13" s="5">
        <f>'[1]5.France'!G13</f>
        <v>38</v>
      </c>
      <c r="H13" s="5">
        <f>'[1]5.France'!H13</f>
        <v>38</v>
      </c>
      <c r="I13" s="5">
        <f>'[1]5.France'!I13</f>
        <v>0</v>
      </c>
      <c r="J13" s="48">
        <f>'[1]5.France'!J13</f>
        <v>40</v>
      </c>
      <c r="K13" s="6">
        <f>'[1]5.France'!K13</f>
        <v>11.183000008264463</v>
      </c>
      <c r="L13" s="5" t="str">
        <f>'[1]5.France'!L13</f>
        <v xml:space="preserve"> </v>
      </c>
      <c r="U13" s="127"/>
    </row>
    <row r="14" spans="1:21">
      <c r="A14">
        <v>13</v>
      </c>
      <c r="B14" s="5" t="str">
        <f>'[1]5.France'!B14</f>
        <v>Saint-Etienne</v>
      </c>
      <c r="C14" s="5">
        <f>'[1]5.France'!C14</f>
        <v>32</v>
      </c>
      <c r="D14" s="5">
        <f>'[1]5.France'!D14</f>
        <v>10</v>
      </c>
      <c r="E14" s="5">
        <f>'[1]5.France'!E14</f>
        <v>9</v>
      </c>
      <c r="F14" s="5">
        <f>'[1]5.France'!F14</f>
        <v>13</v>
      </c>
      <c r="G14" s="5">
        <f>'[1]5.France'!G14</f>
        <v>36</v>
      </c>
      <c r="H14" s="5">
        <f>'[1]5.France'!H14</f>
        <v>47</v>
      </c>
      <c r="I14" s="5">
        <f>'[1]5.France'!I14</f>
        <v>-11</v>
      </c>
      <c r="J14" s="48">
        <f>'[1]5.France'!J14</f>
        <v>39</v>
      </c>
      <c r="K14" s="6">
        <f>'[1]5.France'!K14</f>
        <v>13.000000008474576</v>
      </c>
      <c r="L14" s="5" t="str">
        <f>'[1]5.France'!L14</f>
        <v xml:space="preserve"> </v>
      </c>
      <c r="U14" s="127"/>
    </row>
    <row r="15" spans="1:21">
      <c r="A15">
        <v>14</v>
      </c>
      <c r="B15" s="5" t="str">
        <f>'[1]5.France'!B15</f>
        <v>Strasbourg</v>
      </c>
      <c r="C15" s="5">
        <f>'[1]5.France'!C15</f>
        <v>32</v>
      </c>
      <c r="D15" s="5">
        <f>'[1]5.France'!D15</f>
        <v>10</v>
      </c>
      <c r="E15" s="5">
        <f>'[1]5.France'!E15</f>
        <v>6</v>
      </c>
      <c r="F15" s="5">
        <f>'[1]5.France'!F15</f>
        <v>16</v>
      </c>
      <c r="G15" s="5">
        <f>'[1]5.France'!G15</f>
        <v>41</v>
      </c>
      <c r="H15" s="5">
        <f>'[1]5.France'!H15</f>
        <v>50</v>
      </c>
      <c r="I15" s="5">
        <f>'[1]5.France'!I15</f>
        <v>-9</v>
      </c>
      <c r="J15" s="48">
        <f>'[1]5.France'!J15</f>
        <v>36</v>
      </c>
      <c r="K15" s="6">
        <f>'[1]5.France'!K15</f>
        <v>11.183000008196721</v>
      </c>
      <c r="L15" s="5" t="str">
        <f>'[1]5.France'!L15</f>
        <v xml:space="preserve"> </v>
      </c>
      <c r="N15" s="42"/>
      <c r="U15" s="127"/>
    </row>
    <row r="16" spans="1:21">
      <c r="A16">
        <v>15</v>
      </c>
      <c r="B16" s="5" t="str">
        <f>'[1]5.France'!B16</f>
        <v>Bordeaux</v>
      </c>
      <c r="C16" s="5">
        <f>'[1]5.France'!C16</f>
        <v>32</v>
      </c>
      <c r="D16" s="5">
        <f>'[1]5.France'!D16</f>
        <v>10</v>
      </c>
      <c r="E16" s="5">
        <f>'[1]5.France'!E16</f>
        <v>6</v>
      </c>
      <c r="F16" s="5">
        <f>'[1]5.France'!F16</f>
        <v>16</v>
      </c>
      <c r="G16" s="5">
        <f>'[1]5.France'!G16</f>
        <v>35</v>
      </c>
      <c r="H16" s="5">
        <f>'[1]5.France'!H16</f>
        <v>45</v>
      </c>
      <c r="I16" s="5">
        <f>'[1]5.France'!I16</f>
        <v>-10</v>
      </c>
      <c r="J16" s="48">
        <f>'[1]5.France'!J16</f>
        <v>36</v>
      </c>
      <c r="K16" s="6">
        <f>'[1]5.France'!K16</f>
        <v>11.183000008130081</v>
      </c>
      <c r="L16" s="5" t="str">
        <f>'[1]5.France'!L16</f>
        <v xml:space="preserve"> </v>
      </c>
      <c r="N16" s="41"/>
      <c r="U16" s="127"/>
    </row>
    <row r="17" spans="1:21">
      <c r="A17">
        <v>16</v>
      </c>
      <c r="B17" s="5" t="str">
        <f>'[1]5.France'!B17</f>
        <v>Brest</v>
      </c>
      <c r="C17" s="5">
        <f>'[1]5.France'!C17</f>
        <v>32</v>
      </c>
      <c r="D17" s="5">
        <f>'[1]5.France'!D17</f>
        <v>10</v>
      </c>
      <c r="E17" s="5">
        <f>'[1]5.France'!E17</f>
        <v>6</v>
      </c>
      <c r="F17" s="5">
        <f>'[1]5.France'!F17</f>
        <v>16</v>
      </c>
      <c r="G17" s="5">
        <f>'[1]5.France'!G17</f>
        <v>44</v>
      </c>
      <c r="H17" s="5">
        <f>'[1]5.France'!H17</f>
        <v>55</v>
      </c>
      <c r="I17" s="5">
        <f>'[1]5.France'!I17</f>
        <v>-11</v>
      </c>
      <c r="J17" s="48">
        <f>'[1]5.France'!J17</f>
        <v>36</v>
      </c>
      <c r="K17" s="6">
        <f>'[1]5.France'!K17</f>
        <v>11.183000000062499</v>
      </c>
      <c r="L17" s="5" t="str">
        <f>'[1]5.France'!L17</f>
        <v xml:space="preserve"> </v>
      </c>
      <c r="U17" s="127"/>
    </row>
    <row r="18" spans="1:21">
      <c r="A18">
        <v>17</v>
      </c>
      <c r="B18" s="5" t="str">
        <f>'[1]5.France'!B18</f>
        <v>Lorient</v>
      </c>
      <c r="C18" s="5">
        <f>'[1]5.France'!C18</f>
        <v>32</v>
      </c>
      <c r="D18" s="5">
        <f>'[1]5.France'!D18</f>
        <v>8</v>
      </c>
      <c r="E18" s="5">
        <f>'[1]5.France'!E18</f>
        <v>8</v>
      </c>
      <c r="F18" s="5">
        <f>'[1]5.France'!F18</f>
        <v>16</v>
      </c>
      <c r="G18" s="5">
        <f>'[1]5.France'!G18</f>
        <v>38</v>
      </c>
      <c r="H18" s="5">
        <f>'[1]5.France'!H18</f>
        <v>58</v>
      </c>
      <c r="I18" s="5">
        <f>'[1]5.France'!I18</f>
        <v>-20</v>
      </c>
      <c r="J18" s="48">
        <f>'[1]5.France'!J18</f>
        <v>32</v>
      </c>
      <c r="K18" s="6">
        <f>'[1]5.France'!K18</f>
        <v>11.183000000058824</v>
      </c>
      <c r="L18" s="5" t="str">
        <f>'[1]5.France'!L18</f>
        <v xml:space="preserve"> </v>
      </c>
      <c r="U18" s="127"/>
    </row>
    <row r="19" spans="1:21">
      <c r="A19">
        <v>18</v>
      </c>
      <c r="B19" s="5" t="str">
        <f>'[1]5.France'!B19</f>
        <v>Nimes</v>
      </c>
      <c r="C19" s="5">
        <f>'[1]5.France'!C19</f>
        <v>32</v>
      </c>
      <c r="D19" s="5">
        <f>'[1]5.France'!D19</f>
        <v>8</v>
      </c>
      <c r="E19" s="5">
        <f>'[1]5.France'!E19</f>
        <v>6</v>
      </c>
      <c r="F19" s="5">
        <f>'[1]5.France'!F19</f>
        <v>18</v>
      </c>
      <c r="G19" s="5">
        <f>'[1]5.France'!G19</f>
        <v>31</v>
      </c>
      <c r="H19" s="5">
        <f>'[1]5.France'!H19</f>
        <v>59</v>
      </c>
      <c r="I19" s="5">
        <f>'[1]5.France'!I19</f>
        <v>-28</v>
      </c>
      <c r="J19" s="48">
        <f>'[1]5.France'!J19</f>
        <v>30</v>
      </c>
      <c r="K19" s="6">
        <f>'[1]5.France'!K19</f>
        <v>11.183000000055555</v>
      </c>
      <c r="L19" s="5" t="str">
        <f>'[1]5.France'!L19</f>
        <v xml:space="preserve"> </v>
      </c>
      <c r="U19" s="127"/>
    </row>
    <row r="20" spans="1:21">
      <c r="A20">
        <v>19</v>
      </c>
      <c r="B20" s="5" t="str">
        <f>'[1]5.France'!B20</f>
        <v xml:space="preserve">Nantes </v>
      </c>
      <c r="C20" s="5">
        <f>'[1]5.France'!C20</f>
        <v>32</v>
      </c>
      <c r="D20" s="5">
        <f>'[1]5.France'!D20</f>
        <v>5</v>
      </c>
      <c r="E20" s="5">
        <f>'[1]5.France'!E20</f>
        <v>13</v>
      </c>
      <c r="F20" s="5">
        <f>'[1]5.France'!F20</f>
        <v>14</v>
      </c>
      <c r="G20" s="5">
        <f>'[1]5.France'!G20</f>
        <v>32</v>
      </c>
      <c r="H20" s="5">
        <f>'[1]5.France'!H20</f>
        <v>49</v>
      </c>
      <c r="I20" s="5">
        <f>'[1]5.France'!I20</f>
        <v>-17</v>
      </c>
      <c r="J20" s="48">
        <f>'[1]5.France'!J20</f>
        <v>28</v>
      </c>
      <c r="K20" s="6">
        <f>'[1]5.France'!K20</f>
        <v>11.183000000052632</v>
      </c>
      <c r="L20" s="5" t="str">
        <f>'[1]5.France'!L20</f>
        <v xml:space="preserve"> </v>
      </c>
      <c r="U20" s="127"/>
    </row>
    <row r="21" spans="1:21">
      <c r="A21">
        <v>20</v>
      </c>
      <c r="B21" s="5" t="str">
        <f>'[1]5.France'!B21</f>
        <v>Dijon</v>
      </c>
      <c r="C21" s="5">
        <f>'[1]5.France'!C21</f>
        <v>32</v>
      </c>
      <c r="D21" s="5">
        <f>'[1]5.France'!D21</f>
        <v>2</v>
      </c>
      <c r="E21" s="5">
        <f>'[1]5.France'!E21</f>
        <v>9</v>
      </c>
      <c r="F21" s="5">
        <f>'[1]5.France'!F21</f>
        <v>21</v>
      </c>
      <c r="G21" s="5">
        <f>'[1]5.France'!G21</f>
        <v>20</v>
      </c>
      <c r="H21" s="5">
        <f>'[1]5.France'!H21</f>
        <v>56</v>
      </c>
      <c r="I21" s="5">
        <f>'[1]5.France'!I21</f>
        <v>-36</v>
      </c>
      <c r="J21" s="48">
        <f>'[1]5.France'!J21</f>
        <v>15</v>
      </c>
      <c r="K21" s="6">
        <f>'[1]5.France'!K21</f>
        <v>11.183000000049999</v>
      </c>
      <c r="L21" s="5" t="str">
        <f>'[1]5.France'!L21</f>
        <v xml:space="preserve"> </v>
      </c>
      <c r="U21" s="127"/>
    </row>
    <row r="22" spans="1:21">
      <c r="F22" s="120" t="s">
        <v>203</v>
      </c>
      <c r="G22" s="277">
        <f>SUM(G2:G21)/SUM(C2:C21)*2</f>
        <v>2.7062499999999998</v>
      </c>
      <c r="H22" s="277"/>
    </row>
    <row r="23" spans="1:21">
      <c r="B23" t="s">
        <v>127</v>
      </c>
      <c r="K23" s="6">
        <f>'[1]5.France'!K23</f>
        <v>11.183</v>
      </c>
    </row>
    <row r="24" spans="1:21">
      <c r="K24" s="6"/>
    </row>
    <row r="27" spans="1:21">
      <c r="B27" s="190" t="s">
        <v>204</v>
      </c>
    </row>
    <row r="28" spans="1:21">
      <c r="B28" s="27" t="s">
        <v>211</v>
      </c>
    </row>
    <row r="29" spans="1:21">
      <c r="B29" s="27" t="s">
        <v>223</v>
      </c>
    </row>
    <row r="30" spans="1:21">
      <c r="B30" s="27" t="s">
        <v>207</v>
      </c>
    </row>
    <row r="31" spans="1:21">
      <c r="B31" s="27" t="s">
        <v>219</v>
      </c>
      <c r="K31" s="111"/>
    </row>
    <row r="32" spans="1:21">
      <c r="B32" s="27" t="s">
        <v>224</v>
      </c>
    </row>
    <row r="33" spans="2:2">
      <c r="B33" s="27" t="s">
        <v>225</v>
      </c>
    </row>
  </sheetData>
  <mergeCells count="1">
    <mergeCell ref="G22:H22"/>
  </mergeCells>
  <phoneticPr fontId="3" type="noConversion"/>
  <hyperlinks>
    <hyperlink ref="O1" location="MENU!A1" display="Menu" xr:uid="{00000000-0004-0000-0B00-000000000000}"/>
  </hyperlinks>
  <pageMargins left="0.75" right="0.75" top="1" bottom="1" header="0.5" footer="0.5"/>
  <pageSetup paperSize="9" orientation="portrait" verticalDpi="203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1"/>
  <dimension ref="A1:U31"/>
  <sheetViews>
    <sheetView workbookViewId="0"/>
  </sheetViews>
  <sheetFormatPr defaultRowHeight="15"/>
  <cols>
    <col min="1" max="1" width="3" customWidth="1"/>
    <col min="2" max="2" width="19.7109375" customWidth="1"/>
    <col min="3" max="8" width="3" customWidth="1"/>
    <col min="9" max="9" width="3.7109375" customWidth="1"/>
    <col min="10" max="10" width="3.7109375" style="13" customWidth="1"/>
    <col min="11" max="11" width="7.5703125" bestFit="1" customWidth="1"/>
    <col min="12" max="12" width="7.42578125" style="29" bestFit="1" customWidth="1"/>
  </cols>
  <sheetData>
    <row r="1" spans="1:21">
      <c r="B1" t="s">
        <v>184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s="13" t="s">
        <v>199</v>
      </c>
      <c r="K1" s="17" t="s">
        <v>128</v>
      </c>
      <c r="L1" s="148" t="s">
        <v>200</v>
      </c>
      <c r="M1" s="20" t="str">
        <f>CONCATENATE(MAX(C2:C19),"/34")</f>
        <v>26/34</v>
      </c>
      <c r="N1" s="243"/>
      <c r="O1" s="246" t="s">
        <v>77</v>
      </c>
    </row>
    <row r="2" spans="1:21">
      <c r="A2">
        <v>1</v>
      </c>
      <c r="B2" s="5" t="str">
        <f>'[1]6.Portugal'!B2</f>
        <v>Sporting</v>
      </c>
      <c r="C2" s="5">
        <f>'[1]6.Portugal'!C2</f>
        <v>26</v>
      </c>
      <c r="D2" s="5">
        <f>'[1]6.Portugal'!D2</f>
        <v>20</v>
      </c>
      <c r="E2" s="5">
        <f>'[1]6.Portugal'!E2</f>
        <v>6</v>
      </c>
      <c r="F2" s="5">
        <f>'[1]6.Portugal'!F2</f>
        <v>0</v>
      </c>
      <c r="G2" s="5">
        <f>'[1]6.Portugal'!G2</f>
        <v>48</v>
      </c>
      <c r="H2" s="5">
        <f>'[1]6.Portugal'!H2</f>
        <v>13</v>
      </c>
      <c r="I2" s="5">
        <f>'[1]6.Portugal'!I2</f>
        <v>35</v>
      </c>
      <c r="J2" s="48">
        <f>'[1]6.Portugal'!J2</f>
        <v>66</v>
      </c>
      <c r="K2" s="6">
        <f>'[1]6.Portugal'!K2</f>
        <v>45.500000031250003</v>
      </c>
      <c r="L2" s="6" t="str">
        <f>'[1]6.Portugal'!L2</f>
        <v>GS CL</v>
      </c>
      <c r="M2" s="14"/>
      <c r="U2" s="127"/>
    </row>
    <row r="3" spans="1:21">
      <c r="A3">
        <v>2</v>
      </c>
      <c r="B3" s="5" t="str">
        <f>'[1]6.Portugal'!B3</f>
        <v>Porto</v>
      </c>
      <c r="C3" s="5">
        <f>'[1]6.Portugal'!C3</f>
        <v>26</v>
      </c>
      <c r="D3" s="5">
        <f>'[1]6.Portugal'!D3</f>
        <v>18</v>
      </c>
      <c r="E3" s="5">
        <f>'[1]6.Portugal'!E3</f>
        <v>6</v>
      </c>
      <c r="F3" s="5">
        <f>'[1]6.Portugal'!F3</f>
        <v>2</v>
      </c>
      <c r="G3" s="5">
        <f>'[1]6.Portugal'!G3</f>
        <v>55</v>
      </c>
      <c r="H3" s="5">
        <f>'[1]6.Portugal'!H3</f>
        <v>24</v>
      </c>
      <c r="I3" s="5">
        <f>'[1]6.Portugal'!I3</f>
        <v>31</v>
      </c>
      <c r="J3" s="48">
        <f>'[1]6.Portugal'!J3</f>
        <v>60</v>
      </c>
      <c r="K3" s="6">
        <f>'[1]6.Portugal'!K3</f>
        <v>85.000000062500007</v>
      </c>
      <c r="L3" s="6" t="str">
        <f>'[1]6.Portugal'!L3</f>
        <v>GS CL</v>
      </c>
      <c r="M3" s="14"/>
      <c r="N3" s="243"/>
      <c r="Q3" s="271" t="s">
        <v>201</v>
      </c>
      <c r="U3" s="127"/>
    </row>
    <row r="4" spans="1:21">
      <c r="A4">
        <v>3</v>
      </c>
      <c r="B4" s="5" t="str">
        <f>'[1]6.Portugal'!B4</f>
        <v>Benfica</v>
      </c>
      <c r="C4" s="5">
        <f>'[1]6.Portugal'!C4</f>
        <v>26</v>
      </c>
      <c r="D4" s="5">
        <f>'[1]6.Portugal'!D4</f>
        <v>17</v>
      </c>
      <c r="E4" s="5">
        <f>'[1]6.Portugal'!E4</f>
        <v>6</v>
      </c>
      <c r="F4" s="5">
        <f>'[1]6.Portugal'!F4</f>
        <v>3</v>
      </c>
      <c r="G4" s="5">
        <f>'[1]6.Portugal'!G4</f>
        <v>48</v>
      </c>
      <c r="H4" s="5">
        <f>'[1]6.Portugal'!H4</f>
        <v>17</v>
      </c>
      <c r="I4" s="5">
        <f>'[1]6.Portugal'!I4</f>
        <v>31</v>
      </c>
      <c r="J4" s="48">
        <f>'[1]6.Portugal'!J4</f>
        <v>57</v>
      </c>
      <c r="K4" s="6">
        <f>'[1]6.Portugal'!K4</f>
        <v>58.000000043478259</v>
      </c>
      <c r="L4" s="6" t="str">
        <f>'[1]6.Portugal'!L4</f>
        <v>NCQ3</v>
      </c>
      <c r="Q4" s="271" t="s">
        <v>226</v>
      </c>
      <c r="U4" s="127"/>
    </row>
    <row r="5" spans="1:21">
      <c r="A5">
        <v>4</v>
      </c>
      <c r="B5" s="5" t="str">
        <f>'[1]6.Portugal'!B5</f>
        <v>Braga</v>
      </c>
      <c r="C5" s="5">
        <f>'[1]6.Portugal'!C5</f>
        <v>26</v>
      </c>
      <c r="D5" s="5">
        <f>'[1]6.Portugal'!D5</f>
        <v>17</v>
      </c>
      <c r="E5" s="5">
        <f>'[1]6.Portugal'!E5</f>
        <v>3</v>
      </c>
      <c r="F5" s="5">
        <f>'[1]6.Portugal'!F5</f>
        <v>6</v>
      </c>
      <c r="G5" s="5">
        <f>'[1]6.Portugal'!G5</f>
        <v>47</v>
      </c>
      <c r="H5" s="5">
        <f>'[1]6.Portugal'!H5</f>
        <v>27</v>
      </c>
      <c r="I5" s="5">
        <f>'[1]6.Portugal'!I5</f>
        <v>20</v>
      </c>
      <c r="J5" s="48">
        <f>'[1]6.Portugal'!J5</f>
        <v>54</v>
      </c>
      <c r="K5" s="6">
        <f>'[1]6.Portugal'!K5</f>
        <v>35.000000023255815</v>
      </c>
      <c r="L5" s="6" t="str">
        <f>'[1]6.Portugal'!L5</f>
        <v>GS EL</v>
      </c>
      <c r="U5" s="127"/>
    </row>
    <row r="6" spans="1:21">
      <c r="A6">
        <v>5</v>
      </c>
      <c r="B6" s="5" t="str">
        <f>'[1]6.Portugal'!B6</f>
        <v>Pacos de Ferreira</v>
      </c>
      <c r="C6" s="5">
        <f>'[1]6.Portugal'!C6</f>
        <v>26</v>
      </c>
      <c r="D6" s="5">
        <f>'[1]6.Portugal'!D6</f>
        <v>13</v>
      </c>
      <c r="E6" s="5">
        <f>'[1]6.Portugal'!E6</f>
        <v>5</v>
      </c>
      <c r="F6" s="5">
        <f>'[1]6.Portugal'!F6</f>
        <v>8</v>
      </c>
      <c r="G6" s="5">
        <f>'[1]6.Portugal'!G6</f>
        <v>33</v>
      </c>
      <c r="H6" s="5">
        <f>'[1]6.Portugal'!H6</f>
        <v>30</v>
      </c>
      <c r="I6" s="5">
        <f>'[1]6.Portugal'!I6</f>
        <v>3</v>
      </c>
      <c r="J6" s="48">
        <f>'[1]6.Portugal'!J6</f>
        <v>44</v>
      </c>
      <c r="K6" s="6">
        <f>'[1]6.Portugal'!K6</f>
        <v>9.6290000001999996</v>
      </c>
      <c r="L6" s="6" t="str">
        <f>'[1]6.Portugal'!L6</f>
        <v>ECLQ4</v>
      </c>
      <c r="M6" s="10"/>
      <c r="U6" s="127"/>
    </row>
    <row r="7" spans="1:21">
      <c r="A7">
        <v>6</v>
      </c>
      <c r="B7" s="5" t="str">
        <f>'[1]6.Portugal'!B7</f>
        <v>Vitoria Guimaraes</v>
      </c>
      <c r="C7" s="5">
        <f>'[1]6.Portugal'!C7</f>
        <v>26</v>
      </c>
      <c r="D7" s="5">
        <f>'[1]6.Portugal'!D7</f>
        <v>10</v>
      </c>
      <c r="E7" s="5">
        <f>'[1]6.Portugal'!E7</f>
        <v>5</v>
      </c>
      <c r="F7" s="5">
        <f>'[1]6.Portugal'!F7</f>
        <v>11</v>
      </c>
      <c r="G7" s="5">
        <f>'[1]6.Portugal'!G7</f>
        <v>30</v>
      </c>
      <c r="H7" s="5">
        <f>'[1]6.Portugal'!H7</f>
        <v>35</v>
      </c>
      <c r="I7" s="5">
        <f>'[1]6.Portugal'!I7</f>
        <v>-5</v>
      </c>
      <c r="J7" s="48">
        <f>'[1]6.Portugal'!J7</f>
        <v>35</v>
      </c>
      <c r="K7" s="6">
        <f>'[1]6.Portugal'!K7</f>
        <v>9.6290000076923068</v>
      </c>
      <c r="L7" s="6" t="str">
        <f>'[1]6.Portugal'!L7</f>
        <v>ECLQ2</v>
      </c>
      <c r="O7" s="271"/>
      <c r="P7" s="271"/>
      <c r="U7" s="127"/>
    </row>
    <row r="8" spans="1:21">
      <c r="A8">
        <v>7</v>
      </c>
      <c r="B8" s="5" t="str">
        <f>'[1]6.Portugal'!B8</f>
        <v>Santa Clara</v>
      </c>
      <c r="C8" s="5">
        <f>'[1]6.Portugal'!C8</f>
        <v>26</v>
      </c>
      <c r="D8" s="5">
        <f>'[1]6.Portugal'!D8</f>
        <v>10</v>
      </c>
      <c r="E8" s="5">
        <f>'[1]6.Portugal'!E8</f>
        <v>5</v>
      </c>
      <c r="F8" s="5">
        <f>'[1]6.Portugal'!F8</f>
        <v>11</v>
      </c>
      <c r="G8" s="5">
        <f>'[1]6.Portugal'!G8</f>
        <v>33</v>
      </c>
      <c r="H8" s="5">
        <f>'[1]6.Portugal'!H8</f>
        <v>29</v>
      </c>
      <c r="I8" s="5">
        <f>'[1]6.Portugal'!I8</f>
        <v>4</v>
      </c>
      <c r="J8" s="48">
        <f>'[1]6.Portugal'!J8</f>
        <v>35</v>
      </c>
      <c r="K8" s="6">
        <f>'[1]6.Portugal'!K8</f>
        <v>9.629000000142856</v>
      </c>
      <c r="L8" s="6" t="str">
        <f>'[1]6.Portugal'!L8</f>
        <v xml:space="preserve"> </v>
      </c>
      <c r="O8" s="20"/>
      <c r="P8" s="271"/>
      <c r="U8" s="127"/>
    </row>
    <row r="9" spans="1:21">
      <c r="A9">
        <v>8</v>
      </c>
      <c r="B9" s="5" t="str">
        <f>'[1]6.Portugal'!B9</f>
        <v>Moreirense</v>
      </c>
      <c r="C9" s="5">
        <f>'[1]6.Portugal'!C9</f>
        <v>26</v>
      </c>
      <c r="D9" s="5">
        <f>'[1]6.Portugal'!D9</f>
        <v>8</v>
      </c>
      <c r="E9" s="5">
        <f>'[1]6.Portugal'!E9</f>
        <v>10</v>
      </c>
      <c r="F9" s="5">
        <f>'[1]6.Portugal'!F9</f>
        <v>8</v>
      </c>
      <c r="G9" s="5">
        <f>'[1]6.Portugal'!G9</f>
        <v>26</v>
      </c>
      <c r="H9" s="5">
        <f>'[1]6.Portugal'!H9</f>
        <v>32</v>
      </c>
      <c r="I9" s="5">
        <f>'[1]6.Portugal'!I9</f>
        <v>-6</v>
      </c>
      <c r="J9" s="48">
        <f>'[1]6.Portugal'!J9</f>
        <v>34</v>
      </c>
      <c r="K9" s="6">
        <f>'[1]6.Portugal'!K9</f>
        <v>9.629000000125</v>
      </c>
      <c r="L9" s="6" t="str">
        <f>'[1]6.Portugal'!L9</f>
        <v xml:space="preserve"> </v>
      </c>
      <c r="O9" s="20"/>
      <c r="P9" s="271"/>
      <c r="U9" s="127"/>
    </row>
    <row r="10" spans="1:21">
      <c r="A10">
        <v>9</v>
      </c>
      <c r="B10" s="5" t="str">
        <f>'[1]6.Portugal'!B10</f>
        <v>Portimonense</v>
      </c>
      <c r="C10" s="5">
        <f>'[1]6.Portugal'!C10</f>
        <v>26</v>
      </c>
      <c r="D10" s="5">
        <f>'[1]6.Portugal'!D10</f>
        <v>8</v>
      </c>
      <c r="E10" s="5">
        <f>'[1]6.Portugal'!E10</f>
        <v>5</v>
      </c>
      <c r="F10" s="5">
        <f>'[1]6.Portugal'!F10</f>
        <v>13</v>
      </c>
      <c r="G10" s="5">
        <f>'[1]6.Portugal'!G10</f>
        <v>30</v>
      </c>
      <c r="H10" s="5">
        <f>'[1]6.Portugal'!H10</f>
        <v>31</v>
      </c>
      <c r="I10" s="5">
        <f>'[1]6.Portugal'!I10</f>
        <v>-1</v>
      </c>
      <c r="J10" s="48">
        <f>'[1]6.Portugal'!J10</f>
        <v>29</v>
      </c>
      <c r="K10" s="6">
        <f>'[1]6.Portugal'!K10</f>
        <v>9.6290000001111107</v>
      </c>
      <c r="L10" s="6" t="str">
        <f>'[1]6.Portugal'!L10</f>
        <v xml:space="preserve"> </v>
      </c>
      <c r="O10" s="143"/>
      <c r="Q10" s="271"/>
      <c r="U10" s="127"/>
    </row>
    <row r="11" spans="1:21">
      <c r="A11">
        <v>10</v>
      </c>
      <c r="B11" s="5" t="str">
        <f>'[1]6.Portugal'!B11</f>
        <v>Gil Vicente</v>
      </c>
      <c r="C11" s="5">
        <f>'[1]6.Portugal'!C11</f>
        <v>26</v>
      </c>
      <c r="D11" s="5">
        <f>'[1]6.Portugal'!D11</f>
        <v>8</v>
      </c>
      <c r="E11" s="5">
        <f>'[1]6.Portugal'!E11</f>
        <v>4</v>
      </c>
      <c r="F11" s="5">
        <f>'[1]6.Portugal'!F11</f>
        <v>14</v>
      </c>
      <c r="G11" s="5">
        <f>'[1]6.Portugal'!G11</f>
        <v>25</v>
      </c>
      <c r="H11" s="5">
        <f>'[1]6.Portugal'!H11</f>
        <v>33</v>
      </c>
      <c r="I11" s="5">
        <f>'[1]6.Portugal'!I11</f>
        <v>-8</v>
      </c>
      <c r="J11" s="48">
        <f>'[1]6.Portugal'!J11</f>
        <v>28</v>
      </c>
      <c r="K11" s="6">
        <f>'[1]6.Portugal'!K11</f>
        <v>9.6290000000999996</v>
      </c>
      <c r="L11" s="6" t="str">
        <f>'[1]6.Portugal'!L11</f>
        <v xml:space="preserve"> </v>
      </c>
      <c r="U11" s="127"/>
    </row>
    <row r="12" spans="1:21">
      <c r="A12">
        <v>11</v>
      </c>
      <c r="B12" s="5" t="str">
        <f>'[1]6.Portugal'!B12</f>
        <v>Tondela</v>
      </c>
      <c r="C12" s="5">
        <f>'[1]6.Portugal'!C12</f>
        <v>26</v>
      </c>
      <c r="D12" s="5">
        <f>'[1]6.Portugal'!D12</f>
        <v>8</v>
      </c>
      <c r="E12" s="5">
        <f>'[1]6.Portugal'!E12</f>
        <v>4</v>
      </c>
      <c r="F12" s="5">
        <f>'[1]6.Portugal'!F12</f>
        <v>14</v>
      </c>
      <c r="G12" s="5">
        <f>'[1]6.Portugal'!G12</f>
        <v>25</v>
      </c>
      <c r="H12" s="5">
        <f>'[1]6.Portugal'!H12</f>
        <v>42</v>
      </c>
      <c r="I12" s="5">
        <f>'[1]6.Portugal'!I12</f>
        <v>-17</v>
      </c>
      <c r="J12" s="48">
        <f>'[1]6.Portugal'!J12</f>
        <v>28</v>
      </c>
      <c r="K12" s="6">
        <f>'[1]6.Portugal'!K12</f>
        <v>9.6290000000909082</v>
      </c>
      <c r="L12" s="6" t="str">
        <f>'[1]6.Portugal'!L12</f>
        <v xml:space="preserve"> </v>
      </c>
      <c r="N12" s="54"/>
      <c r="U12" s="127"/>
    </row>
    <row r="13" spans="1:21" ht="15" customHeight="1">
      <c r="A13">
        <v>12</v>
      </c>
      <c r="B13" s="5" t="str">
        <f>'[1]6.Portugal'!B13</f>
        <v>Rio Ave</v>
      </c>
      <c r="C13" s="5">
        <f>'[1]6.Portugal'!C13</f>
        <v>26</v>
      </c>
      <c r="D13" s="5">
        <f>'[1]6.Portugal'!D13</f>
        <v>6</v>
      </c>
      <c r="E13" s="5">
        <f>'[1]6.Portugal'!E13</f>
        <v>10</v>
      </c>
      <c r="F13" s="5">
        <f>'[1]6.Portugal'!F13</f>
        <v>10</v>
      </c>
      <c r="G13" s="5">
        <f>'[1]6.Portugal'!G13</f>
        <v>22</v>
      </c>
      <c r="H13" s="5">
        <f>'[1]6.Portugal'!H13</f>
        <v>31</v>
      </c>
      <c r="I13" s="5">
        <f>'[1]6.Portugal'!I13</f>
        <v>-9</v>
      </c>
      <c r="J13" s="48">
        <f>'[1]6.Portugal'!J13</f>
        <v>28</v>
      </c>
      <c r="K13" s="6">
        <f>'[1]6.Portugal'!K13</f>
        <v>9.6290000077519373</v>
      </c>
      <c r="L13" s="6" t="str">
        <f>'[1]6.Portugal'!L13</f>
        <v xml:space="preserve"> </v>
      </c>
      <c r="N13" s="53"/>
      <c r="O13" s="53"/>
      <c r="P13" s="53"/>
      <c r="Q13" s="53"/>
      <c r="R13" s="53"/>
      <c r="S13" s="53"/>
      <c r="U13" s="127"/>
    </row>
    <row r="14" spans="1:21">
      <c r="A14">
        <v>13</v>
      </c>
      <c r="B14" s="5" t="str">
        <f>'[1]6.Portugal'!B14</f>
        <v>Famalicao</v>
      </c>
      <c r="C14" s="5">
        <f>'[1]6.Portugal'!C14</f>
        <v>26</v>
      </c>
      <c r="D14" s="5">
        <f>'[1]6.Portugal'!D14</f>
        <v>6</v>
      </c>
      <c r="E14" s="5">
        <f>'[1]6.Portugal'!E14</f>
        <v>9</v>
      </c>
      <c r="F14" s="5">
        <f>'[1]6.Portugal'!F14</f>
        <v>11</v>
      </c>
      <c r="G14" s="5">
        <f>'[1]6.Portugal'!G14</f>
        <v>27</v>
      </c>
      <c r="H14" s="5">
        <f>'[1]6.Portugal'!H14</f>
        <v>38</v>
      </c>
      <c r="I14" s="5">
        <f>'[1]6.Portugal'!I14</f>
        <v>-11</v>
      </c>
      <c r="J14" s="48">
        <f>'[1]6.Portugal'!J14</f>
        <v>27</v>
      </c>
      <c r="K14" s="6">
        <f>'[1]6.Portugal'!K14</f>
        <v>9.6290000000769229</v>
      </c>
      <c r="L14" s="6" t="str">
        <f>'[1]6.Portugal'!L14</f>
        <v xml:space="preserve"> </v>
      </c>
      <c r="N14" s="53"/>
      <c r="O14" s="53"/>
      <c r="P14" s="53"/>
      <c r="Q14" s="53"/>
      <c r="R14" s="53"/>
      <c r="S14" s="53"/>
      <c r="U14" s="127"/>
    </row>
    <row r="15" spans="1:21">
      <c r="A15">
        <v>14</v>
      </c>
      <c r="B15" s="5" t="str">
        <f>'[1]6.Portugal'!B15</f>
        <v>Belenenses</v>
      </c>
      <c r="C15" s="5">
        <f>'[1]6.Portugal'!C15</f>
        <v>26</v>
      </c>
      <c r="D15" s="5">
        <f>'[1]6.Portugal'!D15</f>
        <v>5</v>
      </c>
      <c r="E15" s="5">
        <f>'[1]6.Portugal'!E15</f>
        <v>12</v>
      </c>
      <c r="F15" s="5">
        <f>'[1]6.Portugal'!F15</f>
        <v>9</v>
      </c>
      <c r="G15" s="5">
        <f>'[1]6.Portugal'!G15</f>
        <v>15</v>
      </c>
      <c r="H15" s="5">
        <f>'[1]6.Portugal'!H15</f>
        <v>24</v>
      </c>
      <c r="I15" s="5">
        <f>'[1]6.Portugal'!I15</f>
        <v>-9</v>
      </c>
      <c r="J15" s="48">
        <f>'[1]6.Portugal'!J15</f>
        <v>27</v>
      </c>
      <c r="K15" s="6">
        <f>'[1]6.Portugal'!K15</f>
        <v>9.6290000000714286</v>
      </c>
      <c r="L15" s="6" t="str">
        <f>'[1]6.Portugal'!L15</f>
        <v xml:space="preserve"> </v>
      </c>
      <c r="N15" s="53"/>
      <c r="O15" s="53"/>
      <c r="P15" s="53"/>
      <c r="Q15" s="53"/>
      <c r="R15" s="53"/>
      <c r="S15" s="53"/>
      <c r="U15" s="127"/>
    </row>
    <row r="16" spans="1:21">
      <c r="A16">
        <v>15</v>
      </c>
      <c r="B16" s="5" t="str">
        <f>'[1]6.Portugal'!B16</f>
        <v>Boavista</v>
      </c>
      <c r="C16" s="5">
        <f>'[1]6.Portugal'!C16</f>
        <v>26</v>
      </c>
      <c r="D16" s="5">
        <f>'[1]6.Portugal'!D16</f>
        <v>5</v>
      </c>
      <c r="E16" s="5">
        <f>'[1]6.Portugal'!E16</f>
        <v>10</v>
      </c>
      <c r="F16" s="5">
        <f>'[1]6.Portugal'!F16</f>
        <v>11</v>
      </c>
      <c r="G16" s="5">
        <f>'[1]6.Portugal'!G16</f>
        <v>29</v>
      </c>
      <c r="H16" s="5">
        <f>'[1]6.Portugal'!H16</f>
        <v>40</v>
      </c>
      <c r="I16" s="5">
        <f>'[1]6.Portugal'!I16</f>
        <v>-11</v>
      </c>
      <c r="J16" s="48">
        <f>'[1]6.Portugal'!J16</f>
        <v>25</v>
      </c>
      <c r="K16" s="6">
        <f>'[1]6.Portugal'!K16</f>
        <v>9.6290000000666662</v>
      </c>
      <c r="L16" s="6" t="str">
        <f>'[1]6.Portugal'!L16</f>
        <v xml:space="preserve"> </v>
      </c>
      <c r="N16" s="53"/>
      <c r="O16" s="53"/>
      <c r="P16" s="53"/>
      <c r="Q16" s="53"/>
      <c r="R16" s="53"/>
      <c r="S16" s="53"/>
      <c r="U16" s="127"/>
    </row>
    <row r="17" spans="1:21">
      <c r="A17">
        <v>16</v>
      </c>
      <c r="B17" s="5" t="str">
        <f>'[1]6.Portugal'!B17</f>
        <v>Maritimo</v>
      </c>
      <c r="C17" s="5">
        <f>'[1]6.Portugal'!C17</f>
        <v>26</v>
      </c>
      <c r="D17" s="5">
        <f>'[1]6.Portugal'!D17</f>
        <v>7</v>
      </c>
      <c r="E17" s="5">
        <f>'[1]6.Portugal'!E17</f>
        <v>3</v>
      </c>
      <c r="F17" s="5">
        <f>'[1]6.Portugal'!F17</f>
        <v>16</v>
      </c>
      <c r="G17" s="5">
        <f>'[1]6.Portugal'!G17</f>
        <v>22</v>
      </c>
      <c r="H17" s="5">
        <f>'[1]6.Portugal'!H17</f>
        <v>38</v>
      </c>
      <c r="I17" s="5">
        <f>'[1]6.Portugal'!I17</f>
        <v>-16</v>
      </c>
      <c r="J17" s="48">
        <f>'[1]6.Portugal'!J17</f>
        <v>24</v>
      </c>
      <c r="K17" s="6">
        <f>'[1]6.Portugal'!K17</f>
        <v>9.6290000076335875</v>
      </c>
      <c r="L17" s="6" t="str">
        <f>'[1]6.Portugal'!L17</f>
        <v xml:space="preserve"> </v>
      </c>
      <c r="N17" s="53"/>
      <c r="O17" s="53"/>
      <c r="P17" s="53"/>
      <c r="Q17" s="53"/>
      <c r="R17" s="53"/>
      <c r="S17" s="53"/>
      <c r="U17" s="127"/>
    </row>
    <row r="18" spans="1:21">
      <c r="A18">
        <v>17</v>
      </c>
      <c r="B18" s="5" t="str">
        <f>'[1]6.Portugal'!B18</f>
        <v>Farense</v>
      </c>
      <c r="C18" s="5">
        <f>'[1]6.Portugal'!C18</f>
        <v>26</v>
      </c>
      <c r="D18" s="5">
        <f>'[1]6.Portugal'!D18</f>
        <v>5</v>
      </c>
      <c r="E18" s="5">
        <f>'[1]6.Portugal'!E18</f>
        <v>7</v>
      </c>
      <c r="F18" s="5">
        <f>'[1]6.Portugal'!F18</f>
        <v>14</v>
      </c>
      <c r="G18" s="5">
        <f>'[1]6.Portugal'!G18</f>
        <v>24</v>
      </c>
      <c r="H18" s="5">
        <f>'[1]6.Portugal'!H18</f>
        <v>35</v>
      </c>
      <c r="I18" s="5">
        <f>'[1]6.Portugal'!I18</f>
        <v>-11</v>
      </c>
      <c r="J18" s="48">
        <f>'[1]6.Portugal'!J18</f>
        <v>22</v>
      </c>
      <c r="K18" s="6">
        <f>'[1]6.Portugal'!K18</f>
        <v>9.6290000000588236</v>
      </c>
      <c r="L18" s="6" t="str">
        <f>'[1]6.Portugal'!L18</f>
        <v xml:space="preserve"> </v>
      </c>
      <c r="N18" s="53"/>
      <c r="O18" s="53"/>
      <c r="P18" s="53"/>
      <c r="Q18" s="53"/>
      <c r="R18" s="53"/>
    </row>
    <row r="19" spans="1:21">
      <c r="A19">
        <v>18</v>
      </c>
      <c r="B19" s="5" t="str">
        <f>'[1]6.Portugal'!B19</f>
        <v>Nacional</v>
      </c>
      <c r="C19" s="5">
        <f>'[1]6.Portugal'!C19</f>
        <v>26</v>
      </c>
      <c r="D19" s="5">
        <f>'[1]6.Portugal'!D19</f>
        <v>5</v>
      </c>
      <c r="E19" s="5">
        <f>'[1]6.Portugal'!E19</f>
        <v>6</v>
      </c>
      <c r="F19" s="5">
        <f>'[1]6.Portugal'!F19</f>
        <v>15</v>
      </c>
      <c r="G19" s="5">
        <f>'[1]6.Portugal'!G19</f>
        <v>24</v>
      </c>
      <c r="H19" s="5">
        <f>'[1]6.Portugal'!H19</f>
        <v>44</v>
      </c>
      <c r="I19" s="5">
        <f>'[1]6.Portugal'!I19</f>
        <v>-20</v>
      </c>
      <c r="J19" s="48">
        <f>'[1]6.Portugal'!J19</f>
        <v>21</v>
      </c>
      <c r="K19" s="6">
        <f>'[1]6.Portugal'!K19</f>
        <v>9.6290000000555551</v>
      </c>
      <c r="L19" s="6" t="str">
        <f>'[1]6.Portugal'!L19</f>
        <v xml:space="preserve"> </v>
      </c>
    </row>
    <row r="20" spans="1:21">
      <c r="F20" s="120" t="s">
        <v>203</v>
      </c>
      <c r="G20" s="277">
        <f>SUM(G2:G19)/SUM(C2:C19)*2</f>
        <v>2.4059829059829059</v>
      </c>
      <c r="H20" s="277"/>
    </row>
    <row r="21" spans="1:21">
      <c r="B21" t="s">
        <v>130</v>
      </c>
      <c r="K21" s="6">
        <f>'[1]6.Portugal'!K21</f>
        <v>9.6289999999999996</v>
      </c>
    </row>
    <row r="22" spans="1:21">
      <c r="K22" s="5"/>
    </row>
    <row r="25" spans="1:21">
      <c r="B25" s="190" t="s">
        <v>204</v>
      </c>
    </row>
    <row r="26" spans="1:21">
      <c r="B26" s="27" t="s">
        <v>227</v>
      </c>
    </row>
    <row r="27" spans="1:21">
      <c r="B27" s="27" t="s">
        <v>206</v>
      </c>
    </row>
    <row r="28" spans="1:21">
      <c r="B28" s="27" t="s">
        <v>228</v>
      </c>
    </row>
    <row r="29" spans="1:21">
      <c r="B29" s="27" t="s">
        <v>229</v>
      </c>
    </row>
    <row r="30" spans="1:21">
      <c r="B30" s="27" t="s">
        <v>220</v>
      </c>
    </row>
    <row r="31" spans="1:21">
      <c r="K31" s="111"/>
    </row>
  </sheetData>
  <mergeCells count="1">
    <mergeCell ref="G20:H20"/>
  </mergeCells>
  <phoneticPr fontId="3" type="noConversion"/>
  <hyperlinks>
    <hyperlink ref="O1" location="MENU!A1" display="Menu" xr:uid="{00000000-0004-0000-0C00-000000000000}"/>
  </hyperlinks>
  <pageMargins left="0.75" right="0.75" top="1" bottom="1" header="0.5" footer="0.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2"/>
  <dimension ref="A1:V52"/>
  <sheetViews>
    <sheetView workbookViewId="0"/>
  </sheetViews>
  <sheetFormatPr defaultRowHeight="15"/>
  <cols>
    <col min="1" max="1" width="3" style="5" customWidth="1"/>
    <col min="2" max="2" width="19.7109375" customWidth="1"/>
    <col min="3" max="3" width="3" customWidth="1"/>
    <col min="4" max="8" width="3" style="13" customWidth="1"/>
    <col min="9" max="10" width="3.7109375" style="13" customWidth="1"/>
    <col min="11" max="11" width="7.5703125" bestFit="1" customWidth="1"/>
    <col min="12" max="12" width="7.42578125" style="167" bestFit="1" customWidth="1"/>
  </cols>
  <sheetData>
    <row r="1" spans="1:22">
      <c r="A1" s="45"/>
      <c r="B1" s="45" t="s">
        <v>184</v>
      </c>
      <c r="C1" s="45" t="s">
        <v>192</v>
      </c>
      <c r="D1" s="123" t="s">
        <v>193</v>
      </c>
      <c r="E1" s="123" t="s">
        <v>194</v>
      </c>
      <c r="F1" s="123" t="s">
        <v>195</v>
      </c>
      <c r="G1" s="123" t="s">
        <v>196</v>
      </c>
      <c r="H1" s="123" t="s">
        <v>197</v>
      </c>
      <c r="I1" s="123" t="s">
        <v>198</v>
      </c>
      <c r="J1" s="59" t="s">
        <v>199</v>
      </c>
      <c r="K1" s="17" t="s">
        <v>128</v>
      </c>
      <c r="L1" s="148" t="s">
        <v>200</v>
      </c>
      <c r="M1" s="20" t="str">
        <f>CONCATENATE(MAX(C1:C17),"/30")</f>
        <v>25/30</v>
      </c>
      <c r="N1" s="243"/>
      <c r="O1" s="246" t="s">
        <v>77</v>
      </c>
      <c r="V1" s="127"/>
    </row>
    <row r="2" spans="1:22">
      <c r="A2" s="45">
        <v>1</v>
      </c>
      <c r="B2" s="5" t="str">
        <f>'[1]7.Russia'!B2</f>
        <v>Zenit</v>
      </c>
      <c r="C2" s="5">
        <f>'[1]7.Russia'!C2</f>
        <v>25</v>
      </c>
      <c r="D2" s="5">
        <f>'[1]7.Russia'!D2</f>
        <v>16</v>
      </c>
      <c r="E2" s="5">
        <f>'[1]7.Russia'!E2</f>
        <v>6</v>
      </c>
      <c r="F2" s="5">
        <f>'[1]7.Russia'!F2</f>
        <v>3</v>
      </c>
      <c r="G2" s="5">
        <f>'[1]7.Russia'!G2</f>
        <v>57</v>
      </c>
      <c r="H2" s="5">
        <f>'[1]7.Russia'!H2</f>
        <v>22</v>
      </c>
      <c r="I2" s="5">
        <f>'[1]7.Russia'!I2</f>
        <v>35</v>
      </c>
      <c r="J2" s="48">
        <f>'[1]7.Russia'!J2</f>
        <v>54</v>
      </c>
      <c r="K2" s="6">
        <f>'[1]7.Russia'!K2</f>
        <v>50.000000035714287</v>
      </c>
      <c r="L2" s="5" t="str">
        <f>'[1]7.Russia'!L2</f>
        <v>GS CL</v>
      </c>
      <c r="M2" s="14"/>
      <c r="V2" s="127"/>
    </row>
    <row r="3" spans="1:22">
      <c r="A3" s="45">
        <v>2</v>
      </c>
      <c r="B3" s="5" t="str">
        <f>'[1]7.Russia'!B3</f>
        <v>Spartak</v>
      </c>
      <c r="C3" s="5">
        <f>'[1]7.Russia'!C3</f>
        <v>25</v>
      </c>
      <c r="D3" s="5">
        <f>'[1]7.Russia'!D3</f>
        <v>14</v>
      </c>
      <c r="E3" s="5">
        <f>'[1]7.Russia'!E3</f>
        <v>5</v>
      </c>
      <c r="F3" s="5">
        <f>'[1]7.Russia'!F3</f>
        <v>6</v>
      </c>
      <c r="G3" s="5">
        <f>'[1]7.Russia'!G3</f>
        <v>49</v>
      </c>
      <c r="H3" s="5">
        <f>'[1]7.Russia'!H3</f>
        <v>30</v>
      </c>
      <c r="I3" s="5">
        <f>'[1]7.Russia'!I3</f>
        <v>19</v>
      </c>
      <c r="J3" s="48">
        <f>'[1]7.Russia'!J3</f>
        <v>47</v>
      </c>
      <c r="K3" s="6">
        <f>'[1]7.Russia'!K3</f>
        <v>18.500000011235954</v>
      </c>
      <c r="L3" s="5" t="str">
        <f>'[1]7.Russia'!L3</f>
        <v>NCQ3</v>
      </c>
      <c r="N3" s="243"/>
      <c r="V3" s="127"/>
    </row>
    <row r="4" spans="1:22">
      <c r="A4" s="45">
        <v>3</v>
      </c>
      <c r="B4" s="5" t="str">
        <f>'[1]7.Russia'!B4</f>
        <v>Lokomotiv</v>
      </c>
      <c r="C4" s="5">
        <f>'[1]7.Russia'!C4</f>
        <v>25</v>
      </c>
      <c r="D4" s="5">
        <f>'[1]7.Russia'!D4</f>
        <v>14</v>
      </c>
      <c r="E4" s="5">
        <f>'[1]7.Russia'!E4</f>
        <v>4</v>
      </c>
      <c r="F4" s="5">
        <f>'[1]7.Russia'!F4</f>
        <v>7</v>
      </c>
      <c r="G4" s="5">
        <f>'[1]7.Russia'!G4</f>
        <v>34</v>
      </c>
      <c r="H4" s="5">
        <f>'[1]7.Russia'!H4</f>
        <v>26</v>
      </c>
      <c r="I4" s="5">
        <f>'[1]7.Russia'!I4</f>
        <v>8</v>
      </c>
      <c r="J4" s="48">
        <f>'[1]7.Russia'!J4</f>
        <v>46</v>
      </c>
      <c r="K4" s="6">
        <f>'[1]7.Russia'!K4</f>
        <v>31.00000001851852</v>
      </c>
      <c r="L4" s="5" t="str">
        <f>'[1]7.Russia'!L4</f>
        <v>GS EL*</v>
      </c>
      <c r="V4" s="127"/>
    </row>
    <row r="5" spans="1:22">
      <c r="A5" s="45">
        <v>4</v>
      </c>
      <c r="B5" s="5" t="str">
        <f>'[1]7.Russia'!B5</f>
        <v>CSKA</v>
      </c>
      <c r="C5" s="5">
        <f>'[1]7.Russia'!C5</f>
        <v>25</v>
      </c>
      <c r="D5" s="5">
        <f>'[1]7.Russia'!D5</f>
        <v>14</v>
      </c>
      <c r="E5" s="5">
        <f>'[1]7.Russia'!E5</f>
        <v>4</v>
      </c>
      <c r="F5" s="5">
        <f>'[1]7.Russia'!F5</f>
        <v>7</v>
      </c>
      <c r="G5" s="5">
        <f>'[1]7.Russia'!G5</f>
        <v>44</v>
      </c>
      <c r="H5" s="5">
        <f>'[1]7.Russia'!H5</f>
        <v>25</v>
      </c>
      <c r="I5" s="5">
        <f>'[1]7.Russia'!I5</f>
        <v>19</v>
      </c>
      <c r="J5" s="48">
        <f>'[1]7.Russia'!J5</f>
        <v>46</v>
      </c>
      <c r="K5" s="6">
        <f>'[1]7.Russia'!K5</f>
        <v>40.000000026315789</v>
      </c>
      <c r="L5" s="5" t="str">
        <f>'[1]7.Russia'!L5</f>
        <v>ECLQ3</v>
      </c>
      <c r="Q5" s="44"/>
      <c r="R5" s="44"/>
      <c r="S5" s="44"/>
      <c r="T5" s="60"/>
      <c r="V5" s="127"/>
    </row>
    <row r="6" spans="1:22">
      <c r="A6" s="45">
        <v>5</v>
      </c>
      <c r="B6" s="5" t="str">
        <f>'[1]7.Russia'!B6</f>
        <v>Rubin</v>
      </c>
      <c r="C6" s="5">
        <f>'[1]7.Russia'!C6</f>
        <v>25</v>
      </c>
      <c r="D6" s="5">
        <f>'[1]7.Russia'!D6</f>
        <v>13</v>
      </c>
      <c r="E6" s="5">
        <f>'[1]7.Russia'!E6</f>
        <v>4</v>
      </c>
      <c r="F6" s="5">
        <f>'[1]7.Russia'!F6</f>
        <v>8</v>
      </c>
      <c r="G6" s="5">
        <f>'[1]7.Russia'!G6</f>
        <v>34</v>
      </c>
      <c r="H6" s="5">
        <f>'[1]7.Russia'!H6</f>
        <v>29</v>
      </c>
      <c r="I6" s="5">
        <f>'[1]7.Russia'!I6</f>
        <v>5</v>
      </c>
      <c r="J6" s="48">
        <f>'[1]7.Russia'!J6</f>
        <v>43</v>
      </c>
      <c r="K6" s="6">
        <f>'[1]7.Russia'!K6</f>
        <v>7.6760000002000002</v>
      </c>
      <c r="L6" s="5" t="str">
        <f>'[1]7.Russia'!L6</f>
        <v>ECLQ2?</v>
      </c>
      <c r="M6" s="44"/>
      <c r="N6" s="44"/>
      <c r="O6" s="44"/>
      <c r="P6" s="44"/>
      <c r="V6" s="127"/>
    </row>
    <row r="7" spans="1:22">
      <c r="A7" s="45">
        <v>6</v>
      </c>
      <c r="B7" s="5" t="str">
        <f>'[1]7.Russia'!B7</f>
        <v>Dinamo Moscow</v>
      </c>
      <c r="C7" s="5">
        <f>'[1]7.Russia'!C7</f>
        <v>25</v>
      </c>
      <c r="D7" s="5">
        <f>'[1]7.Russia'!D7</f>
        <v>13</v>
      </c>
      <c r="E7" s="5">
        <f>'[1]7.Russia'!E7</f>
        <v>4</v>
      </c>
      <c r="F7" s="5">
        <f>'[1]7.Russia'!F7</f>
        <v>8</v>
      </c>
      <c r="G7" s="5">
        <f>'[1]7.Russia'!G7</f>
        <v>38</v>
      </c>
      <c r="H7" s="5">
        <f>'[1]7.Russia'!H7</f>
        <v>28</v>
      </c>
      <c r="I7" s="5">
        <f>'[1]7.Russia'!I7</f>
        <v>10</v>
      </c>
      <c r="J7" s="48">
        <f>'[1]7.Russia'!J7</f>
        <v>43</v>
      </c>
      <c r="K7" s="6">
        <f>'[1]7.Russia'!K7</f>
        <v>7.6760000067567571</v>
      </c>
      <c r="L7" s="5" t="str">
        <f>'[1]7.Russia'!L7</f>
        <v xml:space="preserve"> </v>
      </c>
      <c r="O7" s="20"/>
      <c r="P7" s="271"/>
      <c r="V7" s="127"/>
    </row>
    <row r="8" spans="1:22">
      <c r="A8" s="45">
        <v>7</v>
      </c>
      <c r="B8" s="5" t="str">
        <f>'[1]7.Russia'!B8</f>
        <v>Sochi</v>
      </c>
      <c r="C8" s="5">
        <f>'[1]7.Russia'!C8</f>
        <v>25</v>
      </c>
      <c r="D8" s="5">
        <f>'[1]7.Russia'!D8</f>
        <v>11</v>
      </c>
      <c r="E8" s="5">
        <f>'[1]7.Russia'!E8</f>
        <v>7</v>
      </c>
      <c r="F8" s="5">
        <f>'[1]7.Russia'!F8</f>
        <v>7</v>
      </c>
      <c r="G8" s="5">
        <f>'[1]7.Russia'!G8</f>
        <v>39</v>
      </c>
      <c r="H8" s="5">
        <f>'[1]7.Russia'!H8</f>
        <v>28</v>
      </c>
      <c r="I8" s="5">
        <f>'[1]7.Russia'!I8</f>
        <v>11</v>
      </c>
      <c r="J8" s="48">
        <f>'[1]7.Russia'!J8</f>
        <v>40</v>
      </c>
      <c r="K8" s="6">
        <f>'[1]7.Russia'!K8</f>
        <v>7.6760000001428574</v>
      </c>
      <c r="L8" s="5" t="str">
        <f>'[1]7.Russia'!L8</f>
        <v xml:space="preserve"> </v>
      </c>
      <c r="M8" s="130"/>
      <c r="N8" s="116"/>
      <c r="O8" s="146"/>
      <c r="P8" s="121"/>
      <c r="T8" s="271"/>
      <c r="V8" s="127"/>
    </row>
    <row r="9" spans="1:22">
      <c r="A9" s="45">
        <v>8</v>
      </c>
      <c r="B9" s="5" t="str">
        <f>'[1]7.Russia'!B9</f>
        <v>Khimki</v>
      </c>
      <c r="C9" s="5">
        <f>'[1]7.Russia'!C9</f>
        <v>25</v>
      </c>
      <c r="D9" s="5">
        <f>'[1]7.Russia'!D9</f>
        <v>11</v>
      </c>
      <c r="E9" s="5">
        <f>'[1]7.Russia'!E9</f>
        <v>5</v>
      </c>
      <c r="F9" s="5">
        <f>'[1]7.Russia'!F9</f>
        <v>9</v>
      </c>
      <c r="G9" s="5">
        <f>'[1]7.Russia'!G9</f>
        <v>31</v>
      </c>
      <c r="H9" s="5">
        <f>'[1]7.Russia'!H9</f>
        <v>34</v>
      </c>
      <c r="I9" s="5">
        <f>'[1]7.Russia'!I9</f>
        <v>-3</v>
      </c>
      <c r="J9" s="48">
        <f>'[1]7.Russia'!J9</f>
        <v>38</v>
      </c>
      <c r="K9" s="6">
        <f>'[1]7.Russia'!K9</f>
        <v>7.6760000001249997</v>
      </c>
      <c r="L9" s="5" t="str">
        <f>'[1]7.Russia'!L9</f>
        <v xml:space="preserve"> </v>
      </c>
      <c r="O9" s="271"/>
      <c r="P9" s="121"/>
      <c r="Q9" s="27"/>
      <c r="T9" s="51"/>
      <c r="V9" s="127"/>
    </row>
    <row r="10" spans="1:22">
      <c r="A10" s="45">
        <v>9</v>
      </c>
      <c r="B10" s="5" t="str">
        <f>'[1]7.Russia'!B10</f>
        <v>Rostov</v>
      </c>
      <c r="C10" s="5">
        <f>'[1]7.Russia'!C10</f>
        <v>25</v>
      </c>
      <c r="D10" s="5">
        <f>'[1]7.Russia'!D10</f>
        <v>11</v>
      </c>
      <c r="E10" s="5">
        <f>'[1]7.Russia'!E10</f>
        <v>4</v>
      </c>
      <c r="F10" s="5">
        <f>'[1]7.Russia'!F10</f>
        <v>10</v>
      </c>
      <c r="G10" s="5">
        <f>'[1]7.Russia'!G10</f>
        <v>32</v>
      </c>
      <c r="H10" s="5">
        <f>'[1]7.Russia'!H10</f>
        <v>27</v>
      </c>
      <c r="I10" s="5">
        <f>'[1]7.Russia'!I10</f>
        <v>5</v>
      </c>
      <c r="J10" s="48">
        <f>'[1]7.Russia'!J10</f>
        <v>37</v>
      </c>
      <c r="K10" s="6">
        <f>'[1]7.Russia'!K10</f>
        <v>14.000000009009009</v>
      </c>
      <c r="L10" s="5" t="str">
        <f>'[1]7.Russia'!L10</f>
        <v xml:space="preserve"> </v>
      </c>
      <c r="O10" s="271"/>
      <c r="P10" s="116"/>
      <c r="Q10" s="27"/>
      <c r="T10" s="51"/>
      <c r="V10" s="127"/>
    </row>
    <row r="11" spans="1:22">
      <c r="A11" s="45">
        <v>10</v>
      </c>
      <c r="B11" s="5" t="str">
        <f>'[1]7.Russia'!B11</f>
        <v>Krasnodar</v>
      </c>
      <c r="C11" s="5">
        <f>'[1]7.Russia'!C11</f>
        <v>25</v>
      </c>
      <c r="D11" s="5">
        <f>'[1]7.Russia'!D11</f>
        <v>10</v>
      </c>
      <c r="E11" s="5">
        <f>'[1]7.Russia'!E11</f>
        <v>4</v>
      </c>
      <c r="F11" s="5">
        <f>'[1]7.Russia'!F11</f>
        <v>11</v>
      </c>
      <c r="G11" s="5">
        <f>'[1]7.Russia'!G11</f>
        <v>44</v>
      </c>
      <c r="H11" s="5">
        <f>'[1]7.Russia'!H11</f>
        <v>36</v>
      </c>
      <c r="I11" s="5">
        <f>'[1]7.Russia'!I11</f>
        <v>8</v>
      </c>
      <c r="J11" s="48">
        <f>'[1]7.Russia'!J11</f>
        <v>34</v>
      </c>
      <c r="K11" s="6">
        <f>'[1]7.Russia'!K11</f>
        <v>34.500000022222224</v>
      </c>
      <c r="L11" s="5" t="str">
        <f>'[1]7.Russia'!L11</f>
        <v xml:space="preserve"> </v>
      </c>
      <c r="O11" s="271"/>
      <c r="P11" s="116"/>
      <c r="Q11" s="27"/>
      <c r="V11" s="127"/>
    </row>
    <row r="12" spans="1:22">
      <c r="A12" s="45">
        <v>11</v>
      </c>
      <c r="B12" s="5" t="str">
        <f>'[1]7.Russia'!B12</f>
        <v>Akhmat</v>
      </c>
      <c r="C12" s="5">
        <f>'[1]7.Russia'!C12</f>
        <v>25</v>
      </c>
      <c r="D12" s="5">
        <f>'[1]7.Russia'!D12</f>
        <v>9</v>
      </c>
      <c r="E12" s="5">
        <f>'[1]7.Russia'!E12</f>
        <v>5</v>
      </c>
      <c r="F12" s="5">
        <f>'[1]7.Russia'!F12</f>
        <v>11</v>
      </c>
      <c r="G12" s="5">
        <f>'[1]7.Russia'!G12</f>
        <v>27</v>
      </c>
      <c r="H12" s="5">
        <f>'[1]7.Russia'!H12</f>
        <v>32</v>
      </c>
      <c r="I12" s="5">
        <f>'[1]7.Russia'!I12</f>
        <v>-5</v>
      </c>
      <c r="J12" s="48">
        <f>'[1]7.Russia'!J12</f>
        <v>32</v>
      </c>
      <c r="K12" s="6">
        <f>'[1]7.Russia'!K12</f>
        <v>7.6760000000909097</v>
      </c>
      <c r="L12" s="5" t="str">
        <f>'[1]7.Russia'!L12</f>
        <v xml:space="preserve"> </v>
      </c>
      <c r="N12" s="54"/>
      <c r="O12" s="271"/>
      <c r="P12" s="116"/>
      <c r="Q12" s="27"/>
      <c r="V12" s="127"/>
    </row>
    <row r="13" spans="1:22">
      <c r="A13" s="45">
        <v>12</v>
      </c>
      <c r="B13" s="5" t="str">
        <f>'[1]7.Russia'!B13</f>
        <v>Ural</v>
      </c>
      <c r="C13" s="5">
        <f>'[1]7.Russia'!C13</f>
        <v>25</v>
      </c>
      <c r="D13" s="5">
        <f>'[1]7.Russia'!D13</f>
        <v>6</v>
      </c>
      <c r="E13" s="5">
        <f>'[1]7.Russia'!E13</f>
        <v>12</v>
      </c>
      <c r="F13" s="5">
        <f>'[1]7.Russia'!F13</f>
        <v>7</v>
      </c>
      <c r="G13" s="5">
        <f>'[1]7.Russia'!G13</f>
        <v>24</v>
      </c>
      <c r="H13" s="5">
        <f>'[1]7.Russia'!H13</f>
        <v>32</v>
      </c>
      <c r="I13" s="5">
        <f>'[1]7.Russia'!I13</f>
        <v>-8</v>
      </c>
      <c r="J13" s="48">
        <f>'[1]7.Russia'!J13</f>
        <v>30</v>
      </c>
      <c r="K13" s="6">
        <f>'[1]7.Russia'!K13</f>
        <v>7.6760000000833335</v>
      </c>
      <c r="L13" s="5" t="str">
        <f>'[1]7.Russia'!L13</f>
        <v xml:space="preserve"> </v>
      </c>
      <c r="N13" s="42"/>
      <c r="O13" s="271"/>
      <c r="P13" s="116"/>
      <c r="Q13" s="27"/>
      <c r="V13" s="127"/>
    </row>
    <row r="14" spans="1:22">
      <c r="A14" s="45">
        <v>13</v>
      </c>
      <c r="B14" s="5" t="str">
        <f>'[1]7.Russia'!B14</f>
        <v>Arsenal Tula</v>
      </c>
      <c r="C14" s="5">
        <f>'[1]7.Russia'!C14</f>
        <v>25</v>
      </c>
      <c r="D14" s="5">
        <f>'[1]7.Russia'!D14</f>
        <v>5</v>
      </c>
      <c r="E14" s="5">
        <f>'[1]7.Russia'!E14</f>
        <v>5</v>
      </c>
      <c r="F14" s="5">
        <f>'[1]7.Russia'!F14</f>
        <v>15</v>
      </c>
      <c r="G14" s="5">
        <f>'[1]7.Russia'!G14</f>
        <v>20</v>
      </c>
      <c r="H14" s="5">
        <f>'[1]7.Russia'!H14</f>
        <v>42</v>
      </c>
      <c r="I14" s="5">
        <f>'[1]7.Russia'!I14</f>
        <v>-22</v>
      </c>
      <c r="J14" s="48">
        <f>'[1]7.Russia'!J14</f>
        <v>20</v>
      </c>
      <c r="K14" s="6">
        <f>'[1]7.Russia'!K14</f>
        <v>7.6760000067114094</v>
      </c>
      <c r="L14" s="5" t="str">
        <f>'[1]7.Russia'!L14</f>
        <v xml:space="preserve"> </v>
      </c>
      <c r="O14" s="271"/>
      <c r="P14" s="116"/>
      <c r="Q14" s="27"/>
      <c r="V14" s="127"/>
    </row>
    <row r="15" spans="1:22">
      <c r="A15" s="45">
        <v>14</v>
      </c>
      <c r="B15" s="5" t="str">
        <f>'[1]7.Russia'!B15</f>
        <v>Rotor</v>
      </c>
      <c r="C15" s="5">
        <f>'[1]7.Russia'!C15</f>
        <v>25</v>
      </c>
      <c r="D15" s="5">
        <f>'[1]7.Russia'!D15</f>
        <v>4</v>
      </c>
      <c r="E15" s="5">
        <f>'[1]7.Russia'!E15</f>
        <v>6</v>
      </c>
      <c r="F15" s="5">
        <f>'[1]7.Russia'!F15</f>
        <v>15</v>
      </c>
      <c r="G15" s="5">
        <f>'[1]7.Russia'!G15</f>
        <v>12</v>
      </c>
      <c r="H15" s="5">
        <f>'[1]7.Russia'!H15</f>
        <v>40</v>
      </c>
      <c r="I15" s="5">
        <f>'[1]7.Russia'!I15</f>
        <v>-28</v>
      </c>
      <c r="J15" s="48">
        <f>'[1]7.Russia'!J15</f>
        <v>18</v>
      </c>
      <c r="K15" s="6">
        <f>'[1]7.Russia'!K15</f>
        <v>7.6760000000714284</v>
      </c>
      <c r="L15" s="5" t="str">
        <f>'[1]7.Russia'!L15</f>
        <v xml:space="preserve"> </v>
      </c>
      <c r="O15" s="271"/>
      <c r="P15" s="115"/>
      <c r="Q15" s="113"/>
      <c r="V15" s="127"/>
    </row>
    <row r="16" spans="1:22">
      <c r="A16" s="45">
        <v>15</v>
      </c>
      <c r="B16" s="5" t="str">
        <f>'[1]7.Russia'!B16</f>
        <v>Ufa</v>
      </c>
      <c r="C16" s="5">
        <f>'[1]7.Russia'!C16</f>
        <v>25</v>
      </c>
      <c r="D16" s="5">
        <f>'[1]7.Russia'!D16</f>
        <v>4</v>
      </c>
      <c r="E16" s="5">
        <f>'[1]7.Russia'!E16</f>
        <v>5</v>
      </c>
      <c r="F16" s="5">
        <f>'[1]7.Russia'!F16</f>
        <v>16</v>
      </c>
      <c r="G16" s="5">
        <f>'[1]7.Russia'!G16</f>
        <v>18</v>
      </c>
      <c r="H16" s="5">
        <f>'[1]7.Russia'!H16</f>
        <v>41</v>
      </c>
      <c r="I16" s="5">
        <f>'[1]7.Russia'!I16</f>
        <v>-23</v>
      </c>
      <c r="J16" s="48">
        <f>'[1]7.Russia'!J16</f>
        <v>17</v>
      </c>
      <c r="K16" s="6">
        <f>'[1]7.Russia'!K16</f>
        <v>7.6760000066666665</v>
      </c>
      <c r="L16" s="5" t="str">
        <f>'[1]7.Russia'!L16</f>
        <v xml:space="preserve"> </v>
      </c>
      <c r="P16" s="116"/>
      <c r="V16" s="127"/>
    </row>
    <row r="17" spans="1:16">
      <c r="A17" s="45">
        <v>16</v>
      </c>
      <c r="B17" s="5" t="str">
        <f>'[1]7.Russia'!B17</f>
        <v>Tambov</v>
      </c>
      <c r="C17" s="5">
        <f>'[1]7.Russia'!C17</f>
        <v>25</v>
      </c>
      <c r="D17" s="5">
        <f>'[1]7.Russia'!D17</f>
        <v>3</v>
      </c>
      <c r="E17" s="5">
        <f>'[1]7.Russia'!E17</f>
        <v>4</v>
      </c>
      <c r="F17" s="5">
        <f>'[1]7.Russia'!F17</f>
        <v>18</v>
      </c>
      <c r="G17" s="5">
        <f>'[1]7.Russia'!G17</f>
        <v>15</v>
      </c>
      <c r="H17" s="5">
        <f>'[1]7.Russia'!H17</f>
        <v>46</v>
      </c>
      <c r="I17" s="5">
        <f>'[1]7.Russia'!I17</f>
        <v>-31</v>
      </c>
      <c r="J17" s="48">
        <f>'[1]7.Russia'!J17</f>
        <v>13</v>
      </c>
      <c r="K17" s="6">
        <f>'[1]7.Russia'!K17</f>
        <v>7.6760000000625004</v>
      </c>
      <c r="L17" s="5" t="str">
        <f>'[1]7.Russia'!L17</f>
        <v xml:space="preserve"> </v>
      </c>
    </row>
    <row r="18" spans="1:16">
      <c r="F18" s="120" t="s">
        <v>203</v>
      </c>
      <c r="G18" s="277">
        <f>(SUM(G2:G17))/((SUM(C2:C17))/2)</f>
        <v>2.59</v>
      </c>
      <c r="H18" s="277"/>
      <c r="P18" s="117"/>
    </row>
    <row r="19" spans="1:16">
      <c r="B19" t="s">
        <v>131</v>
      </c>
      <c r="K19" s="6">
        <f>'[1]7.Russia'!K19</f>
        <v>7.6760000000000002</v>
      </c>
      <c r="P19" s="117"/>
    </row>
    <row r="20" spans="1:16">
      <c r="K20" s="6"/>
    </row>
    <row r="23" spans="1:16">
      <c r="B23" s="190" t="s">
        <v>204</v>
      </c>
    </row>
    <row r="24" spans="1:16">
      <c r="B24" s="27" t="s">
        <v>230</v>
      </c>
    </row>
    <row r="25" spans="1:16">
      <c r="B25" s="27" t="s">
        <v>231</v>
      </c>
    </row>
    <row r="26" spans="1:16">
      <c r="B26" s="27" t="s">
        <v>232</v>
      </c>
    </row>
    <row r="27" spans="1:16">
      <c r="B27" s="27" t="s">
        <v>229</v>
      </c>
    </row>
    <row r="28" spans="1:16">
      <c r="B28" s="27" t="s">
        <v>220</v>
      </c>
    </row>
    <row r="31" spans="1:16">
      <c r="K31" s="111"/>
    </row>
    <row r="32" spans="1:16">
      <c r="A32" s="17"/>
      <c r="B32" s="44"/>
      <c r="C32" s="44"/>
      <c r="D32" s="60"/>
      <c r="E32" s="60"/>
      <c r="F32" s="60"/>
      <c r="G32" s="60"/>
      <c r="H32" s="60"/>
      <c r="I32" s="60"/>
      <c r="J32" s="60"/>
      <c r="K32" s="3"/>
    </row>
    <row r="33" spans="1:11">
      <c r="A33" s="45"/>
      <c r="B33" s="45"/>
      <c r="C33" s="45"/>
      <c r="D33" s="59"/>
      <c r="E33" s="59"/>
      <c r="F33" s="59"/>
      <c r="G33" s="59"/>
      <c r="H33" s="59"/>
      <c r="I33" s="59"/>
      <c r="J33" s="59"/>
      <c r="K33" s="3"/>
    </row>
    <row r="34" spans="1:11">
      <c r="A34" s="45"/>
      <c r="B34" s="44"/>
      <c r="C34" s="44"/>
      <c r="D34" s="60"/>
      <c r="E34" s="60"/>
      <c r="F34" s="60"/>
      <c r="G34" s="60"/>
      <c r="H34" s="60"/>
      <c r="I34" s="60"/>
      <c r="J34" s="60"/>
      <c r="K34" s="3"/>
    </row>
    <row r="35" spans="1:11" ht="14.25" customHeight="1">
      <c r="A35" s="45"/>
      <c r="B35" s="45"/>
      <c r="C35" s="45"/>
      <c r="D35" s="59"/>
      <c r="E35" s="59"/>
      <c r="F35" s="59"/>
      <c r="G35" s="59"/>
      <c r="H35" s="59"/>
      <c r="I35" s="59"/>
      <c r="J35" s="59"/>
    </row>
    <row r="36" spans="1:11">
      <c r="A36" s="45"/>
      <c r="B36" s="44"/>
      <c r="K36" s="3"/>
    </row>
    <row r="37" spans="1:11">
      <c r="A37" s="45"/>
      <c r="B37" s="45"/>
      <c r="C37" s="44"/>
      <c r="D37" s="60"/>
      <c r="E37" s="60"/>
      <c r="F37" s="60"/>
      <c r="G37" s="60"/>
      <c r="H37" s="60"/>
      <c r="I37" s="60"/>
      <c r="J37" s="60"/>
      <c r="K37" s="3"/>
    </row>
    <row r="38" spans="1:11">
      <c r="A38" s="45"/>
      <c r="B38" s="44"/>
      <c r="C38" s="44"/>
      <c r="D38" s="60"/>
      <c r="E38" s="60"/>
      <c r="F38" s="60"/>
      <c r="G38" s="60"/>
      <c r="H38" s="60"/>
      <c r="I38" s="60"/>
      <c r="J38" s="60"/>
      <c r="K38" s="3"/>
    </row>
    <row r="39" spans="1:11">
      <c r="A39" s="45"/>
      <c r="B39" s="44"/>
      <c r="C39" s="44"/>
      <c r="D39" s="60"/>
      <c r="E39" s="60"/>
      <c r="F39" s="60"/>
      <c r="G39" s="60"/>
      <c r="H39" s="60"/>
      <c r="I39" s="60"/>
      <c r="J39" s="60"/>
      <c r="K39" s="3"/>
    </row>
    <row r="40" spans="1:11">
      <c r="A40" s="45"/>
      <c r="B40" s="44"/>
      <c r="C40" s="44"/>
      <c r="D40" s="60"/>
      <c r="E40" s="60"/>
      <c r="F40" s="60"/>
      <c r="G40" s="60"/>
      <c r="H40" s="60"/>
      <c r="I40" s="60"/>
      <c r="J40" s="60"/>
    </row>
    <row r="41" spans="1:11">
      <c r="A41" s="45"/>
      <c r="B41" s="45"/>
    </row>
    <row r="42" spans="1:11">
      <c r="A42" s="45"/>
      <c r="B42" s="45"/>
    </row>
    <row r="43" spans="1:11">
      <c r="A43" s="45"/>
      <c r="B43" s="45"/>
      <c r="K43" s="3"/>
    </row>
    <row r="44" spans="1:11">
      <c r="A44" s="45"/>
      <c r="B44" s="45"/>
      <c r="C44" s="44"/>
      <c r="D44" s="60"/>
      <c r="E44" s="60"/>
      <c r="F44" s="60"/>
      <c r="G44" s="60"/>
      <c r="H44" s="60"/>
      <c r="I44" s="60"/>
      <c r="J44" s="60"/>
    </row>
    <row r="45" spans="1:11">
      <c r="A45" s="45"/>
      <c r="B45" s="45"/>
    </row>
    <row r="46" spans="1:11">
      <c r="A46" s="45"/>
      <c r="B46" s="45"/>
    </row>
    <row r="47" spans="1:11">
      <c r="A47" s="45"/>
      <c r="B47" s="45"/>
    </row>
    <row r="48" spans="1:11">
      <c r="A48" s="45"/>
      <c r="B48" s="45"/>
    </row>
    <row r="49" spans="1:2">
      <c r="A49" s="45"/>
      <c r="B49" s="45"/>
    </row>
    <row r="50" spans="1:2">
      <c r="A50" s="45"/>
      <c r="B50" s="45"/>
    </row>
    <row r="51" spans="1:2">
      <c r="A51" s="45"/>
      <c r="B51" s="45"/>
    </row>
    <row r="52" spans="1:2">
      <c r="A52" s="45"/>
      <c r="B52" s="45"/>
    </row>
  </sheetData>
  <mergeCells count="1">
    <mergeCell ref="G18:H18"/>
  </mergeCells>
  <phoneticPr fontId="3" type="noConversion"/>
  <hyperlinks>
    <hyperlink ref="O1" location="MENU!A1" display="Menu" xr:uid="{00000000-0004-0000-0D00-000000000000}"/>
  </hyperlinks>
  <pageMargins left="0.75" right="0.75" top="1" bottom="1" header="0.5" footer="0.5"/>
  <pageSetup paperSize="9" orientation="portrait" verticalDpi="203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8"/>
  <dimension ref="A1:AX57"/>
  <sheetViews>
    <sheetView workbookViewId="0"/>
  </sheetViews>
  <sheetFormatPr defaultRowHeight="15"/>
  <cols>
    <col min="1" max="1" width="3" customWidth="1"/>
    <col min="2" max="2" width="19.7109375" customWidth="1"/>
    <col min="3" max="8" width="3" customWidth="1"/>
    <col min="9" max="9" width="3.7109375" customWidth="1"/>
    <col min="10" max="10" width="3.7109375" style="13" customWidth="1"/>
    <col min="11" max="11" width="6.5703125" bestFit="1" customWidth="1"/>
    <col min="12" max="12" width="7.42578125" style="29" bestFit="1" customWidth="1"/>
  </cols>
  <sheetData>
    <row r="1" spans="1:50">
      <c r="B1" s="5" t="s">
        <v>184</v>
      </c>
      <c r="C1" s="5" t="s">
        <v>192</v>
      </c>
      <c r="D1" s="5" t="s">
        <v>193</v>
      </c>
      <c r="E1" s="5" t="s">
        <v>194</v>
      </c>
      <c r="F1" s="5" t="s">
        <v>195</v>
      </c>
      <c r="G1" s="5" t="s">
        <v>196</v>
      </c>
      <c r="H1" s="5" t="s">
        <v>197</v>
      </c>
      <c r="I1" s="5" t="s">
        <v>198</v>
      </c>
      <c r="J1" s="48" t="s">
        <v>199</v>
      </c>
      <c r="K1" s="17" t="s">
        <v>128</v>
      </c>
      <c r="L1" s="148" t="s">
        <v>200</v>
      </c>
      <c r="M1" s="20" t="str">
        <f>CONCATENATE(MAX(C2:C19),"/34")</f>
        <v>33/34</v>
      </c>
      <c r="N1" s="243"/>
      <c r="O1" s="246" t="s">
        <v>77</v>
      </c>
      <c r="AX1" s="5"/>
    </row>
    <row r="2" spans="1:50">
      <c r="A2">
        <v>1</v>
      </c>
      <c r="B2" s="5" t="str">
        <f>'[1]8.Belgium'!B2</f>
        <v>Club Brugge</v>
      </c>
      <c r="C2" s="5">
        <f>'[1]8.Belgium'!C2</f>
        <v>33</v>
      </c>
      <c r="D2" s="5">
        <f>'[1]8.Belgium'!D2</f>
        <v>23</v>
      </c>
      <c r="E2" s="5">
        <f>'[1]8.Belgium'!E2</f>
        <v>4</v>
      </c>
      <c r="F2" s="5">
        <f>'[1]8.Belgium'!F2</f>
        <v>6</v>
      </c>
      <c r="G2" s="5">
        <f>'[1]8.Belgium'!G2</f>
        <v>69</v>
      </c>
      <c r="H2" s="5">
        <f>'[1]8.Belgium'!H2</f>
        <v>24</v>
      </c>
      <c r="I2" s="5">
        <f>'[1]8.Belgium'!I2</f>
        <v>45</v>
      </c>
      <c r="J2" s="48">
        <f>'[1]8.Belgium'!J2</f>
        <v>73</v>
      </c>
      <c r="K2" s="6">
        <f>'[1]8.Belgium'!K2</f>
        <v>35.500000024390246</v>
      </c>
      <c r="L2" s="5" t="str">
        <f>'[1]8.Belgium'!L2</f>
        <v>GS CL</v>
      </c>
      <c r="M2" s="20" t="s">
        <v>233</v>
      </c>
      <c r="AC2" s="3"/>
      <c r="AE2" s="14"/>
      <c r="AX2" s="3"/>
    </row>
    <row r="3" spans="1:50">
      <c r="A3">
        <v>2</v>
      </c>
      <c r="B3" s="5" t="str">
        <f>'[1]8.Belgium'!B3</f>
        <v>Antwerp</v>
      </c>
      <c r="C3" s="5">
        <f>'[1]8.Belgium'!C3</f>
        <v>33</v>
      </c>
      <c r="D3" s="5">
        <f>'[1]8.Belgium'!D3</f>
        <v>17</v>
      </c>
      <c r="E3" s="5">
        <f>'[1]8.Belgium'!E3</f>
        <v>6</v>
      </c>
      <c r="F3" s="5">
        <f>'[1]8.Belgium'!F3</f>
        <v>10</v>
      </c>
      <c r="G3" s="5">
        <f>'[1]8.Belgium'!G3</f>
        <v>54</v>
      </c>
      <c r="H3" s="5">
        <f>'[1]8.Belgium'!H3</f>
        <v>46</v>
      </c>
      <c r="I3" s="5">
        <f>'[1]8.Belgium'!I3</f>
        <v>8</v>
      </c>
      <c r="J3" s="48">
        <f>'[1]8.Belgium'!J3</f>
        <v>57</v>
      </c>
      <c r="K3" s="6">
        <f>'[1]8.Belgium'!K3</f>
        <v>10.500000008000001</v>
      </c>
      <c r="L3" s="5" t="str">
        <f>'[1]8.Belgium'!L3</f>
        <v>NCQ3</v>
      </c>
      <c r="M3" s="20"/>
      <c r="N3" s="243"/>
      <c r="AC3" s="3"/>
      <c r="AE3" s="14"/>
      <c r="AX3" s="3"/>
    </row>
    <row r="4" spans="1:50">
      <c r="A4">
        <v>3</v>
      </c>
      <c r="B4" s="5" t="str">
        <f>'[1]8.Belgium'!B4</f>
        <v>Genk</v>
      </c>
      <c r="C4" s="5">
        <f>'[1]8.Belgium'!C4</f>
        <v>33</v>
      </c>
      <c r="D4" s="5">
        <f>'[1]8.Belgium'!D4</f>
        <v>16</v>
      </c>
      <c r="E4" s="5">
        <f>'[1]8.Belgium'!E4</f>
        <v>8</v>
      </c>
      <c r="F4" s="5">
        <f>'[1]8.Belgium'!F4</f>
        <v>9</v>
      </c>
      <c r="G4" s="5">
        <f>'[1]8.Belgium'!G4</f>
        <v>65</v>
      </c>
      <c r="H4" s="5">
        <f>'[1]8.Belgium'!H4</f>
        <v>45</v>
      </c>
      <c r="I4" s="5">
        <f>'[1]8.Belgium'!I4</f>
        <v>20</v>
      </c>
      <c r="J4" s="48">
        <f>'[1]8.Belgium'!J4</f>
        <v>56</v>
      </c>
      <c r="K4" s="6">
        <f>'[1]8.Belgium'!K4</f>
        <v>30.000000018181819</v>
      </c>
      <c r="L4" s="5" t="str">
        <f>'[1]8.Belgium'!L4</f>
        <v>ELQ4</v>
      </c>
      <c r="AC4" s="3"/>
      <c r="AE4" s="5"/>
      <c r="AX4" s="3"/>
    </row>
    <row r="5" spans="1:50">
      <c r="A5">
        <v>4</v>
      </c>
      <c r="B5" s="5" t="str">
        <f>'[1]8.Belgium'!B5</f>
        <v>Anderlecht</v>
      </c>
      <c r="C5" s="5">
        <f>'[1]8.Belgium'!C5</f>
        <v>33</v>
      </c>
      <c r="D5" s="5">
        <f>'[1]8.Belgium'!D5</f>
        <v>14</v>
      </c>
      <c r="E5" s="5">
        <f>'[1]8.Belgium'!E5</f>
        <v>13</v>
      </c>
      <c r="F5" s="5">
        <f>'[1]8.Belgium'!F5</f>
        <v>6</v>
      </c>
      <c r="G5" s="5">
        <f>'[1]8.Belgium'!G5</f>
        <v>50</v>
      </c>
      <c r="H5" s="5">
        <f>'[1]8.Belgium'!H5</f>
        <v>34</v>
      </c>
      <c r="I5" s="5">
        <f>'[1]8.Belgium'!I5</f>
        <v>16</v>
      </c>
      <c r="J5" s="48">
        <f>'[1]8.Belgium'!J5</f>
        <v>55</v>
      </c>
      <c r="K5" s="6">
        <f>'[1]8.Belgium'!K5</f>
        <v>25.000000016129032</v>
      </c>
      <c r="L5" s="5" t="str">
        <f>'[1]8.Belgium'!L5</f>
        <v>ECLQ3</v>
      </c>
      <c r="AC5" s="3"/>
      <c r="AX5" s="3"/>
    </row>
    <row r="6" spans="1:50">
      <c r="A6">
        <v>5</v>
      </c>
      <c r="B6" s="5" t="str">
        <f>'[1]8.Belgium'!B6</f>
        <v>Oostende</v>
      </c>
      <c r="C6" s="5">
        <f>'[1]8.Belgium'!C6</f>
        <v>33</v>
      </c>
      <c r="D6" s="5">
        <f>'[1]8.Belgium'!D6</f>
        <v>15</v>
      </c>
      <c r="E6" s="5">
        <f>'[1]8.Belgium'!E6</f>
        <v>7</v>
      </c>
      <c r="F6" s="5">
        <f>'[1]8.Belgium'!F6</f>
        <v>11</v>
      </c>
      <c r="G6" s="5">
        <f>'[1]8.Belgium'!G6</f>
        <v>48</v>
      </c>
      <c r="H6" s="5">
        <f>'[1]8.Belgium'!H6</f>
        <v>40</v>
      </c>
      <c r="I6" s="5">
        <f>'[1]8.Belgium'!I6</f>
        <v>8</v>
      </c>
      <c r="J6" s="48">
        <f>'[1]8.Belgium'!J6</f>
        <v>52</v>
      </c>
      <c r="K6" s="6">
        <f>'[1]8.Belgium'!K6</f>
        <v>7.3000000063694266</v>
      </c>
      <c r="L6" s="5" t="str">
        <f>'[1]8.Belgium'!L6</f>
        <v>ECLQ2?</v>
      </c>
      <c r="AC6" s="3"/>
    </row>
    <row r="7" spans="1:50">
      <c r="A7">
        <v>6</v>
      </c>
      <c r="B7" s="5" t="str">
        <f>'[1]8.Belgium'!B7</f>
        <v>Beerschot</v>
      </c>
      <c r="C7" s="5">
        <f>'[1]8.Belgium'!C7</f>
        <v>33</v>
      </c>
      <c r="D7" s="5">
        <f>'[1]8.Belgium'!D7</f>
        <v>14</v>
      </c>
      <c r="E7" s="5">
        <f>'[1]8.Belgium'!E7</f>
        <v>5</v>
      </c>
      <c r="F7" s="5">
        <f>'[1]8.Belgium'!F7</f>
        <v>14</v>
      </c>
      <c r="G7" s="5">
        <f>'[1]8.Belgium'!G7</f>
        <v>58</v>
      </c>
      <c r="H7" s="5">
        <f>'[1]8.Belgium'!H7</f>
        <v>61</v>
      </c>
      <c r="I7" s="5">
        <f>'[1]8.Belgium'!I7</f>
        <v>-3</v>
      </c>
      <c r="J7" s="48">
        <f>'[1]8.Belgium'!J7</f>
        <v>47</v>
      </c>
      <c r="K7" s="6">
        <f>'[1]8.Belgium'!K7</f>
        <v>7.3000000001666665</v>
      </c>
      <c r="L7" s="5" t="str">
        <f>'[1]8.Belgium'!L7</f>
        <v xml:space="preserve"> </v>
      </c>
      <c r="O7" s="271"/>
      <c r="P7" s="271"/>
      <c r="AC7" s="3"/>
      <c r="AQ7" s="11"/>
    </row>
    <row r="8" spans="1:50">
      <c r="A8">
        <v>7</v>
      </c>
      <c r="B8" s="5" t="str">
        <f>'[1]8.Belgium'!B8</f>
        <v>Standard</v>
      </c>
      <c r="C8" s="5">
        <f>'[1]8.Belgium'!C8</f>
        <v>33</v>
      </c>
      <c r="D8" s="5">
        <f>'[1]8.Belgium'!D8</f>
        <v>12</v>
      </c>
      <c r="E8" s="5">
        <f>'[1]8.Belgium'!E8</f>
        <v>11</v>
      </c>
      <c r="F8" s="5">
        <f>'[1]8.Belgium'!F8</f>
        <v>10</v>
      </c>
      <c r="G8" s="5">
        <f>'[1]8.Belgium'!G8</f>
        <v>49</v>
      </c>
      <c r="H8" s="5">
        <f>'[1]8.Belgium'!H8</f>
        <v>41</v>
      </c>
      <c r="I8" s="5">
        <f>'[1]8.Belgium'!I8</f>
        <v>8</v>
      </c>
      <c r="J8" s="48">
        <f>'[1]8.Belgium'!J8</f>
        <v>47</v>
      </c>
      <c r="K8" s="6">
        <f>'[1]8.Belgium'!K8</f>
        <v>22.000000015384614</v>
      </c>
      <c r="L8" s="5" t="str">
        <f>'[1]8.Belgium'!L8</f>
        <v xml:space="preserve"> </v>
      </c>
      <c r="O8" s="271"/>
      <c r="P8" s="271"/>
    </row>
    <row r="9" spans="1:50">
      <c r="A9">
        <v>8</v>
      </c>
      <c r="B9" s="5" t="str">
        <f>'[1]8.Belgium'!B9</f>
        <v>Zulte Waregem</v>
      </c>
      <c r="C9" s="5">
        <f>'[1]8.Belgium'!C9</f>
        <v>33</v>
      </c>
      <c r="D9" s="5">
        <f>'[1]8.Belgium'!D9</f>
        <v>14</v>
      </c>
      <c r="E9" s="5">
        <f>'[1]8.Belgium'!E9</f>
        <v>4</v>
      </c>
      <c r="F9" s="5">
        <f>'[1]8.Belgium'!F9</f>
        <v>15</v>
      </c>
      <c r="G9" s="5">
        <f>'[1]8.Belgium'!G9</f>
        <v>51</v>
      </c>
      <c r="H9" s="5">
        <f>'[1]8.Belgium'!H9</f>
        <v>62</v>
      </c>
      <c r="I9" s="5">
        <f>'[1]8.Belgium'!I9</f>
        <v>-11</v>
      </c>
      <c r="J9" s="48">
        <f>'[1]8.Belgium'!J9</f>
        <v>46</v>
      </c>
      <c r="K9" s="6">
        <f>'[1]8.Belgium'!K9</f>
        <v>7.3000000064102561</v>
      </c>
      <c r="L9" s="5" t="str">
        <f>'[1]8.Belgium'!L9</f>
        <v xml:space="preserve"> </v>
      </c>
      <c r="O9" s="271"/>
      <c r="P9" s="271"/>
      <c r="AX9" s="3"/>
    </row>
    <row r="10" spans="1:50">
      <c r="A10">
        <v>9</v>
      </c>
      <c r="B10" s="5" t="str">
        <f>'[1]8.Belgium'!B10</f>
        <v>Gent</v>
      </c>
      <c r="C10" s="5">
        <f>'[1]8.Belgium'!C10</f>
        <v>33</v>
      </c>
      <c r="D10" s="5">
        <f>'[1]8.Belgium'!D10</f>
        <v>13</v>
      </c>
      <c r="E10" s="5">
        <f>'[1]8.Belgium'!E10</f>
        <v>7</v>
      </c>
      <c r="F10" s="5">
        <f>'[1]8.Belgium'!F10</f>
        <v>13</v>
      </c>
      <c r="G10" s="5">
        <f>'[1]8.Belgium'!G10</f>
        <v>48</v>
      </c>
      <c r="H10" s="5">
        <f>'[1]8.Belgium'!H10</f>
        <v>40</v>
      </c>
      <c r="I10" s="5">
        <f>'[1]8.Belgium'!I10</f>
        <v>8</v>
      </c>
      <c r="J10" s="48">
        <f>'[1]8.Belgium'!J10</f>
        <v>46</v>
      </c>
      <c r="K10" s="6">
        <f>'[1]8.Belgium'!K10</f>
        <v>26.500000016393443</v>
      </c>
      <c r="L10" s="5" t="str">
        <f>'[1]8.Belgium'!L10</f>
        <v xml:space="preserve"> </v>
      </c>
      <c r="P10" s="51"/>
      <c r="AX10" s="3"/>
    </row>
    <row r="11" spans="1:50">
      <c r="A11">
        <v>10</v>
      </c>
      <c r="B11" s="5" t="str">
        <f>'[1]8.Belgium'!B11</f>
        <v>Mechelen</v>
      </c>
      <c r="C11" s="5">
        <f>'[1]8.Belgium'!C11</f>
        <v>33</v>
      </c>
      <c r="D11" s="5">
        <f>'[1]8.Belgium'!D11</f>
        <v>12</v>
      </c>
      <c r="E11" s="5">
        <f>'[1]8.Belgium'!E11</f>
        <v>9</v>
      </c>
      <c r="F11" s="5">
        <f>'[1]8.Belgium'!F11</f>
        <v>12</v>
      </c>
      <c r="G11" s="5">
        <f>'[1]8.Belgium'!G11</f>
        <v>50</v>
      </c>
      <c r="H11" s="5">
        <f>'[1]8.Belgium'!H11</f>
        <v>53</v>
      </c>
      <c r="I11" s="5">
        <f>'[1]8.Belgium'!I11</f>
        <v>-3</v>
      </c>
      <c r="J11" s="48">
        <f>'[1]8.Belgium'!J11</f>
        <v>45</v>
      </c>
      <c r="K11" s="6">
        <f>'[1]8.Belgium'!K11</f>
        <v>7.3000000000999998</v>
      </c>
      <c r="L11" s="5" t="str">
        <f>'[1]8.Belgium'!L11</f>
        <v xml:space="preserve"> </v>
      </c>
      <c r="AX11" s="3"/>
    </row>
    <row r="12" spans="1:50">
      <c r="A12">
        <v>11</v>
      </c>
      <c r="B12" s="5" t="str">
        <f>'[1]8.Belgium'!B12</f>
        <v>OH Leuven</v>
      </c>
      <c r="C12" s="5">
        <f>'[1]8.Belgium'!C12</f>
        <v>33</v>
      </c>
      <c r="D12" s="5">
        <f>'[1]8.Belgium'!D12</f>
        <v>12</v>
      </c>
      <c r="E12" s="5">
        <f>'[1]8.Belgium'!E12</f>
        <v>9</v>
      </c>
      <c r="F12" s="5">
        <f>'[1]8.Belgium'!F12</f>
        <v>12</v>
      </c>
      <c r="G12" s="5">
        <f>'[1]8.Belgium'!G12</f>
        <v>53</v>
      </c>
      <c r="H12" s="5">
        <f>'[1]8.Belgium'!H12</f>
        <v>57</v>
      </c>
      <c r="I12" s="5">
        <f>'[1]8.Belgium'!I12</f>
        <v>-4</v>
      </c>
      <c r="J12" s="48">
        <f>'[1]8.Belgium'!J12</f>
        <v>45</v>
      </c>
      <c r="K12" s="6">
        <f>'[1]8.Belgium'!K12</f>
        <v>7.3000000000909093</v>
      </c>
      <c r="L12" s="5" t="str">
        <f>'[1]8.Belgium'!L12</f>
        <v xml:space="preserve"> </v>
      </c>
      <c r="N12" s="54"/>
      <c r="AX12" s="3"/>
    </row>
    <row r="13" spans="1:50" ht="15" customHeight="1">
      <c r="A13">
        <v>12</v>
      </c>
      <c r="B13" s="5" t="str">
        <f>'[1]8.Belgium'!B13</f>
        <v>Charleroi</v>
      </c>
      <c r="C13" s="5">
        <f>'[1]8.Belgium'!C13</f>
        <v>33</v>
      </c>
      <c r="D13" s="5">
        <f>'[1]8.Belgium'!D13</f>
        <v>11</v>
      </c>
      <c r="E13" s="5">
        <f>'[1]8.Belgium'!E13</f>
        <v>9</v>
      </c>
      <c r="F13" s="5">
        <f>'[1]8.Belgium'!F13</f>
        <v>13</v>
      </c>
      <c r="G13" s="5">
        <f>'[1]8.Belgium'!G13</f>
        <v>44</v>
      </c>
      <c r="H13" s="5">
        <f>'[1]8.Belgium'!H13</f>
        <v>46</v>
      </c>
      <c r="I13" s="5">
        <f>'[1]8.Belgium'!I13</f>
        <v>-2</v>
      </c>
      <c r="J13" s="48">
        <f>'[1]8.Belgium'!J13</f>
        <v>42</v>
      </c>
      <c r="K13" s="6">
        <f>'[1]8.Belgium'!K13</f>
        <v>7.3000000064516124</v>
      </c>
      <c r="L13" s="5" t="str">
        <f>'[1]8.Belgium'!L13</f>
        <v xml:space="preserve"> </v>
      </c>
      <c r="N13" s="56"/>
      <c r="P13" s="53"/>
      <c r="Q13" s="53"/>
      <c r="R13" s="53"/>
    </row>
    <row r="14" spans="1:50">
      <c r="A14">
        <v>13</v>
      </c>
      <c r="B14" s="5" t="str">
        <f>'[1]8.Belgium'!B14</f>
        <v>Eupen</v>
      </c>
      <c r="C14" s="5">
        <f>'[1]8.Belgium'!C14</f>
        <v>33</v>
      </c>
      <c r="D14" s="5">
        <f>'[1]8.Belgium'!D14</f>
        <v>9</v>
      </c>
      <c r="E14" s="5">
        <f>'[1]8.Belgium'!E14</f>
        <v>13</v>
      </c>
      <c r="F14" s="5">
        <f>'[1]8.Belgium'!F14</f>
        <v>11</v>
      </c>
      <c r="G14" s="5">
        <f>'[1]8.Belgium'!G14</f>
        <v>41</v>
      </c>
      <c r="H14" s="5">
        <f>'[1]8.Belgium'!H14</f>
        <v>53</v>
      </c>
      <c r="I14" s="5">
        <f>'[1]8.Belgium'!I14</f>
        <v>-12</v>
      </c>
      <c r="J14" s="48">
        <f>'[1]8.Belgium'!J14</f>
        <v>40</v>
      </c>
      <c r="K14" s="6">
        <f>'[1]8.Belgium'!K14</f>
        <v>7.3000000000769232</v>
      </c>
      <c r="L14" s="5" t="str">
        <f>'[1]8.Belgium'!L14</f>
        <v xml:space="preserve"> </v>
      </c>
      <c r="M14" s="10"/>
      <c r="N14" s="53"/>
      <c r="P14" s="53"/>
      <c r="Q14" s="53"/>
      <c r="R14" s="53"/>
      <c r="S14" s="10"/>
      <c r="T14" s="10"/>
      <c r="U14" s="10"/>
      <c r="V14" s="10"/>
      <c r="W14" s="10"/>
      <c r="X14" s="10"/>
      <c r="Y14" s="10"/>
      <c r="Z14" s="10"/>
    </row>
    <row r="15" spans="1:50">
      <c r="A15">
        <v>14</v>
      </c>
      <c r="B15" s="5" t="str">
        <f>'[1]8.Belgium'!B15</f>
        <v>Kortrijk</v>
      </c>
      <c r="C15" s="5">
        <f>'[1]8.Belgium'!C15</f>
        <v>33</v>
      </c>
      <c r="D15" s="5">
        <f>'[1]8.Belgium'!D15</f>
        <v>11</v>
      </c>
      <c r="E15" s="5">
        <f>'[1]8.Belgium'!E15</f>
        <v>6</v>
      </c>
      <c r="F15" s="5">
        <f>'[1]8.Belgium'!F15</f>
        <v>16</v>
      </c>
      <c r="G15" s="5">
        <f>'[1]8.Belgium'!G15</f>
        <v>43</v>
      </c>
      <c r="H15" s="5">
        <f>'[1]8.Belgium'!H15</f>
        <v>53</v>
      </c>
      <c r="I15" s="5">
        <f>'[1]8.Belgium'!I15</f>
        <v>-10</v>
      </c>
      <c r="J15" s="48">
        <f>'[1]8.Belgium'!J15</f>
        <v>39</v>
      </c>
      <c r="K15" s="6">
        <f>'[1]8.Belgium'!K15</f>
        <v>7.300000000071428</v>
      </c>
      <c r="L15" s="5" t="str">
        <f>'[1]8.Belgium'!L15</f>
        <v xml:space="preserve"> </v>
      </c>
      <c r="M15" s="31"/>
      <c r="N15" s="53"/>
      <c r="P15" s="53"/>
      <c r="Q15" s="53"/>
      <c r="R15" s="53"/>
      <c r="S15" s="31"/>
      <c r="T15" s="31"/>
      <c r="U15" s="31"/>
      <c r="V15" s="31"/>
      <c r="W15" s="31"/>
      <c r="X15" s="31"/>
      <c r="Y15" s="31"/>
      <c r="Z15" s="31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</row>
    <row r="16" spans="1:50">
      <c r="A16">
        <v>15</v>
      </c>
      <c r="B16" s="5" t="str">
        <f>'[1]8.Belgium'!B16</f>
        <v>Sint-Truidense</v>
      </c>
      <c r="C16" s="5">
        <f>'[1]8.Belgium'!C16</f>
        <v>33</v>
      </c>
      <c r="D16" s="5">
        <f>'[1]8.Belgium'!D16</f>
        <v>10</v>
      </c>
      <c r="E16" s="5">
        <f>'[1]8.Belgium'!E16</f>
        <v>8</v>
      </c>
      <c r="F16" s="5">
        <f>'[1]8.Belgium'!F16</f>
        <v>15</v>
      </c>
      <c r="G16" s="5">
        <f>'[1]8.Belgium'!G16</f>
        <v>41</v>
      </c>
      <c r="H16" s="5">
        <f>'[1]8.Belgium'!H16</f>
        <v>51</v>
      </c>
      <c r="I16" s="5">
        <f>'[1]8.Belgium'!I16</f>
        <v>-10</v>
      </c>
      <c r="J16" s="48">
        <f>'[1]8.Belgium'!J16</f>
        <v>38</v>
      </c>
      <c r="K16" s="6">
        <f>'[1]8.Belgium'!K16</f>
        <v>7.3000000000666665</v>
      </c>
      <c r="L16" s="5" t="str">
        <f>'[1]8.Belgium'!L16</f>
        <v xml:space="preserve"> </v>
      </c>
      <c r="N16" s="53"/>
      <c r="P16" s="53"/>
      <c r="Q16" s="53"/>
      <c r="R16" s="53"/>
      <c r="AH16" s="31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</row>
    <row r="17" spans="1:18">
      <c r="A17">
        <v>16</v>
      </c>
      <c r="B17" s="5" t="str">
        <f>'[1]8.Belgium'!B17</f>
        <v>Cercle Brugge</v>
      </c>
      <c r="C17" s="5">
        <f>'[1]8.Belgium'!C17</f>
        <v>33</v>
      </c>
      <c r="D17" s="5">
        <f>'[1]8.Belgium'!D17</f>
        <v>11</v>
      </c>
      <c r="E17" s="5">
        <f>'[1]8.Belgium'!E17</f>
        <v>2</v>
      </c>
      <c r="F17" s="5">
        <f>'[1]8.Belgium'!F17</f>
        <v>20</v>
      </c>
      <c r="G17" s="5">
        <f>'[1]8.Belgium'!G17</f>
        <v>39</v>
      </c>
      <c r="H17" s="5">
        <f>'[1]8.Belgium'!H17</f>
        <v>50</v>
      </c>
      <c r="I17" s="5">
        <f>'[1]8.Belgium'!I17</f>
        <v>-11</v>
      </c>
      <c r="J17" s="48">
        <f>'[1]8.Belgium'!J17</f>
        <v>35</v>
      </c>
      <c r="K17" s="6">
        <f>'[1]8.Belgium'!K17</f>
        <v>7.3000000000625</v>
      </c>
      <c r="L17" s="5" t="str">
        <f>'[1]8.Belgium'!L17</f>
        <v xml:space="preserve"> </v>
      </c>
      <c r="N17" s="53"/>
      <c r="P17" s="53"/>
      <c r="Q17" s="53"/>
      <c r="R17" s="53"/>
    </row>
    <row r="18" spans="1:18">
      <c r="A18">
        <v>17</v>
      </c>
      <c r="B18" s="5" t="str">
        <f>'[1]8.Belgium'!B18</f>
        <v>Excel Mouscron</v>
      </c>
      <c r="C18" s="5">
        <f>'[1]8.Belgium'!C18</f>
        <v>33</v>
      </c>
      <c r="D18" s="5">
        <f>'[1]8.Belgium'!D18</f>
        <v>7</v>
      </c>
      <c r="E18" s="5">
        <f>'[1]8.Belgium'!E18</f>
        <v>10</v>
      </c>
      <c r="F18" s="5">
        <f>'[1]8.Belgium'!F18</f>
        <v>16</v>
      </c>
      <c r="G18" s="5">
        <f>'[1]8.Belgium'!G18</f>
        <v>30</v>
      </c>
      <c r="H18" s="5">
        <f>'[1]8.Belgium'!H18</f>
        <v>50</v>
      </c>
      <c r="I18" s="5">
        <f>'[1]8.Belgium'!I18</f>
        <v>-20</v>
      </c>
      <c r="J18" s="48">
        <f>'[1]8.Belgium'!J18</f>
        <v>31</v>
      </c>
      <c r="K18" s="6">
        <f>'[1]8.Belgium'!K18</f>
        <v>7.300000000058823</v>
      </c>
      <c r="L18" s="5" t="str">
        <f>'[1]8.Belgium'!L18</f>
        <v xml:space="preserve"> </v>
      </c>
    </row>
    <row r="19" spans="1:18">
      <c r="A19">
        <v>18</v>
      </c>
      <c r="B19" s="5" t="str">
        <f>'[1]8.Belgium'!B19</f>
        <v>Waasland-Beveren</v>
      </c>
      <c r="C19" s="5">
        <f>'[1]8.Belgium'!C19</f>
        <v>33</v>
      </c>
      <c r="D19" s="5">
        <f>'[1]8.Belgium'!D19</f>
        <v>7</v>
      </c>
      <c r="E19" s="5">
        <f>'[1]8.Belgium'!E19</f>
        <v>7</v>
      </c>
      <c r="F19" s="5">
        <f>'[1]8.Belgium'!F19</f>
        <v>19</v>
      </c>
      <c r="G19" s="5">
        <f>'[1]8.Belgium'!G19</f>
        <v>42</v>
      </c>
      <c r="H19" s="5">
        <f>'[1]8.Belgium'!H19</f>
        <v>69</v>
      </c>
      <c r="I19" s="5">
        <f>'[1]8.Belgium'!I19</f>
        <v>-27</v>
      </c>
      <c r="J19" s="48">
        <f>'[1]8.Belgium'!J19</f>
        <v>28</v>
      </c>
      <c r="K19" s="6">
        <f>'[1]8.Belgium'!K19</f>
        <v>7.3000000000555554</v>
      </c>
      <c r="L19" s="5" t="str">
        <f>'[1]8.Belgium'!L19</f>
        <v xml:space="preserve"> </v>
      </c>
    </row>
    <row r="20" spans="1:18">
      <c r="F20" s="120" t="s">
        <v>203</v>
      </c>
      <c r="G20" s="277">
        <f>(SUM(G2:G19))/((SUM(C2:C19))/2)</f>
        <v>2.9461279461279459</v>
      </c>
      <c r="H20" s="277"/>
    </row>
    <row r="21" spans="1:18">
      <c r="B21" t="s">
        <v>132</v>
      </c>
      <c r="K21" s="6">
        <f>'[1]8.Belgium'!K21</f>
        <v>7.3</v>
      </c>
    </row>
    <row r="22" spans="1:18">
      <c r="K22" s="6"/>
    </row>
    <row r="24" spans="1:18">
      <c r="C24" s="25"/>
    </row>
    <row r="25" spans="1:18">
      <c r="B25" s="190" t="s">
        <v>204</v>
      </c>
      <c r="C25" s="25"/>
    </row>
    <row r="26" spans="1:18" ht="15" customHeight="1">
      <c r="B26" s="27" t="s">
        <v>234</v>
      </c>
      <c r="C26" s="25"/>
    </row>
    <row r="27" spans="1:18">
      <c r="B27" s="27" t="s">
        <v>235</v>
      </c>
      <c r="P27" s="271"/>
    </row>
    <row r="28" spans="1:18">
      <c r="B28" s="27" t="s">
        <v>236</v>
      </c>
      <c r="D28" s="11"/>
      <c r="P28" s="271"/>
    </row>
    <row r="29" spans="1:18">
      <c r="B29" s="27" t="s">
        <v>237</v>
      </c>
      <c r="K29" s="5"/>
    </row>
    <row r="30" spans="1:18">
      <c r="B30" s="27" t="s">
        <v>238</v>
      </c>
      <c r="K30" s="3"/>
      <c r="L30" s="50"/>
      <c r="P30" s="271"/>
    </row>
    <row r="31" spans="1:18">
      <c r="B31" s="27" t="s">
        <v>239</v>
      </c>
      <c r="K31" s="3"/>
      <c r="L31" s="50"/>
      <c r="P31" s="271"/>
    </row>
    <row r="32" spans="1:18">
      <c r="K32" s="3"/>
      <c r="L32" s="50"/>
    </row>
    <row r="33" spans="11:12">
      <c r="K33" s="3"/>
      <c r="L33" s="50"/>
    </row>
    <row r="43" spans="11:12">
      <c r="K43" s="5"/>
    </row>
    <row r="44" spans="11:12">
      <c r="K44" s="3"/>
    </row>
    <row r="45" spans="11:12">
      <c r="K45" s="3"/>
    </row>
    <row r="46" spans="11:12">
      <c r="K46" s="3"/>
    </row>
    <row r="47" spans="11:12">
      <c r="K47" s="3"/>
    </row>
    <row r="48" spans="11:12">
      <c r="K48" s="3"/>
    </row>
    <row r="49" spans="11:11">
      <c r="K49" s="3"/>
    </row>
    <row r="51" spans="11:11">
      <c r="K51" s="5"/>
    </row>
    <row r="52" spans="11:11">
      <c r="K52" s="3"/>
    </row>
    <row r="53" spans="11:11">
      <c r="K53" s="3"/>
    </row>
    <row r="54" spans="11:11">
      <c r="K54" s="3"/>
    </row>
    <row r="55" spans="11:11">
      <c r="K55" s="3"/>
    </row>
    <row r="56" spans="11:11">
      <c r="K56" s="3"/>
    </row>
    <row r="57" spans="11:11">
      <c r="K57" s="3"/>
    </row>
  </sheetData>
  <mergeCells count="1">
    <mergeCell ref="G20:H20"/>
  </mergeCells>
  <phoneticPr fontId="3" type="noConversion"/>
  <hyperlinks>
    <hyperlink ref="O1" location="MENU!A1" display="Menu" xr:uid="{00000000-0004-0000-0E00-000000000000}"/>
  </hyperlinks>
  <pageMargins left="0.75" right="0.75" top="1" bottom="1" header="0.5" footer="0.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3"/>
  <dimension ref="A1:V39"/>
  <sheetViews>
    <sheetView workbookViewId="0"/>
  </sheetViews>
  <sheetFormatPr defaultRowHeight="15"/>
  <cols>
    <col min="1" max="1" width="3" customWidth="1"/>
    <col min="2" max="2" width="19.7109375" customWidth="1"/>
    <col min="3" max="8" width="3" customWidth="1"/>
    <col min="9" max="9" width="3.7109375" customWidth="1"/>
    <col min="10" max="10" width="3.7109375" style="13" customWidth="1"/>
    <col min="11" max="11" width="6.5703125" bestFit="1" customWidth="1"/>
    <col min="12" max="12" width="7.28515625" bestFit="1" customWidth="1"/>
  </cols>
  <sheetData>
    <row r="1" spans="1:22">
      <c r="B1" t="s">
        <v>184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s="13" t="s">
        <v>199</v>
      </c>
      <c r="K1" s="17" t="s">
        <v>128</v>
      </c>
      <c r="L1" s="17" t="s">
        <v>200</v>
      </c>
      <c r="M1" s="20" t="str">
        <f>CONCATENATE(MAX(C2:C15),"/26")</f>
        <v>21/26</v>
      </c>
      <c r="N1" s="243"/>
      <c r="O1" s="246" t="s">
        <v>77</v>
      </c>
    </row>
    <row r="2" spans="1:22">
      <c r="A2">
        <v>1</v>
      </c>
      <c r="B2" s="5" t="str">
        <f>'[1]9.Ukraine'!B2</f>
        <v>Dynamo Kyiv</v>
      </c>
      <c r="C2" s="5">
        <f>'[1]9.Ukraine'!C2</f>
        <v>21</v>
      </c>
      <c r="D2" s="5">
        <f>'[1]9.Ukraine'!D2</f>
        <v>16</v>
      </c>
      <c r="E2" s="5">
        <f>'[1]9.Ukraine'!E2</f>
        <v>4</v>
      </c>
      <c r="F2" s="5">
        <f>'[1]9.Ukraine'!F2</f>
        <v>1</v>
      </c>
      <c r="G2" s="5">
        <f>'[1]9.Ukraine'!G2</f>
        <v>45</v>
      </c>
      <c r="H2" s="5">
        <f>'[1]9.Ukraine'!H2</f>
        <v>14</v>
      </c>
      <c r="I2" s="5">
        <f>'[1]9.Ukraine'!I2</f>
        <v>31</v>
      </c>
      <c r="J2" s="48">
        <f>'[1]9.Ukraine'!J2</f>
        <v>52</v>
      </c>
      <c r="K2" s="6">
        <f>'[1]9.Ukraine'!K2</f>
        <v>47.000000032258065</v>
      </c>
      <c r="L2" s="5" t="str">
        <f>'[1]9.Ukraine'!L2</f>
        <v>GS CL</v>
      </c>
      <c r="M2" s="20"/>
      <c r="N2" s="14"/>
      <c r="V2" s="127"/>
    </row>
    <row r="3" spans="1:22">
      <c r="A3">
        <v>2</v>
      </c>
      <c r="B3" s="5" t="str">
        <f>'[1]9.Ukraine'!B3</f>
        <v>Shakhtar Donetsk</v>
      </c>
      <c r="C3" s="5">
        <f>'[1]9.Ukraine'!C3</f>
        <v>21</v>
      </c>
      <c r="D3" s="5">
        <f>'[1]9.Ukraine'!D3</f>
        <v>13</v>
      </c>
      <c r="E3" s="5">
        <f>'[1]9.Ukraine'!E3</f>
        <v>6</v>
      </c>
      <c r="F3" s="5">
        <f>'[1]9.Ukraine'!F3</f>
        <v>2</v>
      </c>
      <c r="G3" s="5">
        <f>'[1]9.Ukraine'!G3</f>
        <v>47</v>
      </c>
      <c r="H3" s="5">
        <f>'[1]9.Ukraine'!H3</f>
        <v>15</v>
      </c>
      <c r="I3" s="5">
        <f>'[1]9.Ukraine'!I3</f>
        <v>32</v>
      </c>
      <c r="J3" s="48">
        <f>'[1]9.Ukraine'!J3</f>
        <v>45</v>
      </c>
      <c r="K3" s="6">
        <f>'[1]9.Ukraine'!K3</f>
        <v>79.00000005555556</v>
      </c>
      <c r="L3" s="5" t="str">
        <f>'[1]9.Ukraine'!L3</f>
        <v>NCQ3</v>
      </c>
      <c r="M3" s="271"/>
      <c r="N3" s="243"/>
      <c r="Q3" s="271" t="s">
        <v>240</v>
      </c>
      <c r="V3" s="127"/>
    </row>
    <row r="4" spans="1:22">
      <c r="A4">
        <v>3</v>
      </c>
      <c r="B4" s="5" t="str">
        <f>'[1]9.Ukraine'!B4</f>
        <v>Zorya</v>
      </c>
      <c r="C4" s="5">
        <f>'[1]9.Ukraine'!C4</f>
        <v>20</v>
      </c>
      <c r="D4" s="5">
        <f>'[1]9.Ukraine'!D4</f>
        <v>11</v>
      </c>
      <c r="E4" s="5">
        <f>'[1]9.Ukraine'!E4</f>
        <v>5</v>
      </c>
      <c r="F4" s="5">
        <f>'[1]9.Ukraine'!F4</f>
        <v>4</v>
      </c>
      <c r="G4" s="5">
        <f>'[1]9.Ukraine'!G4</f>
        <v>35</v>
      </c>
      <c r="H4" s="5">
        <f>'[1]9.Ukraine'!H4</f>
        <v>14</v>
      </c>
      <c r="I4" s="5">
        <f>'[1]9.Ukraine'!I4</f>
        <v>21</v>
      </c>
      <c r="J4" s="48">
        <f>'[1]9.Ukraine'!J4</f>
        <v>38</v>
      </c>
      <c r="K4" s="6">
        <f>'[1]9.Ukraine'!K4</f>
        <v>15.00000001010101</v>
      </c>
      <c r="L4" s="5" t="str">
        <f>'[1]9.Ukraine'!L4</f>
        <v>ELQ4</v>
      </c>
      <c r="Q4" s="271" t="s">
        <v>241</v>
      </c>
      <c r="V4" s="127"/>
    </row>
    <row r="5" spans="1:22">
      <c r="A5">
        <v>4</v>
      </c>
      <c r="B5" s="5" t="str">
        <f>'[1]9.Ukraine'!B5</f>
        <v xml:space="preserve">Desna </v>
      </c>
      <c r="C5" s="5">
        <f>'[1]9.Ukraine'!C5</f>
        <v>21</v>
      </c>
      <c r="D5" s="5">
        <f>'[1]9.Ukraine'!D5</f>
        <v>10</v>
      </c>
      <c r="E5" s="5">
        <f>'[1]9.Ukraine'!E5</f>
        <v>6</v>
      </c>
      <c r="F5" s="5">
        <f>'[1]9.Ukraine'!F5</f>
        <v>5</v>
      </c>
      <c r="G5" s="5">
        <f>'[1]9.Ukraine'!G5</f>
        <v>33</v>
      </c>
      <c r="H5" s="5">
        <f>'[1]9.Ukraine'!H5</f>
        <v>21</v>
      </c>
      <c r="I5" s="5">
        <f>'[1]9.Ukraine'!I5</f>
        <v>12</v>
      </c>
      <c r="J5" s="48">
        <f>'[1]9.Ukraine'!J5</f>
        <v>36</v>
      </c>
      <c r="K5" s="6">
        <f>'[1]9.Ukraine'!K5</f>
        <v>6.6200000058479533</v>
      </c>
      <c r="L5" s="5" t="str">
        <f>'[1]9.Ukraine'!L5</f>
        <v>ECLQ3</v>
      </c>
      <c r="Q5" s="271" t="s">
        <v>242</v>
      </c>
      <c r="V5" s="127"/>
    </row>
    <row r="6" spans="1:22">
      <c r="A6">
        <v>5</v>
      </c>
      <c r="B6" s="5" t="str">
        <f>'[1]9.Ukraine'!B6</f>
        <v>Vorskla</v>
      </c>
      <c r="C6" s="5">
        <f>'[1]9.Ukraine'!C6</f>
        <v>21</v>
      </c>
      <c r="D6" s="5">
        <f>'[1]9.Ukraine'!D6</f>
        <v>9</v>
      </c>
      <c r="E6" s="5">
        <f>'[1]9.Ukraine'!E6</f>
        <v>7</v>
      </c>
      <c r="F6" s="5">
        <f>'[1]9.Ukraine'!F6</f>
        <v>5</v>
      </c>
      <c r="G6" s="5">
        <f>'[1]9.Ukraine'!G6</f>
        <v>29</v>
      </c>
      <c r="H6" s="5">
        <f>'[1]9.Ukraine'!H6</f>
        <v>18</v>
      </c>
      <c r="I6" s="5">
        <f>'[1]9.Ukraine'!I6</f>
        <v>11</v>
      </c>
      <c r="J6" s="48">
        <f>'[1]9.Ukraine'!J6</f>
        <v>34</v>
      </c>
      <c r="K6" s="6">
        <f>'[1]9.Ukraine'!K6</f>
        <v>6.620000005714286</v>
      </c>
      <c r="L6" s="5" t="str">
        <f>'[1]9.Ukraine'!L6</f>
        <v>ECLQ2?</v>
      </c>
      <c r="M6" s="10"/>
      <c r="P6" s="271"/>
      <c r="T6" s="271"/>
      <c r="V6" s="127"/>
    </row>
    <row r="7" spans="1:22">
      <c r="A7">
        <v>6</v>
      </c>
      <c r="B7" s="5" t="str">
        <f>'[1]9.Ukraine'!B7</f>
        <v>Kolos Kovalivka</v>
      </c>
      <c r="C7" s="5">
        <f>'[1]9.Ukraine'!C7</f>
        <v>21</v>
      </c>
      <c r="D7" s="5">
        <f>'[1]9.Ukraine'!D7</f>
        <v>8</v>
      </c>
      <c r="E7" s="5">
        <f>'[1]9.Ukraine'!E7</f>
        <v>9</v>
      </c>
      <c r="F7" s="5">
        <f>'[1]9.Ukraine'!F7</f>
        <v>4</v>
      </c>
      <c r="G7" s="5">
        <f>'[1]9.Ukraine'!G7</f>
        <v>28</v>
      </c>
      <c r="H7" s="5">
        <f>'[1]9.Ukraine'!H7</f>
        <v>20</v>
      </c>
      <c r="I7" s="5">
        <f>'[1]9.Ukraine'!I7</f>
        <v>8</v>
      </c>
      <c r="J7" s="48">
        <f>'[1]9.Ukraine'!J7</f>
        <v>33</v>
      </c>
      <c r="K7" s="6">
        <f>'[1]9.Ukraine'!K7</f>
        <v>6.6200000058139539</v>
      </c>
      <c r="L7" s="5" t="str">
        <f>'[1]9.Ukraine'!L7</f>
        <v xml:space="preserve"> </v>
      </c>
      <c r="P7" s="271"/>
      <c r="T7" s="271"/>
      <c r="V7" s="127"/>
    </row>
    <row r="8" spans="1:22" ht="15" customHeight="1">
      <c r="A8">
        <v>7</v>
      </c>
      <c r="B8" s="5" t="str">
        <f>'[1]9.Ukraine'!B8</f>
        <v>Olexandriya</v>
      </c>
      <c r="C8" s="5">
        <f>'[1]9.Ukraine'!C8</f>
        <v>21</v>
      </c>
      <c r="D8" s="5">
        <f>'[1]9.Ukraine'!D8</f>
        <v>7</v>
      </c>
      <c r="E8" s="5">
        <f>'[1]9.Ukraine'!E8</f>
        <v>5</v>
      </c>
      <c r="F8" s="5">
        <f>'[1]9.Ukraine'!F8</f>
        <v>9</v>
      </c>
      <c r="G8" s="5">
        <f>'[1]9.Ukraine'!G8</f>
        <v>28</v>
      </c>
      <c r="H8" s="5">
        <f>'[1]9.Ukraine'!H8</f>
        <v>28</v>
      </c>
      <c r="I8" s="5">
        <f>'[1]9.Ukraine'!I8</f>
        <v>0</v>
      </c>
      <c r="J8" s="48">
        <f>'[1]9.Ukraine'!J8</f>
        <v>26</v>
      </c>
      <c r="K8" s="6">
        <f>'[1]9.Ukraine'!K8</f>
        <v>6.620000005780347</v>
      </c>
      <c r="L8" s="5" t="str">
        <f>'[1]9.Ukraine'!L8</f>
        <v xml:space="preserve"> </v>
      </c>
      <c r="P8" s="271"/>
      <c r="V8" s="127"/>
    </row>
    <row r="9" spans="1:22" ht="15" customHeight="1">
      <c r="A9">
        <v>8</v>
      </c>
      <c r="B9" s="5" t="str">
        <f>'[1]9.Ukraine'!B9</f>
        <v>Dnipro-1</v>
      </c>
      <c r="C9" s="5">
        <f>'[1]9.Ukraine'!C9</f>
        <v>21</v>
      </c>
      <c r="D9" s="5">
        <f>'[1]9.Ukraine'!D9</f>
        <v>7</v>
      </c>
      <c r="E9" s="5">
        <f>'[1]9.Ukraine'!E9</f>
        <v>4</v>
      </c>
      <c r="F9" s="5">
        <f>'[1]9.Ukraine'!F9</f>
        <v>10</v>
      </c>
      <c r="G9" s="5">
        <f>'[1]9.Ukraine'!G9</f>
        <v>30</v>
      </c>
      <c r="H9" s="5">
        <f>'[1]9.Ukraine'!H9</f>
        <v>33</v>
      </c>
      <c r="I9" s="5">
        <f>'[1]9.Ukraine'!I9</f>
        <v>-3</v>
      </c>
      <c r="J9" s="48">
        <f>'[1]9.Ukraine'!J9</f>
        <v>25</v>
      </c>
      <c r="K9" s="6">
        <f>'[1]9.Ukraine'!K9</f>
        <v>6.6200000001249997</v>
      </c>
      <c r="L9" s="5" t="str">
        <f>'[1]9.Ukraine'!L9</f>
        <v xml:space="preserve"> </v>
      </c>
      <c r="O9" s="271"/>
      <c r="T9" s="271"/>
      <c r="V9" s="127"/>
    </row>
    <row r="10" spans="1:22" ht="15" customHeight="1">
      <c r="A10">
        <v>9</v>
      </c>
      <c r="B10" s="5" t="str">
        <f>'[1]9.Ukraine'!B10</f>
        <v>Mariupol</v>
      </c>
      <c r="C10" s="5">
        <f>'[1]9.Ukraine'!C10</f>
        <v>21</v>
      </c>
      <c r="D10" s="5">
        <f>'[1]9.Ukraine'!D10</f>
        <v>5</v>
      </c>
      <c r="E10" s="5">
        <f>'[1]9.Ukraine'!E10</f>
        <v>6</v>
      </c>
      <c r="F10" s="5">
        <f>'[1]9.Ukraine'!F10</f>
        <v>10</v>
      </c>
      <c r="G10" s="5">
        <f>'[1]9.Ukraine'!G10</f>
        <v>21</v>
      </c>
      <c r="H10" s="5">
        <f>'[1]9.Ukraine'!H10</f>
        <v>34</v>
      </c>
      <c r="I10" s="5">
        <f>'[1]9.Ukraine'!I10</f>
        <v>-13</v>
      </c>
      <c r="J10" s="48">
        <f>'[1]9.Ukraine'!J10</f>
        <v>21</v>
      </c>
      <c r="K10" s="6">
        <f>'[1]9.Ukraine'!K10</f>
        <v>6.6200000057471264</v>
      </c>
      <c r="L10" s="5" t="str">
        <f>'[1]9.Ukraine'!L10</f>
        <v xml:space="preserve"> </v>
      </c>
      <c r="T10" s="271"/>
      <c r="V10" s="127"/>
    </row>
    <row r="11" spans="1:22">
      <c r="A11">
        <v>10</v>
      </c>
      <c r="B11" s="5" t="str">
        <f>'[1]9.Ukraine'!B11</f>
        <v>Inhulets</v>
      </c>
      <c r="C11" s="5">
        <f>'[1]9.Ukraine'!C11</f>
        <v>21</v>
      </c>
      <c r="D11" s="5">
        <f>'[1]9.Ukraine'!D11</f>
        <v>3</v>
      </c>
      <c r="E11" s="5">
        <f>'[1]9.Ukraine'!E11</f>
        <v>10</v>
      </c>
      <c r="F11" s="5">
        <f>'[1]9.Ukraine'!F11</f>
        <v>8</v>
      </c>
      <c r="G11" s="5">
        <f>'[1]9.Ukraine'!G11</f>
        <v>20</v>
      </c>
      <c r="H11" s="5">
        <f>'[1]9.Ukraine'!H11</f>
        <v>33</v>
      </c>
      <c r="I11" s="5">
        <f>'[1]9.Ukraine'!I11</f>
        <v>-13</v>
      </c>
      <c r="J11" s="48">
        <f>'[1]9.Ukraine'!J11</f>
        <v>19</v>
      </c>
      <c r="K11" s="6">
        <f>'[1]9.Ukraine'!K11</f>
        <v>6.6200000001000001</v>
      </c>
      <c r="L11" s="5" t="str">
        <f>'[1]9.Ukraine'!L11</f>
        <v xml:space="preserve"> </v>
      </c>
      <c r="O11" s="243"/>
      <c r="P11" s="271"/>
      <c r="T11" s="271"/>
      <c r="V11" s="127"/>
    </row>
    <row r="12" spans="1:22">
      <c r="A12">
        <v>11</v>
      </c>
      <c r="B12" s="5" t="str">
        <f>'[1]9.Ukraine'!B12</f>
        <v>Olimpik Donetsk</v>
      </c>
      <c r="C12" s="5">
        <f>'[1]9.Ukraine'!C12</f>
        <v>20</v>
      </c>
      <c r="D12" s="5">
        <f>'[1]9.Ukraine'!D12</f>
        <v>5</v>
      </c>
      <c r="E12" s="5">
        <f>'[1]9.Ukraine'!E12</f>
        <v>2</v>
      </c>
      <c r="F12" s="5">
        <f>'[1]9.Ukraine'!F12</f>
        <v>13</v>
      </c>
      <c r="G12" s="5">
        <f>'[1]9.Ukraine'!G12</f>
        <v>23</v>
      </c>
      <c r="H12" s="5">
        <f>'[1]9.Ukraine'!H12</f>
        <v>37</v>
      </c>
      <c r="I12" s="5">
        <f>'[1]9.Ukraine'!I12</f>
        <v>-14</v>
      </c>
      <c r="J12" s="48">
        <f>'[1]9.Ukraine'!J12</f>
        <v>17</v>
      </c>
      <c r="K12" s="6">
        <f>'[1]9.Ukraine'!K12</f>
        <v>6.6200000056818187</v>
      </c>
      <c r="L12" s="5" t="str">
        <f>'[1]9.Ukraine'!L12</f>
        <v xml:space="preserve"> </v>
      </c>
      <c r="N12" s="54"/>
      <c r="V12" s="127"/>
    </row>
    <row r="13" spans="1:22">
      <c r="A13">
        <v>12</v>
      </c>
      <c r="B13" s="5" t="str">
        <f>'[1]9.Ukraine'!B13</f>
        <v>Rukh Lviv</v>
      </c>
      <c r="C13" s="5">
        <f>'[1]9.Ukraine'!C13</f>
        <v>20</v>
      </c>
      <c r="D13" s="5">
        <f>'[1]9.Ukraine'!D13</f>
        <v>3</v>
      </c>
      <c r="E13" s="5">
        <f>'[1]9.Ukraine'!E13</f>
        <v>7</v>
      </c>
      <c r="F13" s="5">
        <f>'[1]9.Ukraine'!F13</f>
        <v>10</v>
      </c>
      <c r="G13" s="5">
        <f>'[1]9.Ukraine'!G13</f>
        <v>17</v>
      </c>
      <c r="H13" s="5">
        <f>'[1]9.Ukraine'!H13</f>
        <v>36</v>
      </c>
      <c r="I13" s="5">
        <f>'[1]9.Ukraine'!I13</f>
        <v>-19</v>
      </c>
      <c r="J13" s="48">
        <f>'[1]9.Ukraine'!J13</f>
        <v>16</v>
      </c>
      <c r="K13" s="6">
        <f>'[1]9.Ukraine'!K13</f>
        <v>6.6200000000833334</v>
      </c>
      <c r="L13" s="5" t="str">
        <f>'[1]9.Ukraine'!L13</f>
        <v xml:space="preserve"> </v>
      </c>
      <c r="N13" s="42"/>
      <c r="V13" s="127"/>
    </row>
    <row r="14" spans="1:22">
      <c r="A14">
        <v>13</v>
      </c>
      <c r="B14" s="5" t="str">
        <f>'[1]9.Ukraine'!B14</f>
        <v>Lviv</v>
      </c>
      <c r="C14" s="5">
        <f>'[1]9.Ukraine'!C14</f>
        <v>19</v>
      </c>
      <c r="D14" s="5">
        <f>'[1]9.Ukraine'!D14</f>
        <v>4</v>
      </c>
      <c r="E14" s="5">
        <f>'[1]9.Ukraine'!E14</f>
        <v>3</v>
      </c>
      <c r="F14" s="5">
        <f>'[1]9.Ukraine'!F14</f>
        <v>12</v>
      </c>
      <c r="G14" s="5">
        <f>'[1]9.Ukraine'!G14</f>
        <v>16</v>
      </c>
      <c r="H14" s="5">
        <f>'[1]9.Ukraine'!H14</f>
        <v>46</v>
      </c>
      <c r="I14" s="5">
        <f>'[1]9.Ukraine'!I14</f>
        <v>-30</v>
      </c>
      <c r="J14" s="48">
        <f>'[1]9.Ukraine'!J14</f>
        <v>15</v>
      </c>
      <c r="K14" s="6">
        <f>'[1]9.Ukraine'!K14</f>
        <v>6.6200000000769235</v>
      </c>
      <c r="L14" s="5" t="str">
        <f>'[1]9.Ukraine'!L14</f>
        <v xml:space="preserve"> </v>
      </c>
      <c r="V14" s="127"/>
    </row>
    <row r="15" spans="1:22">
      <c r="A15">
        <v>14</v>
      </c>
      <c r="B15" s="5" t="str">
        <f>'[1]9.Ukraine'!B15</f>
        <v>Minaj</v>
      </c>
      <c r="C15" s="5">
        <f>'[1]9.Ukraine'!C15</f>
        <v>20</v>
      </c>
      <c r="D15" s="5">
        <f>'[1]9.Ukraine'!D15</f>
        <v>3</v>
      </c>
      <c r="E15" s="5">
        <f>'[1]9.Ukraine'!E15</f>
        <v>6</v>
      </c>
      <c r="F15" s="5">
        <f>'[1]9.Ukraine'!F15</f>
        <v>11</v>
      </c>
      <c r="G15" s="5">
        <f>'[1]9.Ukraine'!G15</f>
        <v>12</v>
      </c>
      <c r="H15" s="5">
        <f>'[1]9.Ukraine'!H15</f>
        <v>35</v>
      </c>
      <c r="I15" s="5">
        <f>'[1]9.Ukraine'!I15</f>
        <v>-23</v>
      </c>
      <c r="J15" s="48">
        <f>'[1]9.Ukraine'!J15</f>
        <v>15</v>
      </c>
      <c r="K15" s="6">
        <f>'[1]9.Ukraine'!K15</f>
        <v>6.6200000000714283</v>
      </c>
      <c r="L15" s="5" t="str">
        <f>'[1]9.Ukraine'!L15</f>
        <v xml:space="preserve"> </v>
      </c>
      <c r="V15" s="127"/>
    </row>
    <row r="16" spans="1:22">
      <c r="F16" s="120" t="s">
        <v>203</v>
      </c>
      <c r="G16" s="277">
        <f>SUM(G2:G15)/SUM(C2:C15)*2</f>
        <v>2.6666666666666665</v>
      </c>
      <c r="H16" s="277"/>
      <c r="K16" s="3"/>
      <c r="V16" s="127"/>
    </row>
    <row r="17" spans="2:22">
      <c r="B17" t="s">
        <v>133</v>
      </c>
      <c r="K17" s="6">
        <f>'[1]9.Ukraine'!K17</f>
        <v>6.62</v>
      </c>
      <c r="L17" s="5"/>
      <c r="V17" s="127"/>
    </row>
    <row r="18" spans="2:22">
      <c r="K18" s="3"/>
      <c r="L18" s="5"/>
    </row>
    <row r="21" spans="2:22">
      <c r="B21" s="190" t="s">
        <v>204</v>
      </c>
    </row>
    <row r="22" spans="2:22">
      <c r="B22" s="27" t="s">
        <v>243</v>
      </c>
    </row>
    <row r="23" spans="2:22">
      <c r="B23" s="27" t="s">
        <v>206</v>
      </c>
    </row>
    <row r="24" spans="2:22">
      <c r="B24" s="27" t="s">
        <v>207</v>
      </c>
    </row>
    <row r="25" spans="2:22">
      <c r="B25" s="27" t="s">
        <v>222</v>
      </c>
    </row>
    <row r="26" spans="2:22">
      <c r="B26" s="27" t="s">
        <v>244</v>
      </c>
    </row>
    <row r="27" spans="2:22">
      <c r="K27" s="3"/>
      <c r="L27" s="5"/>
    </row>
    <row r="31" spans="2:22">
      <c r="K31" s="111"/>
    </row>
    <row r="37" spans="2:2">
      <c r="B37" s="106"/>
    </row>
    <row r="38" spans="2:2">
      <c r="B38" s="25"/>
    </row>
    <row r="39" spans="2:2">
      <c r="B39" s="25"/>
    </row>
  </sheetData>
  <mergeCells count="1">
    <mergeCell ref="G16:H16"/>
  </mergeCells>
  <phoneticPr fontId="3" type="noConversion"/>
  <hyperlinks>
    <hyperlink ref="O1" location="MENU!A1" display="Menu" xr:uid="{00000000-0004-0000-0F00-000000000000}"/>
  </hyperlinks>
  <pageMargins left="0.75" right="0.75" top="1" bottom="1" header="0.5" footer="0.5"/>
  <pageSetup paperSize="9" orientation="portrait" verticalDpi="203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4"/>
  <dimension ref="A1:U30"/>
  <sheetViews>
    <sheetView workbookViewId="0"/>
  </sheetViews>
  <sheetFormatPr defaultRowHeight="15"/>
  <cols>
    <col min="1" max="1" width="3" customWidth="1"/>
    <col min="2" max="2" width="19.7109375" customWidth="1"/>
    <col min="3" max="8" width="3" customWidth="1"/>
    <col min="9" max="9" width="3.7109375" customWidth="1"/>
    <col min="10" max="10" width="3.7109375" style="13" customWidth="1"/>
    <col min="11" max="11" width="6.5703125" bestFit="1" customWidth="1"/>
    <col min="12" max="12" width="7.42578125" style="192" bestFit="1" customWidth="1"/>
  </cols>
  <sheetData>
    <row r="1" spans="1:21">
      <c r="B1" t="s">
        <v>184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s="13" t="s">
        <v>199</v>
      </c>
      <c r="K1" s="17" t="s">
        <v>128</v>
      </c>
      <c r="L1" s="148" t="s">
        <v>200</v>
      </c>
      <c r="M1" s="20" t="str">
        <f>CONCATENATE(MAX(C2:C19),"/34")</f>
        <v>29/34</v>
      </c>
      <c r="N1" s="243"/>
      <c r="O1" s="246" t="s">
        <v>77</v>
      </c>
    </row>
    <row r="2" spans="1:21">
      <c r="A2">
        <v>1</v>
      </c>
      <c r="B2" s="5" t="str">
        <f>'[1]10.Netherlands'!B2</f>
        <v>Ajax</v>
      </c>
      <c r="C2" s="5">
        <f>'[1]10.Netherlands'!C2</f>
        <v>28</v>
      </c>
      <c r="D2" s="5">
        <f>'[1]10.Netherlands'!D2</f>
        <v>23</v>
      </c>
      <c r="E2" s="5">
        <f>'[1]10.Netherlands'!E2</f>
        <v>3</v>
      </c>
      <c r="F2" s="5">
        <f>'[1]10.Netherlands'!F2</f>
        <v>2</v>
      </c>
      <c r="G2" s="5">
        <f>'[1]10.Netherlands'!G2</f>
        <v>86</v>
      </c>
      <c r="H2" s="5">
        <f>'[1]10.Netherlands'!H2</f>
        <v>20</v>
      </c>
      <c r="I2" s="5">
        <f>'[1]10.Netherlands'!I2</f>
        <v>66</v>
      </c>
      <c r="J2" s="48">
        <f>'[1]10.Netherlands'!J2</f>
        <v>72</v>
      </c>
      <c r="K2" s="253">
        <f>'[1]10.Netherlands'!K2</f>
        <v>81.500000058823531</v>
      </c>
      <c r="L2" s="5" t="str">
        <f>'[1]10.Netherlands'!L2</f>
        <v>GS CL</v>
      </c>
      <c r="M2" s="20" t="s">
        <v>245</v>
      </c>
      <c r="N2" s="14"/>
      <c r="U2" s="127"/>
    </row>
    <row r="3" spans="1:21">
      <c r="A3">
        <v>2</v>
      </c>
      <c r="B3" s="5" t="str">
        <f>'[1]10.Netherlands'!B3</f>
        <v>PSV Eindhoven</v>
      </c>
      <c r="C3" s="5">
        <f>'[1]10.Netherlands'!C3</f>
        <v>29</v>
      </c>
      <c r="D3" s="5">
        <f>'[1]10.Netherlands'!D3</f>
        <v>18</v>
      </c>
      <c r="E3" s="5">
        <f>'[1]10.Netherlands'!E3</f>
        <v>7</v>
      </c>
      <c r="F3" s="5">
        <f>'[1]10.Netherlands'!F3</f>
        <v>4</v>
      </c>
      <c r="G3" s="5">
        <f>'[1]10.Netherlands'!G3</f>
        <v>64</v>
      </c>
      <c r="H3" s="5">
        <f>'[1]10.Netherlands'!H3</f>
        <v>30</v>
      </c>
      <c r="I3" s="5">
        <f>'[1]10.Netherlands'!I3</f>
        <v>34</v>
      </c>
      <c r="J3" s="48">
        <f>'[1]10.Netherlands'!J3</f>
        <v>61</v>
      </c>
      <c r="K3" s="253">
        <f>'[1]10.Netherlands'!K3</f>
        <v>29.000000017857143</v>
      </c>
      <c r="L3" s="5" t="str">
        <f>'[1]10.Netherlands'!L3</f>
        <v>NCQ2</v>
      </c>
      <c r="N3" s="243"/>
      <c r="Q3" s="271" t="s">
        <v>201</v>
      </c>
      <c r="U3" s="127"/>
    </row>
    <row r="4" spans="1:21">
      <c r="A4">
        <v>3</v>
      </c>
      <c r="B4" s="5" t="str">
        <f>'[1]10.Netherlands'!B4</f>
        <v>AZ Alkmaar</v>
      </c>
      <c r="C4" s="5">
        <f>'[1]10.Netherlands'!C4</f>
        <v>29</v>
      </c>
      <c r="D4" s="5">
        <f>'[1]10.Netherlands'!D4</f>
        <v>18</v>
      </c>
      <c r="E4" s="5">
        <f>'[1]10.Netherlands'!E4</f>
        <v>7</v>
      </c>
      <c r="F4" s="5">
        <f>'[1]10.Netherlands'!F4</f>
        <v>4</v>
      </c>
      <c r="G4" s="5">
        <f>'[1]10.Netherlands'!G4</f>
        <v>66</v>
      </c>
      <c r="H4" s="5">
        <f>'[1]10.Netherlands'!H4</f>
        <v>38</v>
      </c>
      <c r="I4" s="5">
        <f>'[1]10.Netherlands'!I4</f>
        <v>28</v>
      </c>
      <c r="J4" s="48">
        <f>'[1]10.Netherlands'!J4</f>
        <v>61</v>
      </c>
      <c r="K4" s="253">
        <f>'[1]10.Netherlands'!K4</f>
        <v>21.500000015151514</v>
      </c>
      <c r="L4" s="5" t="str">
        <f>'[1]10.Netherlands'!L4</f>
        <v>ELQ4</v>
      </c>
      <c r="Q4" s="271" t="s">
        <v>246</v>
      </c>
      <c r="U4" s="127"/>
    </row>
    <row r="5" spans="1:21">
      <c r="A5">
        <v>4</v>
      </c>
      <c r="B5" s="5" t="str">
        <f>'[1]10.Netherlands'!B5</f>
        <v>Vitesse</v>
      </c>
      <c r="C5" s="5">
        <f>'[1]10.Netherlands'!C5</f>
        <v>29</v>
      </c>
      <c r="D5" s="5">
        <f>'[1]10.Netherlands'!D5</f>
        <v>17</v>
      </c>
      <c r="E5" s="5">
        <f>'[1]10.Netherlands'!E5</f>
        <v>5</v>
      </c>
      <c r="F5" s="5">
        <f>'[1]10.Netherlands'!F5</f>
        <v>7</v>
      </c>
      <c r="G5" s="5">
        <f>'[1]10.Netherlands'!G5</f>
        <v>46</v>
      </c>
      <c r="H5" s="5">
        <f>'[1]10.Netherlands'!H5</f>
        <v>28</v>
      </c>
      <c r="I5" s="5">
        <f>'[1]10.Netherlands'!I5</f>
        <v>18</v>
      </c>
      <c r="J5" s="48">
        <f>'[1]10.Netherlands'!J5</f>
        <v>56</v>
      </c>
      <c r="K5" s="253">
        <f>'[1]10.Netherlands'!K5</f>
        <v>7.8000000068493147</v>
      </c>
      <c r="L5" s="5" t="str">
        <f>'[1]10.Netherlands'!L5</f>
        <v>ECLQ3</v>
      </c>
      <c r="U5" s="127"/>
    </row>
    <row r="6" spans="1:21">
      <c r="A6">
        <v>5</v>
      </c>
      <c r="B6" s="5" t="str">
        <f>'[1]10.Netherlands'!B6</f>
        <v>Feyenoord</v>
      </c>
      <c r="C6" s="5">
        <f>'[1]10.Netherlands'!C6</f>
        <v>29</v>
      </c>
      <c r="D6" s="5">
        <f>'[1]10.Netherlands'!D6</f>
        <v>15</v>
      </c>
      <c r="E6" s="5">
        <f>'[1]10.Netherlands'!E6</f>
        <v>9</v>
      </c>
      <c r="F6" s="5">
        <f>'[1]10.Netherlands'!F6</f>
        <v>5</v>
      </c>
      <c r="G6" s="5">
        <f>'[1]10.Netherlands'!G6</f>
        <v>58</v>
      </c>
      <c r="H6" s="5">
        <f>'[1]10.Netherlands'!H6</f>
        <v>29</v>
      </c>
      <c r="I6" s="5">
        <f>'[1]10.Netherlands'!I6</f>
        <v>29</v>
      </c>
      <c r="J6" s="48">
        <f>'[1]10.Netherlands'!J6</f>
        <v>54</v>
      </c>
      <c r="K6" s="253">
        <f>'[1]10.Netherlands'!K6</f>
        <v>21.000000014705883</v>
      </c>
      <c r="L6" s="5" t="str">
        <f>'[1]10.Netherlands'!L6</f>
        <v>ECLQ2?</v>
      </c>
      <c r="O6" s="271"/>
      <c r="P6" s="20"/>
      <c r="R6" s="130"/>
      <c r="U6" s="127"/>
    </row>
    <row r="7" spans="1:21">
      <c r="A7">
        <v>6</v>
      </c>
      <c r="B7" s="5" t="str">
        <f>'[1]10.Netherlands'!B7</f>
        <v>Groningen</v>
      </c>
      <c r="C7" s="5">
        <f>'[1]10.Netherlands'!C7</f>
        <v>29</v>
      </c>
      <c r="D7" s="5">
        <f>'[1]10.Netherlands'!D7</f>
        <v>13</v>
      </c>
      <c r="E7" s="5">
        <f>'[1]10.Netherlands'!E7</f>
        <v>7</v>
      </c>
      <c r="F7" s="5">
        <f>'[1]10.Netherlands'!F7</f>
        <v>9</v>
      </c>
      <c r="G7" s="5">
        <f>'[1]10.Netherlands'!G7</f>
        <v>35</v>
      </c>
      <c r="H7" s="5">
        <f>'[1]10.Netherlands'!H7</f>
        <v>33</v>
      </c>
      <c r="I7" s="5">
        <f>'[1]10.Netherlands'!I7</f>
        <v>2</v>
      </c>
      <c r="J7" s="48">
        <f>'[1]10.Netherlands'!J7</f>
        <v>46</v>
      </c>
      <c r="K7" s="253">
        <f>'[1]10.Netherlands'!K7</f>
        <v>7.8000000001666665</v>
      </c>
      <c r="L7" s="5" t="str">
        <f>'[1]10.Netherlands'!L7</f>
        <v xml:space="preserve"> </v>
      </c>
      <c r="O7" s="20"/>
      <c r="P7" s="271"/>
      <c r="R7" s="22"/>
      <c r="U7" s="127"/>
    </row>
    <row r="8" spans="1:21">
      <c r="A8">
        <v>7</v>
      </c>
      <c r="B8" s="5" t="str">
        <f>'[1]10.Netherlands'!B8</f>
        <v>Utrecht</v>
      </c>
      <c r="C8" s="5">
        <f>'[1]10.Netherlands'!C8</f>
        <v>28</v>
      </c>
      <c r="D8" s="5">
        <f>'[1]10.Netherlands'!D8</f>
        <v>11</v>
      </c>
      <c r="E8" s="5">
        <f>'[1]10.Netherlands'!E8</f>
        <v>10</v>
      </c>
      <c r="F8" s="5">
        <f>'[1]10.Netherlands'!F8</f>
        <v>7</v>
      </c>
      <c r="G8" s="5">
        <f>'[1]10.Netherlands'!G8</f>
        <v>45</v>
      </c>
      <c r="H8" s="5">
        <f>'[1]10.Netherlands'!H8</f>
        <v>36</v>
      </c>
      <c r="I8" s="5">
        <f>'[1]10.Netherlands'!I8</f>
        <v>9</v>
      </c>
      <c r="J8" s="48">
        <f>'[1]10.Netherlands'!J8</f>
        <v>43</v>
      </c>
      <c r="K8" s="253">
        <f>'[1]10.Netherlands'!K8</f>
        <v>7.8000000068965516</v>
      </c>
      <c r="L8" s="5" t="str">
        <f>'[1]10.Netherlands'!L8</f>
        <v xml:space="preserve"> </v>
      </c>
      <c r="O8" s="146"/>
      <c r="P8" s="271"/>
      <c r="U8" s="127"/>
    </row>
    <row r="9" spans="1:21">
      <c r="A9">
        <v>8</v>
      </c>
      <c r="B9" s="5" t="str">
        <f>'[1]10.Netherlands'!B9</f>
        <v>Heracles Almelo</v>
      </c>
      <c r="C9" s="5">
        <f>'[1]10.Netherlands'!C9</f>
        <v>29</v>
      </c>
      <c r="D9" s="5">
        <f>'[1]10.Netherlands'!D9</f>
        <v>11</v>
      </c>
      <c r="E9" s="5">
        <f>'[1]10.Netherlands'!E9</f>
        <v>6</v>
      </c>
      <c r="F9" s="5">
        <f>'[1]10.Netherlands'!F9</f>
        <v>12</v>
      </c>
      <c r="G9" s="5">
        <f>'[1]10.Netherlands'!G9</f>
        <v>35</v>
      </c>
      <c r="H9" s="5">
        <f>'[1]10.Netherlands'!H9</f>
        <v>43</v>
      </c>
      <c r="I9" s="5">
        <f>'[1]10.Netherlands'!I9</f>
        <v>-8</v>
      </c>
      <c r="J9" s="48">
        <f>'[1]10.Netherlands'!J9</f>
        <v>39</v>
      </c>
      <c r="K9" s="253">
        <f>'[1]10.Netherlands'!K9</f>
        <v>7.8000000068027209</v>
      </c>
      <c r="L9" s="5" t="str">
        <f>'[1]10.Netherlands'!L9</f>
        <v xml:space="preserve"> </v>
      </c>
      <c r="O9" s="143"/>
      <c r="P9" s="271"/>
      <c r="U9" s="127"/>
    </row>
    <row r="10" spans="1:21">
      <c r="A10">
        <v>9</v>
      </c>
      <c r="B10" s="5" t="str">
        <f>'[1]10.Netherlands'!B10</f>
        <v>Twente</v>
      </c>
      <c r="C10" s="5">
        <f>'[1]10.Netherlands'!C10</f>
        <v>29</v>
      </c>
      <c r="D10" s="5">
        <f>'[1]10.Netherlands'!D10</f>
        <v>9</v>
      </c>
      <c r="E10" s="5">
        <f>'[1]10.Netherlands'!E10</f>
        <v>10</v>
      </c>
      <c r="F10" s="5">
        <f>'[1]10.Netherlands'!F10</f>
        <v>10</v>
      </c>
      <c r="G10" s="5">
        <f>'[1]10.Netherlands'!G10</f>
        <v>42</v>
      </c>
      <c r="H10" s="5">
        <f>'[1]10.Netherlands'!H10</f>
        <v>40</v>
      </c>
      <c r="I10" s="5">
        <f>'[1]10.Netherlands'!I10</f>
        <v>2</v>
      </c>
      <c r="J10" s="48">
        <f>'[1]10.Netherlands'!J10</f>
        <v>37</v>
      </c>
      <c r="K10" s="253">
        <f>'[1]10.Netherlands'!K10</f>
        <v>7.8000000001111109</v>
      </c>
      <c r="L10" s="5" t="str">
        <f>'[1]10.Netherlands'!L10</f>
        <v xml:space="preserve"> </v>
      </c>
      <c r="O10" s="271"/>
      <c r="P10" s="271"/>
      <c r="Q10" s="271"/>
      <c r="U10" s="127"/>
    </row>
    <row r="11" spans="1:21">
      <c r="A11">
        <v>10</v>
      </c>
      <c r="B11" s="5" t="str">
        <f>'[1]10.Netherlands'!B11</f>
        <v>Heerenveen</v>
      </c>
      <c r="C11" s="5">
        <f>'[1]10.Netherlands'!C11</f>
        <v>29</v>
      </c>
      <c r="D11" s="5">
        <f>'[1]10.Netherlands'!D11</f>
        <v>9</v>
      </c>
      <c r="E11" s="5">
        <f>'[1]10.Netherlands'!E11</f>
        <v>10</v>
      </c>
      <c r="F11" s="5">
        <f>'[1]10.Netherlands'!F11</f>
        <v>10</v>
      </c>
      <c r="G11" s="5">
        <f>'[1]10.Netherlands'!G11</f>
        <v>39</v>
      </c>
      <c r="H11" s="5">
        <f>'[1]10.Netherlands'!H11</f>
        <v>40</v>
      </c>
      <c r="I11" s="5">
        <f>'[1]10.Netherlands'!I11</f>
        <v>-1</v>
      </c>
      <c r="J11" s="48">
        <f>'[1]10.Netherlands'!J11</f>
        <v>37</v>
      </c>
      <c r="K11" s="253">
        <f>'[1]10.Netherlands'!K11</f>
        <v>7.8000000000999998</v>
      </c>
      <c r="L11" s="5" t="str">
        <f>'[1]10.Netherlands'!L11</f>
        <v xml:space="preserve"> </v>
      </c>
      <c r="O11" s="271"/>
      <c r="P11" s="166"/>
      <c r="Q11" s="114"/>
      <c r="R11" s="27"/>
      <c r="U11" s="127"/>
    </row>
    <row r="12" spans="1:21">
      <c r="A12">
        <v>11</v>
      </c>
      <c r="B12" s="5" t="str">
        <f>'[1]10.Netherlands'!B12</f>
        <v>Sparta Rotterdam</v>
      </c>
      <c r="C12" s="5">
        <f>'[1]10.Netherlands'!C12</f>
        <v>29</v>
      </c>
      <c r="D12" s="5">
        <f>'[1]10.Netherlands'!D12</f>
        <v>9</v>
      </c>
      <c r="E12" s="5">
        <f>'[1]10.Netherlands'!E12</f>
        <v>7</v>
      </c>
      <c r="F12" s="5">
        <f>'[1]10.Netherlands'!F12</f>
        <v>13</v>
      </c>
      <c r="G12" s="5">
        <f>'[1]10.Netherlands'!G12</f>
        <v>40</v>
      </c>
      <c r="H12" s="5">
        <f>'[1]10.Netherlands'!H12</f>
        <v>46</v>
      </c>
      <c r="I12" s="5">
        <f>'[1]10.Netherlands'!I12</f>
        <v>-6</v>
      </c>
      <c r="J12" s="48">
        <f>'[1]10.Netherlands'!J12</f>
        <v>34</v>
      </c>
      <c r="K12" s="253">
        <f>'[1]10.Netherlands'!K12</f>
        <v>7.8000000000909093</v>
      </c>
      <c r="L12" s="5" t="str">
        <f>'[1]10.Netherlands'!L12</f>
        <v xml:space="preserve"> </v>
      </c>
      <c r="O12" s="271"/>
      <c r="P12" s="166"/>
      <c r="Q12" s="114"/>
      <c r="R12" s="27"/>
      <c r="U12" s="127"/>
    </row>
    <row r="13" spans="1:21">
      <c r="A13">
        <v>12</v>
      </c>
      <c r="B13" s="5" t="str">
        <f>'[1]10.Netherlands'!B13</f>
        <v>Fortuna Sittard</v>
      </c>
      <c r="C13" s="5">
        <f>'[1]10.Netherlands'!C13</f>
        <v>29</v>
      </c>
      <c r="D13" s="5">
        <f>'[1]10.Netherlands'!D13</f>
        <v>10</v>
      </c>
      <c r="E13" s="5">
        <f>'[1]10.Netherlands'!E13</f>
        <v>4</v>
      </c>
      <c r="F13" s="5">
        <f>'[1]10.Netherlands'!F13</f>
        <v>15</v>
      </c>
      <c r="G13" s="5">
        <f>'[1]10.Netherlands'!G13</f>
        <v>40</v>
      </c>
      <c r="H13" s="5">
        <f>'[1]10.Netherlands'!H13</f>
        <v>52</v>
      </c>
      <c r="I13" s="5">
        <f>'[1]10.Netherlands'!I13</f>
        <v>-12</v>
      </c>
      <c r="J13" s="48">
        <f>'[1]10.Netherlands'!J13</f>
        <v>34</v>
      </c>
      <c r="K13" s="253">
        <f>'[1]10.Netherlands'!K13</f>
        <v>7.8000000000833332</v>
      </c>
      <c r="L13" s="5" t="str">
        <f>'[1]10.Netherlands'!L13</f>
        <v xml:space="preserve"> </v>
      </c>
      <c r="P13" s="166"/>
      <c r="Q13" s="114"/>
      <c r="R13" s="27"/>
      <c r="U13" s="127"/>
    </row>
    <row r="14" spans="1:21">
      <c r="A14">
        <v>13</v>
      </c>
      <c r="B14" s="5" t="str">
        <f>'[1]10.Netherlands'!B14</f>
        <v>PEC Zwolle</v>
      </c>
      <c r="C14" s="5">
        <f>'[1]10.Netherlands'!C14</f>
        <v>29</v>
      </c>
      <c r="D14" s="5">
        <f>'[1]10.Netherlands'!D14</f>
        <v>7</v>
      </c>
      <c r="E14" s="5">
        <f>'[1]10.Netherlands'!E14</f>
        <v>11</v>
      </c>
      <c r="F14" s="5">
        <f>'[1]10.Netherlands'!F14</f>
        <v>11</v>
      </c>
      <c r="G14" s="5">
        <f>'[1]10.Netherlands'!G14</f>
        <v>38</v>
      </c>
      <c r="H14" s="5">
        <f>'[1]10.Netherlands'!H14</f>
        <v>46</v>
      </c>
      <c r="I14" s="5">
        <f>'[1]10.Netherlands'!I14</f>
        <v>-8</v>
      </c>
      <c r="J14" s="48">
        <f>'[1]10.Netherlands'!J14</f>
        <v>32</v>
      </c>
      <c r="K14" s="253">
        <f>'[1]10.Netherlands'!K14</f>
        <v>7.8000000000769232</v>
      </c>
      <c r="L14" s="5" t="str">
        <f>'[1]10.Netherlands'!L14</f>
        <v xml:space="preserve"> </v>
      </c>
      <c r="O14" s="271"/>
      <c r="Q14" s="114"/>
      <c r="R14" s="27"/>
      <c r="U14" s="127"/>
    </row>
    <row r="15" spans="1:21">
      <c r="A15">
        <v>14</v>
      </c>
      <c r="B15" s="5" t="str">
        <f>'[1]10.Netherlands'!B15</f>
        <v>Waalwijk</v>
      </c>
      <c r="C15" s="5">
        <f>'[1]10.Netherlands'!C15</f>
        <v>29</v>
      </c>
      <c r="D15" s="5">
        <f>'[1]10.Netherlands'!D15</f>
        <v>6</v>
      </c>
      <c r="E15" s="5">
        <f>'[1]10.Netherlands'!E15</f>
        <v>8</v>
      </c>
      <c r="F15" s="5">
        <f>'[1]10.Netherlands'!F15</f>
        <v>15</v>
      </c>
      <c r="G15" s="5">
        <f>'[1]10.Netherlands'!G15</f>
        <v>27</v>
      </c>
      <c r="H15" s="5">
        <f>'[1]10.Netherlands'!H15</f>
        <v>44</v>
      </c>
      <c r="I15" s="5">
        <f>'[1]10.Netherlands'!I15</f>
        <v>-17</v>
      </c>
      <c r="J15" s="48">
        <f>'[1]10.Netherlands'!J15</f>
        <v>26</v>
      </c>
      <c r="K15" s="253">
        <f>'[1]10.Netherlands'!K15</f>
        <v>7.800000000071428</v>
      </c>
      <c r="L15" s="5" t="str">
        <f>'[1]10.Netherlands'!L15</f>
        <v xml:space="preserve"> </v>
      </c>
      <c r="N15" s="62"/>
      <c r="O15" s="271"/>
      <c r="P15" s="166"/>
      <c r="Q15" s="114"/>
      <c r="R15" s="27"/>
      <c r="U15" s="127"/>
    </row>
    <row r="16" spans="1:21">
      <c r="A16">
        <v>15</v>
      </c>
      <c r="B16" s="5" t="str">
        <f>'[1]10.Netherlands'!B16</f>
        <v>Willem II</v>
      </c>
      <c r="C16" s="5">
        <f>'[1]10.Netherlands'!C16</f>
        <v>29</v>
      </c>
      <c r="D16" s="5">
        <f>'[1]10.Netherlands'!D16</f>
        <v>5</v>
      </c>
      <c r="E16" s="5">
        <f>'[1]10.Netherlands'!E16</f>
        <v>7</v>
      </c>
      <c r="F16" s="5">
        <f>'[1]10.Netherlands'!F16</f>
        <v>17</v>
      </c>
      <c r="G16" s="5">
        <f>'[1]10.Netherlands'!G16</f>
        <v>31</v>
      </c>
      <c r="H16" s="5">
        <f>'[1]10.Netherlands'!H16</f>
        <v>61</v>
      </c>
      <c r="I16" s="5">
        <f>'[1]10.Netherlands'!I16</f>
        <v>-30</v>
      </c>
      <c r="J16" s="48">
        <f>'[1]10.Netherlands'!J16</f>
        <v>22</v>
      </c>
      <c r="K16" s="253">
        <f>'[1]10.Netherlands'!K16</f>
        <v>7.800000006944444</v>
      </c>
      <c r="L16" s="5" t="str">
        <f>'[1]10.Netherlands'!L16</f>
        <v xml:space="preserve"> </v>
      </c>
      <c r="N16" s="27"/>
      <c r="O16" s="271"/>
      <c r="P16" s="166"/>
      <c r="Q16" s="114"/>
      <c r="R16" s="27"/>
      <c r="U16" s="127"/>
    </row>
    <row r="17" spans="1:21">
      <c r="A17">
        <v>16</v>
      </c>
      <c r="B17" s="5" t="str">
        <f>'[1]10.Netherlands'!B17</f>
        <v>VVV-Venlo</v>
      </c>
      <c r="C17" s="5">
        <f>'[1]10.Netherlands'!C17</f>
        <v>29</v>
      </c>
      <c r="D17" s="5">
        <f>'[1]10.Netherlands'!D17</f>
        <v>6</v>
      </c>
      <c r="E17" s="5">
        <f>'[1]10.Netherlands'!E17</f>
        <v>4</v>
      </c>
      <c r="F17" s="5">
        <f>'[1]10.Netherlands'!F17</f>
        <v>19</v>
      </c>
      <c r="G17" s="5">
        <f>'[1]10.Netherlands'!G17</f>
        <v>39</v>
      </c>
      <c r="H17" s="5">
        <f>'[1]10.Netherlands'!H17</f>
        <v>75</v>
      </c>
      <c r="I17" s="5">
        <f>'[1]10.Netherlands'!I17</f>
        <v>-36</v>
      </c>
      <c r="J17" s="48">
        <f>'[1]10.Netherlands'!J17</f>
        <v>22</v>
      </c>
      <c r="K17" s="253">
        <f>'[1]10.Netherlands'!K17</f>
        <v>7.8000000000625</v>
      </c>
      <c r="L17" s="5" t="str">
        <f>'[1]10.Netherlands'!L17</f>
        <v xml:space="preserve"> </v>
      </c>
      <c r="N17" s="27"/>
      <c r="P17" s="166"/>
      <c r="Q17" s="114"/>
      <c r="R17" s="27"/>
      <c r="U17" s="127"/>
    </row>
    <row r="18" spans="1:21">
      <c r="A18">
        <v>17</v>
      </c>
      <c r="B18" s="5" t="str">
        <f>'[1]10.Netherlands'!B18</f>
        <v>Emmen</v>
      </c>
      <c r="C18" s="5">
        <f>'[1]10.Netherlands'!C18</f>
        <v>29</v>
      </c>
      <c r="D18" s="5">
        <f>'[1]10.Netherlands'!D18</f>
        <v>4</v>
      </c>
      <c r="E18" s="5">
        <f>'[1]10.Netherlands'!E18</f>
        <v>9</v>
      </c>
      <c r="F18" s="5">
        <f>'[1]10.Netherlands'!F18</f>
        <v>16</v>
      </c>
      <c r="G18" s="5">
        <f>'[1]10.Netherlands'!G18</f>
        <v>30</v>
      </c>
      <c r="H18" s="5">
        <f>'[1]10.Netherlands'!H18</f>
        <v>58</v>
      </c>
      <c r="I18" s="5">
        <f>'[1]10.Netherlands'!I18</f>
        <v>-28</v>
      </c>
      <c r="J18" s="48">
        <f>'[1]10.Netherlands'!J18</f>
        <v>21</v>
      </c>
      <c r="K18" s="253">
        <f>'[1]10.Netherlands'!K18</f>
        <v>7.800000000058823</v>
      </c>
      <c r="L18" s="5" t="str">
        <f>'[1]10.Netherlands'!L18</f>
        <v xml:space="preserve"> </v>
      </c>
      <c r="N18" s="27"/>
      <c r="P18" s="116"/>
      <c r="Q18" s="114"/>
      <c r="R18" s="27"/>
      <c r="U18" s="127"/>
    </row>
    <row r="19" spans="1:21">
      <c r="A19">
        <v>18</v>
      </c>
      <c r="B19" s="5" t="str">
        <f>'[1]10.Netherlands'!B19</f>
        <v>ADO Den Haag</v>
      </c>
      <c r="C19" s="5">
        <f>'[1]10.Netherlands'!C19</f>
        <v>29</v>
      </c>
      <c r="D19" s="5">
        <f>'[1]10.Netherlands'!D19</f>
        <v>2</v>
      </c>
      <c r="E19" s="5">
        <f>'[1]10.Netherlands'!E19</f>
        <v>10</v>
      </c>
      <c r="F19" s="5">
        <f>'[1]10.Netherlands'!F19</f>
        <v>17</v>
      </c>
      <c r="G19" s="5">
        <f>'[1]10.Netherlands'!G19</f>
        <v>22</v>
      </c>
      <c r="H19" s="5">
        <f>'[1]10.Netherlands'!H19</f>
        <v>64</v>
      </c>
      <c r="I19" s="5">
        <f>'[1]10.Netherlands'!I19</f>
        <v>-42</v>
      </c>
      <c r="J19" s="48">
        <f>'[1]10.Netherlands'!J19</f>
        <v>16</v>
      </c>
      <c r="K19" s="253">
        <f>'[1]10.Netherlands'!K19</f>
        <v>7.8000000000555554</v>
      </c>
      <c r="L19" s="5" t="str">
        <f>'[1]10.Netherlands'!L19</f>
        <v xml:space="preserve"> </v>
      </c>
    </row>
    <row r="20" spans="1:21">
      <c r="F20" s="120" t="s">
        <v>203</v>
      </c>
      <c r="G20" s="277">
        <f>SUM(G2:G19)/SUM(C2:C19)*2</f>
        <v>3.0115384615384615</v>
      </c>
      <c r="H20" s="277"/>
    </row>
    <row r="21" spans="1:21">
      <c r="B21" t="s">
        <v>134</v>
      </c>
      <c r="K21" s="253">
        <f>'[1]10.Netherlands'!K21</f>
        <v>7.8</v>
      </c>
    </row>
    <row r="22" spans="1:21">
      <c r="K22" s="6"/>
    </row>
    <row r="25" spans="1:21">
      <c r="B25" s="190" t="s">
        <v>204</v>
      </c>
      <c r="C25" s="149"/>
    </row>
    <row r="26" spans="1:21">
      <c r="B26" s="27" t="s">
        <v>211</v>
      </c>
    </row>
    <row r="27" spans="1:21">
      <c r="B27" s="27" t="s">
        <v>212</v>
      </c>
    </row>
    <row r="28" spans="1:21">
      <c r="B28" s="27" t="s">
        <v>218</v>
      </c>
    </row>
    <row r="29" spans="1:21">
      <c r="B29" s="27" t="s">
        <v>247</v>
      </c>
    </row>
    <row r="30" spans="1:21">
      <c r="B30" s="27" t="s">
        <v>248</v>
      </c>
      <c r="K30" s="111"/>
    </row>
  </sheetData>
  <mergeCells count="1">
    <mergeCell ref="G20:H20"/>
  </mergeCells>
  <phoneticPr fontId="3" type="noConversion"/>
  <hyperlinks>
    <hyperlink ref="O1" location="MENU!A1" display="Menu" xr:uid="{00000000-0004-0000-1000-000000000000}"/>
  </hyperlinks>
  <pageMargins left="0.75" right="0.75" top="1" bottom="1" header="0.5" footer="0.5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15"/>
  <dimension ref="A1:U31"/>
  <sheetViews>
    <sheetView workbookViewId="0"/>
  </sheetViews>
  <sheetFormatPr defaultRowHeight="15"/>
  <cols>
    <col min="1" max="1" width="3" customWidth="1"/>
    <col min="2" max="2" width="19.7109375" customWidth="1"/>
    <col min="3" max="8" width="3" customWidth="1"/>
    <col min="9" max="9" width="3.7109375" customWidth="1"/>
    <col min="10" max="10" width="3.7109375" style="13" customWidth="1"/>
    <col min="11" max="11" width="6.5703125" bestFit="1" customWidth="1"/>
    <col min="12" max="12" width="7.42578125" style="29" bestFit="1" customWidth="1"/>
  </cols>
  <sheetData>
    <row r="1" spans="1:21">
      <c r="B1" t="s">
        <v>184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s="13" t="s">
        <v>199</v>
      </c>
      <c r="K1" s="17" t="s">
        <v>128</v>
      </c>
      <c r="L1" s="148" t="s">
        <v>200</v>
      </c>
      <c r="M1" s="20" t="str">
        <f>CONCATENATE(MAX(C2:C22),"/40")</f>
        <v>33/40</v>
      </c>
      <c r="N1" s="243"/>
      <c r="O1" s="246" t="s">
        <v>77</v>
      </c>
    </row>
    <row r="2" spans="1:21">
      <c r="A2">
        <v>1</v>
      </c>
      <c r="B2" s="5" t="str">
        <f>'[1]11.Turkey'!B2</f>
        <v>Besiktas</v>
      </c>
      <c r="C2" s="5">
        <f>'[1]11.Turkey'!C2</f>
        <v>32</v>
      </c>
      <c r="D2" s="5">
        <f>'[1]11.Turkey'!D2</f>
        <v>22</v>
      </c>
      <c r="E2" s="5">
        <f>'[1]11.Turkey'!E2</f>
        <v>4</v>
      </c>
      <c r="F2" s="5">
        <f>'[1]11.Turkey'!F2</f>
        <v>6</v>
      </c>
      <c r="G2" s="5">
        <f>'[1]11.Turkey'!G2</f>
        <v>70</v>
      </c>
      <c r="H2" s="5">
        <f>'[1]11.Turkey'!H2</f>
        <v>33</v>
      </c>
      <c r="I2" s="5">
        <f>'[1]11.Turkey'!I2</f>
        <v>37</v>
      </c>
      <c r="J2" s="48">
        <f>'[1]11.Turkey'!J2</f>
        <v>70</v>
      </c>
      <c r="K2" s="6">
        <f>'[1]11.Turkey'!K2</f>
        <v>49.000000033333336</v>
      </c>
      <c r="L2" s="244" t="str">
        <f>'[1]11.Turkey'!L2</f>
        <v>GS CL</v>
      </c>
      <c r="M2" s="14"/>
      <c r="U2" s="127"/>
    </row>
    <row r="3" spans="1:21">
      <c r="A3">
        <v>2</v>
      </c>
      <c r="B3" s="5" t="str">
        <f>'[1]11.Turkey'!B3</f>
        <v>Fenerbahce</v>
      </c>
      <c r="C3" s="5">
        <f>'[1]11.Turkey'!C3</f>
        <v>33</v>
      </c>
      <c r="D3" s="5">
        <f>'[1]11.Turkey'!D3</f>
        <v>20</v>
      </c>
      <c r="E3" s="5">
        <f>'[1]11.Turkey'!E3</f>
        <v>6</v>
      </c>
      <c r="F3" s="5">
        <f>'[1]11.Turkey'!F3</f>
        <v>7</v>
      </c>
      <c r="G3" s="5">
        <f>'[1]11.Turkey'!G3</f>
        <v>59</v>
      </c>
      <c r="H3" s="5">
        <f>'[1]11.Turkey'!H3</f>
        <v>33</v>
      </c>
      <c r="I3" s="5">
        <f>'[1]11.Turkey'!I3</f>
        <v>26</v>
      </c>
      <c r="J3" s="48">
        <f>'[1]11.Turkey'!J3</f>
        <v>66</v>
      </c>
      <c r="K3" s="6">
        <f>'[1]11.Turkey'!K3</f>
        <v>19.500000013513514</v>
      </c>
      <c r="L3" s="50" t="str">
        <f>'[1]11.Turkey'!L3</f>
        <v>NCQ2</v>
      </c>
      <c r="N3" s="243"/>
      <c r="U3" s="127"/>
    </row>
    <row r="4" spans="1:21">
      <c r="A4">
        <v>3</v>
      </c>
      <c r="B4" s="5" t="str">
        <f>'[1]11.Turkey'!B4</f>
        <v>Galatasaray</v>
      </c>
      <c r="C4" s="5">
        <f>'[1]11.Turkey'!C4</f>
        <v>32</v>
      </c>
      <c r="D4" s="5">
        <f>'[1]11.Turkey'!D4</f>
        <v>19</v>
      </c>
      <c r="E4" s="5">
        <f>'[1]11.Turkey'!E4</f>
        <v>5</v>
      </c>
      <c r="F4" s="5">
        <f>'[1]11.Turkey'!F4</f>
        <v>8</v>
      </c>
      <c r="G4" s="5">
        <f>'[1]11.Turkey'!G4</f>
        <v>62</v>
      </c>
      <c r="H4" s="5">
        <f>'[1]11.Turkey'!H4</f>
        <v>31</v>
      </c>
      <c r="I4" s="5">
        <f>'[1]11.Turkey'!I4</f>
        <v>31</v>
      </c>
      <c r="J4" s="48">
        <f>'[1]11.Turkey'!J4</f>
        <v>62</v>
      </c>
      <c r="K4" s="6">
        <f>'[1]11.Turkey'!K4</f>
        <v>17.000000010416667</v>
      </c>
      <c r="L4" s="50" t="str">
        <f>'[1]11.Turkey'!L4</f>
        <v>ELQ4</v>
      </c>
      <c r="U4" s="127"/>
    </row>
    <row r="5" spans="1:21">
      <c r="A5">
        <v>4</v>
      </c>
      <c r="B5" s="5" t="str">
        <f>'[1]11.Turkey'!B5</f>
        <v>Trabzonspor</v>
      </c>
      <c r="C5" s="5">
        <f>'[1]11.Turkey'!C5</f>
        <v>33</v>
      </c>
      <c r="D5" s="5">
        <f>'[1]11.Turkey'!D5</f>
        <v>16</v>
      </c>
      <c r="E5" s="5">
        <f>'[1]11.Turkey'!E5</f>
        <v>10</v>
      </c>
      <c r="F5" s="5">
        <f>'[1]11.Turkey'!F5</f>
        <v>7</v>
      </c>
      <c r="G5" s="5">
        <f>'[1]11.Turkey'!G5</f>
        <v>40</v>
      </c>
      <c r="H5" s="5">
        <f>'[1]11.Turkey'!H5</f>
        <v>31</v>
      </c>
      <c r="I5" s="5">
        <f>'[1]11.Turkey'!I5</f>
        <v>9</v>
      </c>
      <c r="J5" s="48">
        <f>'[1]11.Turkey'!J5</f>
        <v>58</v>
      </c>
      <c r="K5" s="6">
        <f>'[1]11.Turkey'!K5</f>
        <v>6.020000005434782</v>
      </c>
      <c r="L5" s="50" t="str">
        <f>'[1]11.Turkey'!L5</f>
        <v>ECLQ3</v>
      </c>
      <c r="U5" s="127"/>
    </row>
    <row r="6" spans="1:21">
      <c r="A6">
        <v>5</v>
      </c>
      <c r="B6" s="5" t="str">
        <f>'[1]11.Turkey'!B6</f>
        <v>Alanyaspor</v>
      </c>
      <c r="C6" s="5">
        <f>'[1]11.Turkey'!C6</f>
        <v>33</v>
      </c>
      <c r="D6" s="5">
        <f>'[1]11.Turkey'!D6</f>
        <v>15</v>
      </c>
      <c r="E6" s="5">
        <f>'[1]11.Turkey'!E6</f>
        <v>7</v>
      </c>
      <c r="F6" s="5">
        <f>'[1]11.Turkey'!F6</f>
        <v>11</v>
      </c>
      <c r="G6" s="5">
        <f>'[1]11.Turkey'!G6</f>
        <v>52</v>
      </c>
      <c r="H6" s="5">
        <f>'[1]11.Turkey'!H6</f>
        <v>36</v>
      </c>
      <c r="I6" s="5">
        <f>'[1]11.Turkey'!I6</f>
        <v>16</v>
      </c>
      <c r="J6" s="48">
        <f>'[1]11.Turkey'!J6</f>
        <v>52</v>
      </c>
      <c r="K6" s="6">
        <f>'[1]11.Turkey'!K6</f>
        <v>6.0200000054644809</v>
      </c>
      <c r="L6" s="50" t="str">
        <f>'[1]11.Turkey'!L6</f>
        <v>ECLQ2?</v>
      </c>
      <c r="M6" s="10"/>
      <c r="U6" s="127"/>
    </row>
    <row r="7" spans="1:21">
      <c r="A7">
        <v>6</v>
      </c>
      <c r="B7" s="5" t="str">
        <f>'[1]11.Turkey'!B7</f>
        <v>Gazisehir Gaziantep</v>
      </c>
      <c r="C7" s="5">
        <f>'[1]11.Turkey'!C7</f>
        <v>32</v>
      </c>
      <c r="D7" s="5">
        <f>'[1]11.Turkey'!D7</f>
        <v>13</v>
      </c>
      <c r="E7" s="5">
        <f>'[1]11.Turkey'!E7</f>
        <v>11</v>
      </c>
      <c r="F7" s="5">
        <f>'[1]11.Turkey'!F7</f>
        <v>8</v>
      </c>
      <c r="G7" s="5">
        <f>'[1]11.Turkey'!G7</f>
        <v>47</v>
      </c>
      <c r="H7" s="5">
        <f>'[1]11.Turkey'!H7</f>
        <v>37</v>
      </c>
      <c r="I7" s="5">
        <f>'[1]11.Turkey'!I7</f>
        <v>10</v>
      </c>
      <c r="J7" s="48">
        <f>'[1]11.Turkey'!J7</f>
        <v>50</v>
      </c>
      <c r="K7" s="6">
        <f>'[1]11.Turkey'!K7</f>
        <v>6.0200000001666663</v>
      </c>
      <c r="L7" s="50" t="str">
        <f>'[1]11.Turkey'!L7</f>
        <v xml:space="preserve"> </v>
      </c>
      <c r="O7" s="20"/>
      <c r="P7" s="271"/>
      <c r="U7" s="127"/>
    </row>
    <row r="8" spans="1:21">
      <c r="A8">
        <v>7</v>
      </c>
      <c r="B8" s="5" t="str">
        <f>'[1]11.Turkey'!B8</f>
        <v>Hatayspor</v>
      </c>
      <c r="C8" s="5">
        <f>'[1]11.Turkey'!C8</f>
        <v>32</v>
      </c>
      <c r="D8" s="5">
        <f>'[1]11.Turkey'!D8</f>
        <v>14</v>
      </c>
      <c r="E8" s="5">
        <f>'[1]11.Turkey'!E8</f>
        <v>7</v>
      </c>
      <c r="F8" s="5">
        <f>'[1]11.Turkey'!F8</f>
        <v>11</v>
      </c>
      <c r="G8" s="5">
        <f>'[1]11.Turkey'!G8</f>
        <v>53</v>
      </c>
      <c r="H8" s="5">
        <f>'[1]11.Turkey'!H8</f>
        <v>40</v>
      </c>
      <c r="I8" s="5">
        <f>'[1]11.Turkey'!I8</f>
        <v>13</v>
      </c>
      <c r="J8" s="48">
        <f>'[1]11.Turkey'!J8</f>
        <v>49</v>
      </c>
      <c r="K8" s="6">
        <f>'[1]11.Turkey'!K8</f>
        <v>6.0200000001428569</v>
      </c>
      <c r="L8" s="50" t="str">
        <f>'[1]11.Turkey'!L8</f>
        <v xml:space="preserve"> </v>
      </c>
      <c r="O8" s="271"/>
      <c r="P8" s="271"/>
      <c r="Q8" s="271" t="s">
        <v>240</v>
      </c>
      <c r="U8" s="127"/>
    </row>
    <row r="9" spans="1:21">
      <c r="A9">
        <v>8</v>
      </c>
      <c r="B9" s="5" t="str">
        <f>'[1]11.Turkey'!B9</f>
        <v>Fatih Karagumruk</v>
      </c>
      <c r="C9" s="5">
        <f>'[1]11.Turkey'!C9</f>
        <v>33</v>
      </c>
      <c r="D9" s="5">
        <f>'[1]11.Turkey'!D9</f>
        <v>13</v>
      </c>
      <c r="E9" s="5">
        <f>'[1]11.Turkey'!E9</f>
        <v>10</v>
      </c>
      <c r="F9" s="5">
        <f>'[1]11.Turkey'!F9</f>
        <v>10</v>
      </c>
      <c r="G9" s="5">
        <f>'[1]11.Turkey'!G9</f>
        <v>48</v>
      </c>
      <c r="H9" s="5">
        <f>'[1]11.Turkey'!H9</f>
        <v>39</v>
      </c>
      <c r="I9" s="5">
        <f>'[1]11.Turkey'!I9</f>
        <v>9</v>
      </c>
      <c r="J9" s="48">
        <f>'[1]11.Turkey'!J9</f>
        <v>49</v>
      </c>
      <c r="K9" s="6">
        <f>'[1]11.Turkey'!K9</f>
        <v>6.0200000001249991</v>
      </c>
      <c r="L9" s="50" t="str">
        <f>'[1]11.Turkey'!L9</f>
        <v xml:space="preserve"> </v>
      </c>
      <c r="O9" s="271"/>
      <c r="P9" s="271"/>
      <c r="Q9" s="271" t="s">
        <v>249</v>
      </c>
      <c r="U9" s="127"/>
    </row>
    <row r="10" spans="1:21">
      <c r="A10">
        <v>9</v>
      </c>
      <c r="B10" s="5" t="str">
        <f>'[1]11.Turkey'!B10</f>
        <v>Sivasspor</v>
      </c>
      <c r="C10" s="5">
        <f>'[1]11.Turkey'!C10</f>
        <v>32</v>
      </c>
      <c r="D10" s="5">
        <f>'[1]11.Turkey'!D10</f>
        <v>11</v>
      </c>
      <c r="E10" s="5">
        <f>'[1]11.Turkey'!E10</f>
        <v>14</v>
      </c>
      <c r="F10" s="5">
        <f>'[1]11.Turkey'!F10</f>
        <v>7</v>
      </c>
      <c r="G10" s="5">
        <f>'[1]11.Turkey'!G10</f>
        <v>44</v>
      </c>
      <c r="H10" s="5">
        <f>'[1]11.Turkey'!H10</f>
        <v>38</v>
      </c>
      <c r="I10" s="5">
        <f>'[1]11.Turkey'!I10</f>
        <v>6</v>
      </c>
      <c r="J10" s="48">
        <f>'[1]11.Turkey'!J10</f>
        <v>47</v>
      </c>
      <c r="K10" s="6">
        <f>'[1]11.Turkey'!K10</f>
        <v>6.0200000054945049</v>
      </c>
      <c r="L10" s="50" t="str">
        <f>'[1]11.Turkey'!L10</f>
        <v xml:space="preserve"> </v>
      </c>
      <c r="O10" s="63"/>
      <c r="P10" s="271"/>
      <c r="Q10" s="271" t="s">
        <v>250</v>
      </c>
      <c r="U10" s="127"/>
    </row>
    <row r="11" spans="1:21">
      <c r="A11">
        <v>10</v>
      </c>
      <c r="B11" s="5" t="str">
        <f>'[1]11.Turkey'!B11</f>
        <v>Goztepe</v>
      </c>
      <c r="C11" s="5">
        <f>'[1]11.Turkey'!C11</f>
        <v>33</v>
      </c>
      <c r="D11" s="5">
        <f>'[1]11.Turkey'!D11</f>
        <v>12</v>
      </c>
      <c r="E11" s="5">
        <f>'[1]11.Turkey'!E11</f>
        <v>10</v>
      </c>
      <c r="F11" s="5">
        <f>'[1]11.Turkey'!F11</f>
        <v>11</v>
      </c>
      <c r="G11" s="5">
        <f>'[1]11.Turkey'!G11</f>
        <v>49</v>
      </c>
      <c r="H11" s="5">
        <f>'[1]11.Turkey'!H11</f>
        <v>44</v>
      </c>
      <c r="I11" s="5">
        <f>'[1]11.Turkey'!I11</f>
        <v>5</v>
      </c>
      <c r="J11" s="48">
        <f>'[1]11.Turkey'!J11</f>
        <v>46</v>
      </c>
      <c r="K11" s="6">
        <f>'[1]11.Turkey'!K11</f>
        <v>6.0200000000999996</v>
      </c>
      <c r="L11" s="50" t="str">
        <f>'[1]11.Turkey'!L11</f>
        <v xml:space="preserve"> </v>
      </c>
      <c r="U11" s="127"/>
    </row>
    <row r="12" spans="1:21">
      <c r="A12">
        <v>11</v>
      </c>
      <c r="B12" s="5" t="str">
        <f>'[1]11.Turkey'!B12</f>
        <v>Antalyaspor</v>
      </c>
      <c r="C12" s="5">
        <f>'[1]11.Turkey'!C12</f>
        <v>33</v>
      </c>
      <c r="D12" s="5">
        <f>'[1]11.Turkey'!D12</f>
        <v>9</v>
      </c>
      <c r="E12" s="5">
        <f>'[1]11.Turkey'!E12</f>
        <v>15</v>
      </c>
      <c r="F12" s="5">
        <f>'[1]11.Turkey'!F12</f>
        <v>9</v>
      </c>
      <c r="G12" s="5">
        <f>'[1]11.Turkey'!G12</f>
        <v>32</v>
      </c>
      <c r="H12" s="5">
        <f>'[1]11.Turkey'!H12</f>
        <v>41</v>
      </c>
      <c r="I12" s="5">
        <f>'[1]11.Turkey'!I12</f>
        <v>-9</v>
      </c>
      <c r="J12" s="48">
        <f>'[1]11.Turkey'!J12</f>
        <v>42</v>
      </c>
      <c r="K12" s="6">
        <f>'[1]11.Turkey'!K12</f>
        <v>6.0200000000909091</v>
      </c>
      <c r="L12" s="50" t="str">
        <f>'[1]11.Turkey'!L12</f>
        <v xml:space="preserve"> </v>
      </c>
      <c r="U12" s="127"/>
    </row>
    <row r="13" spans="1:21">
      <c r="A13">
        <v>12</v>
      </c>
      <c r="B13" s="5" t="str">
        <f>'[1]11.Turkey'!B13</f>
        <v>Konyaspor</v>
      </c>
      <c r="C13" s="5">
        <f>'[1]11.Turkey'!C13</f>
        <v>32</v>
      </c>
      <c r="D13" s="5">
        <f>'[1]11.Turkey'!D13</f>
        <v>10</v>
      </c>
      <c r="E13" s="5">
        <f>'[1]11.Turkey'!E13</f>
        <v>10</v>
      </c>
      <c r="F13" s="5">
        <f>'[1]11.Turkey'!F13</f>
        <v>12</v>
      </c>
      <c r="G13" s="5">
        <f>'[1]11.Turkey'!G13</f>
        <v>39</v>
      </c>
      <c r="H13" s="5">
        <f>'[1]11.Turkey'!H13</f>
        <v>40</v>
      </c>
      <c r="I13" s="5">
        <f>'[1]11.Turkey'!I13</f>
        <v>-1</v>
      </c>
      <c r="J13" s="48">
        <f>'[1]11.Turkey'!J13</f>
        <v>40</v>
      </c>
      <c r="K13" s="6">
        <f>'[1]11.Turkey'!K13</f>
        <v>7.0000000060975607</v>
      </c>
      <c r="L13" s="50" t="str">
        <f>'[1]11.Turkey'!L13</f>
        <v xml:space="preserve"> </v>
      </c>
      <c r="U13" s="127"/>
    </row>
    <row r="14" spans="1:21">
      <c r="A14">
        <v>13</v>
      </c>
      <c r="B14" s="5" t="str">
        <f>'[1]11.Turkey'!B14</f>
        <v>Ankaragucu</v>
      </c>
      <c r="C14" s="5">
        <f>'[1]11.Turkey'!C14</f>
        <v>32</v>
      </c>
      <c r="D14" s="5">
        <f>'[1]11.Turkey'!D14</f>
        <v>10</v>
      </c>
      <c r="E14" s="5">
        <f>'[1]11.Turkey'!E14</f>
        <v>6</v>
      </c>
      <c r="F14" s="5">
        <f>'[1]11.Turkey'!F14</f>
        <v>16</v>
      </c>
      <c r="G14" s="5">
        <f>'[1]11.Turkey'!G14</f>
        <v>39</v>
      </c>
      <c r="H14" s="5">
        <f>'[1]11.Turkey'!H14</f>
        <v>51</v>
      </c>
      <c r="I14" s="5">
        <f>'[1]11.Turkey'!I14</f>
        <v>-12</v>
      </c>
      <c r="J14" s="48">
        <f>'[1]11.Turkey'!J14</f>
        <v>36</v>
      </c>
      <c r="K14" s="6">
        <f>'[1]11.Turkey'!K14</f>
        <v>6.0200000000769229</v>
      </c>
      <c r="L14" s="50" t="str">
        <f>'[1]11.Turkey'!L14</f>
        <v xml:space="preserve"> </v>
      </c>
      <c r="U14" s="127"/>
    </row>
    <row r="15" spans="1:21">
      <c r="A15">
        <v>14</v>
      </c>
      <c r="B15" s="5" t="str">
        <f>'[1]11.Turkey'!B15</f>
        <v>Rizespor</v>
      </c>
      <c r="C15" s="5">
        <f>'[1]11.Turkey'!C15</f>
        <v>32</v>
      </c>
      <c r="D15" s="5">
        <f>'[1]11.Turkey'!D15</f>
        <v>8</v>
      </c>
      <c r="E15" s="5">
        <f>'[1]11.Turkey'!E15</f>
        <v>12</v>
      </c>
      <c r="F15" s="5">
        <f>'[1]11.Turkey'!F15</f>
        <v>12</v>
      </c>
      <c r="G15" s="5">
        <f>'[1]11.Turkey'!G15</f>
        <v>36</v>
      </c>
      <c r="H15" s="5">
        <f>'[1]11.Turkey'!H15</f>
        <v>49</v>
      </c>
      <c r="I15" s="5">
        <f>'[1]11.Turkey'!I15</f>
        <v>-13</v>
      </c>
      <c r="J15" s="48">
        <f>'[1]11.Turkey'!J15</f>
        <v>36</v>
      </c>
      <c r="K15" s="6">
        <f>'[1]11.Turkey'!K15</f>
        <v>6.0200000000714278</v>
      </c>
      <c r="L15" s="50" t="str">
        <f>'[1]11.Turkey'!L15</f>
        <v xml:space="preserve"> </v>
      </c>
      <c r="O15" s="153"/>
      <c r="U15" s="127"/>
    </row>
    <row r="16" spans="1:21">
      <c r="A16">
        <v>15</v>
      </c>
      <c r="B16" s="5" t="str">
        <f>'[1]11.Turkey'!B16</f>
        <v>Kasimpasa</v>
      </c>
      <c r="C16" s="5">
        <f>'[1]11.Turkey'!C16</f>
        <v>33</v>
      </c>
      <c r="D16" s="5">
        <f>'[1]11.Turkey'!D16</f>
        <v>9</v>
      </c>
      <c r="E16" s="5">
        <f>'[1]11.Turkey'!E16</f>
        <v>9</v>
      </c>
      <c r="F16" s="5">
        <f>'[1]11.Turkey'!F16</f>
        <v>15</v>
      </c>
      <c r="G16" s="5">
        <f>'[1]11.Turkey'!G16</f>
        <v>35</v>
      </c>
      <c r="H16" s="5">
        <f>'[1]11.Turkey'!H16</f>
        <v>48</v>
      </c>
      <c r="I16" s="5">
        <f>'[1]11.Turkey'!I16</f>
        <v>-13</v>
      </c>
      <c r="J16" s="48">
        <f>'[1]11.Turkey'!J16</f>
        <v>36</v>
      </c>
      <c r="K16" s="6">
        <f>'[1]11.Turkey'!K16</f>
        <v>6.0200000000666662</v>
      </c>
      <c r="L16" s="50" t="str">
        <f>'[1]11.Turkey'!L16</f>
        <v xml:space="preserve"> </v>
      </c>
      <c r="U16" s="127"/>
    </row>
    <row r="17" spans="1:21">
      <c r="A17">
        <v>16</v>
      </c>
      <c r="B17" s="5" t="str">
        <f>'[1]11.Turkey'!B17</f>
        <v>Yeni Malatyaspor</v>
      </c>
      <c r="C17" s="5">
        <f>'[1]11.Turkey'!C17</f>
        <v>32</v>
      </c>
      <c r="D17" s="5">
        <f>'[1]11.Turkey'!D17</f>
        <v>7</v>
      </c>
      <c r="E17" s="5">
        <f>'[1]11.Turkey'!E17</f>
        <v>13</v>
      </c>
      <c r="F17" s="5">
        <f>'[1]11.Turkey'!F17</f>
        <v>12</v>
      </c>
      <c r="G17" s="5">
        <f>'[1]11.Turkey'!G17</f>
        <v>39</v>
      </c>
      <c r="H17" s="5">
        <f>'[1]11.Turkey'!H17</f>
        <v>45</v>
      </c>
      <c r="I17" s="5">
        <f>'[1]11.Turkey'!I17</f>
        <v>-6</v>
      </c>
      <c r="J17" s="48">
        <f>'[1]11.Turkey'!J17</f>
        <v>34</v>
      </c>
      <c r="K17" s="6">
        <f>'[1]11.Turkey'!K17</f>
        <v>6.0200000054054046</v>
      </c>
      <c r="L17" s="50" t="str">
        <f>'[1]11.Turkey'!L17</f>
        <v xml:space="preserve"> </v>
      </c>
      <c r="N17" s="25"/>
      <c r="U17" s="127"/>
    </row>
    <row r="18" spans="1:21">
      <c r="A18">
        <v>17</v>
      </c>
      <c r="B18" s="5" t="str">
        <f>'[1]11.Turkey'!B18</f>
        <v>İstanbul Basaksehir</v>
      </c>
      <c r="C18" s="5">
        <f>'[1]11.Turkey'!C18</f>
        <v>32</v>
      </c>
      <c r="D18" s="5">
        <f>'[1]11.Turkey'!D18</f>
        <v>8</v>
      </c>
      <c r="E18" s="5">
        <f>'[1]11.Turkey'!E18</f>
        <v>9</v>
      </c>
      <c r="F18" s="5">
        <f>'[1]11.Turkey'!F18</f>
        <v>15</v>
      </c>
      <c r="G18" s="5">
        <f>'[1]11.Turkey'!G18</f>
        <v>35</v>
      </c>
      <c r="H18" s="5">
        <f>'[1]11.Turkey'!H18</f>
        <v>51</v>
      </c>
      <c r="I18" s="5">
        <f>'[1]11.Turkey'!I18</f>
        <v>-16</v>
      </c>
      <c r="J18" s="48">
        <f>'[1]11.Turkey'!J18</f>
        <v>33</v>
      </c>
      <c r="K18" s="6">
        <f>'[1]11.Turkey'!K18</f>
        <v>26.500000016666668</v>
      </c>
      <c r="L18" s="50" t="str">
        <f>'[1]11.Turkey'!L18</f>
        <v xml:space="preserve"> </v>
      </c>
      <c r="N18" s="153"/>
      <c r="U18" s="127"/>
    </row>
    <row r="19" spans="1:21">
      <c r="A19">
        <v>18</v>
      </c>
      <c r="B19" s="5" t="str">
        <f>'[1]11.Turkey'!B19</f>
        <v>Kayserispor</v>
      </c>
      <c r="C19" s="5">
        <f>'[1]11.Turkey'!C19</f>
        <v>32</v>
      </c>
      <c r="D19" s="5">
        <f>'[1]11.Turkey'!D19</f>
        <v>8</v>
      </c>
      <c r="E19" s="5">
        <f>'[1]11.Turkey'!E19</f>
        <v>9</v>
      </c>
      <c r="F19" s="5">
        <f>'[1]11.Turkey'!F19</f>
        <v>15</v>
      </c>
      <c r="G19" s="5">
        <f>'[1]11.Turkey'!G19</f>
        <v>24</v>
      </c>
      <c r="H19" s="5">
        <f>'[1]11.Turkey'!H19</f>
        <v>41</v>
      </c>
      <c r="I19" s="5">
        <f>'[1]11.Turkey'!I19</f>
        <v>-17</v>
      </c>
      <c r="J19" s="48">
        <f>'[1]11.Turkey'!J19</f>
        <v>33</v>
      </c>
      <c r="K19" s="6">
        <f>'[1]11.Turkey'!K19</f>
        <v>6.0200000000555551</v>
      </c>
      <c r="L19" s="50" t="str">
        <f>'[1]11.Turkey'!L19</f>
        <v xml:space="preserve"> </v>
      </c>
      <c r="U19" s="127"/>
    </row>
    <row r="20" spans="1:21">
      <c r="A20">
        <v>19</v>
      </c>
      <c r="B20" s="5" t="str">
        <f>'[1]11.Turkey'!B20</f>
        <v>Genclerbirligi</v>
      </c>
      <c r="C20" s="5">
        <f>'[1]11.Turkey'!C20</f>
        <v>32</v>
      </c>
      <c r="D20" s="5">
        <f>'[1]11.Turkey'!D20</f>
        <v>8</v>
      </c>
      <c r="E20" s="5">
        <f>'[1]11.Turkey'!E20</f>
        <v>7</v>
      </c>
      <c r="F20" s="5">
        <f>'[1]11.Turkey'!F20</f>
        <v>17</v>
      </c>
      <c r="G20" s="5">
        <f>'[1]11.Turkey'!G20</f>
        <v>30</v>
      </c>
      <c r="H20" s="5">
        <f>'[1]11.Turkey'!H20</f>
        <v>55</v>
      </c>
      <c r="I20" s="5">
        <f>'[1]11.Turkey'!I20</f>
        <v>-25</v>
      </c>
      <c r="J20" s="48">
        <f>'[1]11.Turkey'!J20</f>
        <v>31</v>
      </c>
      <c r="K20" s="6">
        <f>'[1]11.Turkey'!K20</f>
        <v>6.0200000000526313</v>
      </c>
      <c r="L20" s="50" t="str">
        <f>'[1]11.Turkey'!L20</f>
        <v xml:space="preserve"> </v>
      </c>
    </row>
    <row r="21" spans="1:21">
      <c r="A21">
        <v>20</v>
      </c>
      <c r="B21" s="5" t="str">
        <f>'[1]11.Turkey'!B21</f>
        <v>Erzurumspor</v>
      </c>
      <c r="C21" s="5">
        <f>'[1]11.Turkey'!C21</f>
        <v>33</v>
      </c>
      <c r="D21" s="5">
        <f>'[1]11.Turkey'!D21</f>
        <v>6</v>
      </c>
      <c r="E21" s="5">
        <f>'[1]11.Turkey'!E21</f>
        <v>10</v>
      </c>
      <c r="F21" s="5">
        <f>'[1]11.Turkey'!F21</f>
        <v>17</v>
      </c>
      <c r="G21" s="5">
        <f>'[1]11.Turkey'!G21</f>
        <v>32</v>
      </c>
      <c r="H21" s="5">
        <f>'[1]11.Turkey'!H21</f>
        <v>56</v>
      </c>
      <c r="I21" s="5">
        <f>'[1]11.Turkey'!I21</f>
        <v>-24</v>
      </c>
      <c r="J21" s="48">
        <f>'[1]11.Turkey'!J21</f>
        <v>28</v>
      </c>
      <c r="K21" s="6">
        <f>'[1]11.Turkey'!K21</f>
        <v>6.0200000000499996</v>
      </c>
      <c r="L21" s="50" t="str">
        <f>'[1]11.Turkey'!L21</f>
        <v xml:space="preserve"> </v>
      </c>
    </row>
    <row r="22" spans="1:21">
      <c r="A22">
        <v>21</v>
      </c>
      <c r="B22" s="5" t="str">
        <f>'[1]11.Turkey'!B22</f>
        <v>Denizlispor</v>
      </c>
      <c r="C22" s="5">
        <f>'[1]11.Turkey'!C22</f>
        <v>32</v>
      </c>
      <c r="D22" s="5">
        <f>'[1]11.Turkey'!D22</f>
        <v>6</v>
      </c>
      <c r="E22" s="5">
        <f>'[1]11.Turkey'!E22</f>
        <v>8</v>
      </c>
      <c r="F22" s="5">
        <f>'[1]11.Turkey'!F22</f>
        <v>18</v>
      </c>
      <c r="G22" s="5">
        <f>'[1]11.Turkey'!G22</f>
        <v>29</v>
      </c>
      <c r="H22" s="5">
        <f>'[1]11.Turkey'!H22</f>
        <v>55</v>
      </c>
      <c r="I22" s="5">
        <f>'[1]11.Turkey'!I22</f>
        <v>-26</v>
      </c>
      <c r="J22" s="48">
        <f>'[1]11.Turkey'!J22</f>
        <v>26</v>
      </c>
      <c r="K22" s="6">
        <f>'[1]11.Turkey'!K22</f>
        <v>6.0200000000476184</v>
      </c>
      <c r="L22" s="50" t="str">
        <f>'[1]11.Turkey'!L22</f>
        <v xml:space="preserve"> </v>
      </c>
      <c r="N22" s="68"/>
    </row>
    <row r="23" spans="1:21">
      <c r="F23" s="120" t="s">
        <v>203</v>
      </c>
      <c r="G23" s="277">
        <f>SUM(G2:G22)/SUM(C2:C22)*2</f>
        <v>2.6294117647058823</v>
      </c>
      <c r="H23" s="277"/>
    </row>
    <row r="24" spans="1:21">
      <c r="B24" t="s">
        <v>135</v>
      </c>
      <c r="K24" s="6">
        <f>'[1]11.Turkey'!K24</f>
        <v>6.02</v>
      </c>
    </row>
    <row r="25" spans="1:21">
      <c r="K25" s="6"/>
    </row>
    <row r="27" spans="1:21">
      <c r="B27" s="190" t="s">
        <v>204</v>
      </c>
    </row>
    <row r="28" spans="1:21">
      <c r="B28" s="27" t="s">
        <v>243</v>
      </c>
    </row>
    <row r="29" spans="1:21">
      <c r="B29" s="27" t="s">
        <v>206</v>
      </c>
    </row>
    <row r="30" spans="1:21">
      <c r="B30" s="27" t="s">
        <v>207</v>
      </c>
    </row>
    <row r="31" spans="1:21">
      <c r="B31" s="27" t="s">
        <v>251</v>
      </c>
    </row>
  </sheetData>
  <mergeCells count="1">
    <mergeCell ref="G23:H23"/>
  </mergeCells>
  <phoneticPr fontId="3" type="noConversion"/>
  <hyperlinks>
    <hyperlink ref="O1" location="MENU!A1" display="Menu" xr:uid="{00000000-0004-0000-1100-000000000000}"/>
  </hyperlinks>
  <pageMargins left="0.75" right="0.75" top="1" bottom="1" header="0.5" footer="0.5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6"/>
  <dimension ref="A1:T25"/>
  <sheetViews>
    <sheetView workbookViewId="0"/>
  </sheetViews>
  <sheetFormatPr defaultRowHeight="15"/>
  <cols>
    <col min="1" max="1" width="3" customWidth="1"/>
    <col min="2" max="2" width="19.7109375" customWidth="1"/>
    <col min="3" max="8" width="3" customWidth="1"/>
    <col min="9" max="9" width="3.7109375" customWidth="1"/>
    <col min="10" max="10" width="3.7109375" style="13" customWidth="1"/>
    <col min="11" max="11" width="6.5703125" bestFit="1" customWidth="1"/>
    <col min="12" max="12" width="7.42578125" bestFit="1" customWidth="1"/>
  </cols>
  <sheetData>
    <row r="1" spans="1:20">
      <c r="B1" t="s">
        <v>184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s="13" t="s">
        <v>199</v>
      </c>
      <c r="K1" s="17" t="s">
        <v>128</v>
      </c>
      <c r="L1" s="17" t="s">
        <v>200</v>
      </c>
      <c r="M1" s="233" t="s">
        <v>252</v>
      </c>
      <c r="N1" s="243"/>
      <c r="O1" s="246" t="s">
        <v>77</v>
      </c>
    </row>
    <row r="2" spans="1:20">
      <c r="A2">
        <v>1</v>
      </c>
      <c r="B2" s="5" t="str">
        <f>'[1]12.Austria'!B2</f>
        <v>Salzburg</v>
      </c>
      <c r="C2" s="5">
        <f>'[1]12.Austria'!C2</f>
        <v>23</v>
      </c>
      <c r="D2" s="5">
        <f>'[1]12.Austria'!D2</f>
        <v>18</v>
      </c>
      <c r="E2" s="5">
        <f>'[1]12.Austria'!E2</f>
        <v>1</v>
      </c>
      <c r="F2" s="5">
        <f>'[1]12.Austria'!F2</f>
        <v>4</v>
      </c>
      <c r="G2" s="5">
        <f>'[1]12.Austria'!G2</f>
        <v>70</v>
      </c>
      <c r="H2" s="5">
        <f>'[1]12.Austria'!H2</f>
        <v>25</v>
      </c>
      <c r="I2" s="5">
        <f>'[1]12.Austria'!I2</f>
        <v>45</v>
      </c>
      <c r="J2" s="48">
        <f>'[1]12.Austria'!J2</f>
        <v>29</v>
      </c>
      <c r="K2" s="6">
        <f>'[1]12.Austria'!K2</f>
        <v>59.000000045454549</v>
      </c>
      <c r="L2" s="5" t="str">
        <f>'[1]12.Austria'!L2</f>
        <v>CHQ4</v>
      </c>
      <c r="M2" s="266" t="str">
        <f>CONCATENATE(MAX(C2:C7)-22,"/10")</f>
        <v>1/10</v>
      </c>
    </row>
    <row r="3" spans="1:20">
      <c r="A3">
        <v>2</v>
      </c>
      <c r="B3" s="5" t="str">
        <f>'[1]12.Austria'!B3</f>
        <v>Rapid Wien</v>
      </c>
      <c r="C3" s="5">
        <f>'[1]12.Austria'!C3</f>
        <v>23</v>
      </c>
      <c r="D3" s="5">
        <f>'[1]12.Austria'!D3</f>
        <v>14</v>
      </c>
      <c r="E3" s="5">
        <f>'[1]12.Austria'!E3</f>
        <v>6</v>
      </c>
      <c r="F3" s="5">
        <f>'[1]12.Austria'!F3</f>
        <v>3</v>
      </c>
      <c r="G3" s="5">
        <f>'[1]12.Austria'!G3</f>
        <v>51</v>
      </c>
      <c r="H3" s="5">
        <f>'[1]12.Austria'!H3</f>
        <v>26</v>
      </c>
      <c r="I3" s="5">
        <f>'[1]12.Austria'!I3</f>
        <v>25</v>
      </c>
      <c r="J3" s="48">
        <f>'[1]12.Austria'!J3</f>
        <v>25</v>
      </c>
      <c r="K3" s="6">
        <f>'[1]12.Austria'!K3</f>
        <v>17.000000010526314</v>
      </c>
      <c r="L3" s="5" t="str">
        <f>'[1]12.Austria'!L3</f>
        <v>NCQ2</v>
      </c>
      <c r="M3" s="20" t="s">
        <v>245</v>
      </c>
      <c r="N3" s="243"/>
      <c r="Q3" s="271" t="s">
        <v>201</v>
      </c>
    </row>
    <row r="4" spans="1:20">
      <c r="A4">
        <v>3</v>
      </c>
      <c r="B4" s="5" t="str">
        <f>'[1]12.Austria'!B4</f>
        <v>LASK</v>
      </c>
      <c r="C4" s="5">
        <f>'[1]12.Austria'!C4</f>
        <v>23</v>
      </c>
      <c r="D4" s="5">
        <f>'[1]12.Austria'!D4</f>
        <v>13</v>
      </c>
      <c r="E4" s="5">
        <f>'[1]12.Austria'!E4</f>
        <v>3</v>
      </c>
      <c r="F4" s="5">
        <f>'[1]12.Austria'!F4</f>
        <v>7</v>
      </c>
      <c r="G4" s="5">
        <f>'[1]12.Austria'!G4</f>
        <v>42</v>
      </c>
      <c r="H4" s="5">
        <f>'[1]12.Austria'!H4</f>
        <v>23</v>
      </c>
      <c r="I4" s="5">
        <f>'[1]12.Austria'!I4</f>
        <v>19</v>
      </c>
      <c r="J4" s="48">
        <f>'[1]12.Austria'!J4</f>
        <v>21</v>
      </c>
      <c r="K4" s="6">
        <f>'[1]12.Austria'!K4</f>
        <v>21.000000014925373</v>
      </c>
      <c r="L4" s="5" t="str">
        <f>'[1]12.Austria'!L4</f>
        <v>ELQ4</v>
      </c>
      <c r="Q4" s="271" t="s">
        <v>253</v>
      </c>
    </row>
    <row r="5" spans="1:20">
      <c r="A5">
        <v>4</v>
      </c>
      <c r="B5" s="5" t="str">
        <f>'[1]12.Austria'!B5</f>
        <v>Sturm</v>
      </c>
      <c r="C5" s="5">
        <f>'[1]12.Austria'!C5</f>
        <v>23</v>
      </c>
      <c r="D5" s="5">
        <f>'[1]12.Austria'!D5</f>
        <v>11</v>
      </c>
      <c r="E5" s="5">
        <f>'[1]12.Austria'!E5</f>
        <v>6</v>
      </c>
      <c r="F5" s="5">
        <f>'[1]12.Austria'!F5</f>
        <v>6</v>
      </c>
      <c r="G5" s="5">
        <f>'[1]12.Austria'!G5</f>
        <v>35</v>
      </c>
      <c r="H5" s="5">
        <f>'[1]12.Austria'!H5</f>
        <v>23</v>
      </c>
      <c r="I5" s="5">
        <f>'[1]12.Austria'!I5</f>
        <v>12</v>
      </c>
      <c r="J5" s="48">
        <f>'[1]12.Austria'!J5</f>
        <v>19</v>
      </c>
      <c r="K5" s="6">
        <f>'[1]12.Austria'!K5</f>
        <v>7.1650000062893078</v>
      </c>
      <c r="L5" s="5" t="str">
        <f>'[1]12.Austria'!L5</f>
        <v>ECLQ3</v>
      </c>
      <c r="Q5" s="271"/>
    </row>
    <row r="6" spans="1:20">
      <c r="A6">
        <v>5</v>
      </c>
      <c r="B6" s="5" t="str">
        <f>'[1]12.Austria'!B6</f>
        <v>Wattens</v>
      </c>
      <c r="C6" s="5">
        <f>'[1]12.Austria'!C6</f>
        <v>23</v>
      </c>
      <c r="D6" s="5">
        <f>'[1]12.Austria'!D6</f>
        <v>9</v>
      </c>
      <c r="E6" s="5">
        <f>'[1]12.Austria'!E6</f>
        <v>6</v>
      </c>
      <c r="F6" s="5">
        <f>'[1]12.Austria'!F6</f>
        <v>8</v>
      </c>
      <c r="G6" s="5">
        <f>'[1]12.Austria'!G6</f>
        <v>39</v>
      </c>
      <c r="H6" s="5">
        <f>'[1]12.Austria'!H6</f>
        <v>34</v>
      </c>
      <c r="I6" s="5">
        <f>'[1]12.Austria'!I6</f>
        <v>5</v>
      </c>
      <c r="J6" s="48">
        <f>'[1]12.Austria'!J6</f>
        <v>18</v>
      </c>
      <c r="K6" s="6">
        <f>'[1]12.Austria'!K6</f>
        <v>7.1650000002000001</v>
      </c>
      <c r="L6" s="5" t="str">
        <f>'[1]12.Austria'!L6</f>
        <v>ECLQ2?</v>
      </c>
      <c r="P6" s="271"/>
      <c r="T6" s="271"/>
    </row>
    <row r="7" spans="1:20">
      <c r="A7" s="261">
        <v>6</v>
      </c>
      <c r="B7" s="262" t="str">
        <f>'[1]12.Austria'!B7</f>
        <v>Wolfsberg</v>
      </c>
      <c r="C7" s="262">
        <f>'[1]12.Austria'!C7</f>
        <v>23</v>
      </c>
      <c r="D7" s="262">
        <f>'[1]12.Austria'!D7</f>
        <v>10</v>
      </c>
      <c r="E7" s="262">
        <f>'[1]12.Austria'!E7</f>
        <v>3</v>
      </c>
      <c r="F7" s="262">
        <f>'[1]12.Austria'!F7</f>
        <v>10</v>
      </c>
      <c r="G7" s="262">
        <f>'[1]12.Austria'!G7</f>
        <v>41</v>
      </c>
      <c r="H7" s="262">
        <f>'[1]12.Austria'!H7</f>
        <v>47</v>
      </c>
      <c r="I7" s="262">
        <f>'[1]12.Austria'!I7</f>
        <v>-6</v>
      </c>
      <c r="J7" s="263">
        <f>'[1]12.Austria'!J7</f>
        <v>16</v>
      </c>
      <c r="K7" s="264">
        <f>'[1]12.Austria'!K7</f>
        <v>11.000000008064516</v>
      </c>
      <c r="L7" s="5" t="str">
        <f>'[1]12.Austria'!L7</f>
        <v xml:space="preserve"> </v>
      </c>
      <c r="P7" s="271"/>
      <c r="T7" s="271"/>
    </row>
    <row r="8" spans="1:20">
      <c r="A8">
        <v>7</v>
      </c>
      <c r="B8" s="5" t="str">
        <f>'[1]12.Austria'!B8</f>
        <v>Austria Wien</v>
      </c>
      <c r="C8" s="5">
        <f>'[1]12.Austria'!C8</f>
        <v>23</v>
      </c>
      <c r="D8" s="5">
        <f>'[1]12.Austria'!D8</f>
        <v>7</v>
      </c>
      <c r="E8" s="5">
        <f>'[1]12.Austria'!E8</f>
        <v>7</v>
      </c>
      <c r="F8" s="5">
        <f>'[1]12.Austria'!F8</f>
        <v>9</v>
      </c>
      <c r="G8" s="5">
        <f>'[1]12.Austria'!G8</f>
        <v>33</v>
      </c>
      <c r="H8" s="5">
        <f>'[1]12.Austria'!H8</f>
        <v>32</v>
      </c>
      <c r="I8" s="5">
        <f>'[1]12.Austria'!I8</f>
        <v>1</v>
      </c>
      <c r="J8" s="48">
        <f>'[1]12.Austria'!J8</f>
        <v>15</v>
      </c>
      <c r="K8" s="6">
        <f>'[1]12.Austria'!K8</f>
        <v>10.000000007874016</v>
      </c>
      <c r="L8" s="5" t="str">
        <f>'[1]12.Austria'!L8</f>
        <v xml:space="preserve"> </v>
      </c>
      <c r="O8" s="271"/>
      <c r="P8" s="271"/>
    </row>
    <row r="9" spans="1:20">
      <c r="A9">
        <v>8</v>
      </c>
      <c r="B9" s="5" t="str">
        <f>'[1]12.Austria'!B9</f>
        <v>Hartberg</v>
      </c>
      <c r="C9" s="5">
        <f>'[1]12.Austria'!C9</f>
        <v>23</v>
      </c>
      <c r="D9" s="5">
        <f>'[1]12.Austria'!D9</f>
        <v>7</v>
      </c>
      <c r="E9" s="5">
        <f>'[1]12.Austria'!E9</f>
        <v>8</v>
      </c>
      <c r="F9" s="5">
        <f>'[1]12.Austria'!F9</f>
        <v>8</v>
      </c>
      <c r="G9" s="5">
        <f>'[1]12.Austria'!G9</f>
        <v>27</v>
      </c>
      <c r="H9" s="5">
        <f>'[1]12.Austria'!H9</f>
        <v>41</v>
      </c>
      <c r="I9" s="5">
        <f>'[1]12.Austria'!I9</f>
        <v>-14</v>
      </c>
      <c r="J9" s="48">
        <f>'[1]12.Austria'!J9</f>
        <v>14</v>
      </c>
      <c r="K9" s="6">
        <f>'[1]12.Austria'!K9</f>
        <v>7.1650000063291142</v>
      </c>
      <c r="L9" s="5" t="str">
        <f>'[1]12.Austria'!L9</f>
        <v xml:space="preserve"> </v>
      </c>
      <c r="T9" s="271"/>
    </row>
    <row r="10" spans="1:20">
      <c r="A10">
        <v>9</v>
      </c>
      <c r="B10" s="5" t="str">
        <f>'[1]12.Austria'!B10</f>
        <v>Ried</v>
      </c>
      <c r="C10" s="5">
        <f>'[1]12.Austria'!C10</f>
        <v>23</v>
      </c>
      <c r="D10" s="5">
        <f>'[1]12.Austria'!D10</f>
        <v>5</v>
      </c>
      <c r="E10" s="5">
        <f>'[1]12.Austria'!E10</f>
        <v>4</v>
      </c>
      <c r="F10" s="5">
        <f>'[1]12.Austria'!F10</f>
        <v>14</v>
      </c>
      <c r="G10" s="5">
        <f>'[1]12.Austria'!G10</f>
        <v>24</v>
      </c>
      <c r="H10" s="5">
        <f>'[1]12.Austria'!H10</f>
        <v>48</v>
      </c>
      <c r="I10" s="5">
        <f>'[1]12.Austria'!I10</f>
        <v>-24</v>
      </c>
      <c r="J10" s="48">
        <f>'[1]12.Austria'!J10</f>
        <v>11</v>
      </c>
      <c r="K10" s="6">
        <f>'[1]12.Austria'!K10</f>
        <v>7.1650000001111112</v>
      </c>
      <c r="L10" s="5" t="str">
        <f>'[1]12.Austria'!L10</f>
        <v xml:space="preserve"> </v>
      </c>
      <c r="T10" s="271"/>
    </row>
    <row r="11" spans="1:20">
      <c r="A11">
        <v>10</v>
      </c>
      <c r="B11" s="5" t="str">
        <f>'[1]12.Austria'!B11</f>
        <v>St Polten</v>
      </c>
      <c r="C11" s="5">
        <f>'[1]12.Austria'!C11</f>
        <v>23</v>
      </c>
      <c r="D11" s="5">
        <f>'[1]12.Austria'!D11</f>
        <v>5</v>
      </c>
      <c r="E11" s="5">
        <f>'[1]12.Austria'!E11</f>
        <v>6</v>
      </c>
      <c r="F11" s="5">
        <f>'[1]12.Austria'!F11</f>
        <v>12</v>
      </c>
      <c r="G11" s="5">
        <f>'[1]12.Austria'!G11</f>
        <v>33</v>
      </c>
      <c r="H11" s="5">
        <f>'[1]12.Austria'!H11</f>
        <v>44</v>
      </c>
      <c r="I11" s="5">
        <f>'[1]12.Austria'!I11</f>
        <v>-11</v>
      </c>
      <c r="J11" s="48">
        <f>'[1]12.Austria'!J11</f>
        <v>10</v>
      </c>
      <c r="K11" s="6">
        <f>'[1]12.Austria'!K11</f>
        <v>7.1650000001</v>
      </c>
      <c r="L11" s="5" t="str">
        <f>'[1]12.Austria'!L11</f>
        <v xml:space="preserve"> </v>
      </c>
      <c r="N11" s="54"/>
    </row>
    <row r="12" spans="1:20">
      <c r="A12">
        <v>11</v>
      </c>
      <c r="B12" s="5" t="str">
        <f>'[1]12.Austria'!B12</f>
        <v>Altach</v>
      </c>
      <c r="C12" s="5">
        <f>'[1]12.Austria'!C12</f>
        <v>23</v>
      </c>
      <c r="D12" s="5">
        <f>'[1]12.Austria'!D12</f>
        <v>6</v>
      </c>
      <c r="E12" s="5">
        <f>'[1]12.Austria'!E12</f>
        <v>3</v>
      </c>
      <c r="F12" s="5">
        <f>'[1]12.Austria'!F12</f>
        <v>14</v>
      </c>
      <c r="G12" s="5">
        <f>'[1]12.Austria'!G12</f>
        <v>20</v>
      </c>
      <c r="H12" s="5">
        <f>'[1]12.Austria'!H12</f>
        <v>45</v>
      </c>
      <c r="I12" s="5">
        <f>'[1]12.Austria'!I12</f>
        <v>-25</v>
      </c>
      <c r="J12" s="48">
        <f>'[1]12.Austria'!J12</f>
        <v>10</v>
      </c>
      <c r="K12" s="6">
        <f>'[1]12.Austria'!K12</f>
        <v>7.1650000062111801</v>
      </c>
      <c r="L12" s="5" t="str">
        <f>'[1]12.Austria'!L12</f>
        <v xml:space="preserve"> </v>
      </c>
      <c r="N12" s="42"/>
    </row>
    <row r="13" spans="1:20">
      <c r="A13">
        <v>12</v>
      </c>
      <c r="B13" s="5" t="str">
        <f>'[1]12.Austria'!B13</f>
        <v>Admira Wacker</v>
      </c>
      <c r="C13" s="5">
        <f>'[1]12.Austria'!C13</f>
        <v>23</v>
      </c>
      <c r="D13" s="5">
        <f>'[1]12.Austria'!D13</f>
        <v>4</v>
      </c>
      <c r="E13" s="5">
        <f>'[1]12.Austria'!E13</f>
        <v>5</v>
      </c>
      <c r="F13" s="5">
        <f>'[1]12.Austria'!F13</f>
        <v>14</v>
      </c>
      <c r="G13" s="5">
        <f>'[1]12.Austria'!G13</f>
        <v>23</v>
      </c>
      <c r="H13" s="5">
        <f>'[1]12.Austria'!H13</f>
        <v>50</v>
      </c>
      <c r="I13" s="5">
        <f>'[1]12.Austria'!I13</f>
        <v>-27</v>
      </c>
      <c r="J13" s="48">
        <f>'[1]12.Austria'!J13</f>
        <v>10</v>
      </c>
      <c r="K13" s="6">
        <f>'[1]12.Austria'!K13</f>
        <v>7.1650000062499997</v>
      </c>
      <c r="L13" s="5" t="str">
        <f>'[1]12.Austria'!L13</f>
        <v xml:space="preserve"> </v>
      </c>
    </row>
    <row r="14" spans="1:20">
      <c r="B14" s="117"/>
      <c r="F14" s="120" t="s">
        <v>203</v>
      </c>
      <c r="G14" s="277">
        <f>SUM(G2:G13)/SUM(C2:C13)*2</f>
        <v>3.1739130434782608</v>
      </c>
      <c r="H14" s="277"/>
    </row>
    <row r="15" spans="1:20">
      <c r="B15" t="s">
        <v>136</v>
      </c>
      <c r="K15" s="6">
        <f>'[1]12.Austria'!K15</f>
        <v>7.165</v>
      </c>
    </row>
    <row r="16" spans="1:20">
      <c r="K16" s="6"/>
    </row>
    <row r="19" spans="2:2">
      <c r="B19" s="190" t="s">
        <v>204</v>
      </c>
    </row>
    <row r="20" spans="2:2">
      <c r="B20" s="27" t="s">
        <v>254</v>
      </c>
    </row>
    <row r="21" spans="2:2">
      <c r="B21" s="27" t="s">
        <v>255</v>
      </c>
    </row>
    <row r="22" spans="2:2">
      <c r="B22" s="27" t="s">
        <v>256</v>
      </c>
    </row>
    <row r="23" spans="2:2">
      <c r="B23" s="27" t="s">
        <v>257</v>
      </c>
    </row>
    <row r="24" spans="2:2">
      <c r="B24" s="27" t="s">
        <v>258</v>
      </c>
    </row>
    <row r="25" spans="2:2">
      <c r="B25" s="27"/>
    </row>
  </sheetData>
  <mergeCells count="1">
    <mergeCell ref="G14:H14"/>
  </mergeCells>
  <phoneticPr fontId="3" type="noConversion"/>
  <hyperlinks>
    <hyperlink ref="O1" location="MENU!A1" display="Menu" xr:uid="{00000000-0004-0000-1200-000000000000}"/>
  </hyperlink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4"/>
  <dimension ref="A1:AA168"/>
  <sheetViews>
    <sheetView showGridLines="0" tabSelected="1" workbookViewId="0">
      <selection activeCell="U11" sqref="U11"/>
    </sheetView>
  </sheetViews>
  <sheetFormatPr defaultRowHeight="12.95" customHeight="1"/>
  <cols>
    <col min="1" max="1" width="2.7109375" style="78" customWidth="1"/>
    <col min="2" max="2" width="17.7109375" style="78" customWidth="1"/>
    <col min="3" max="3" width="5.5703125" style="78" bestFit="1" customWidth="1"/>
    <col min="4" max="4" width="7.5703125" style="78" customWidth="1"/>
    <col min="5" max="5" width="2.7109375" style="78" customWidth="1"/>
    <col min="6" max="6" width="17.7109375" style="78" customWidth="1"/>
    <col min="7" max="7" width="5.5703125" style="78" bestFit="1" customWidth="1"/>
    <col min="8" max="8" width="7.5703125" style="78" customWidth="1"/>
    <col min="9" max="9" width="3.140625" style="220" customWidth="1"/>
    <col min="10" max="10" width="17.7109375" style="78" customWidth="1"/>
    <col min="11" max="11" width="5.5703125" style="78" bestFit="1" customWidth="1"/>
    <col min="12" max="12" width="7.5703125" style="78" customWidth="1"/>
    <col min="13" max="13" width="2.85546875" style="105" bestFit="1" customWidth="1"/>
    <col min="14" max="14" width="17.7109375" style="78" customWidth="1"/>
    <col min="15" max="15" width="5.5703125" style="78" bestFit="1" customWidth="1"/>
    <col min="16" max="16" width="7.5703125" style="78" customWidth="1"/>
    <col min="17" max="17" width="6.7109375" style="105" customWidth="1"/>
    <col min="18" max="18" width="17.7109375" style="78" customWidth="1"/>
    <col min="19" max="19" width="5.5703125" style="78" bestFit="1" customWidth="1"/>
    <col min="20" max="20" width="8.140625" style="78" customWidth="1"/>
    <col min="21" max="21" width="6.28515625" style="105" customWidth="1"/>
    <col min="22" max="22" width="17.7109375" style="78" customWidth="1"/>
    <col min="23" max="23" width="5.5703125" style="78" bestFit="1" customWidth="1"/>
    <col min="24" max="24" width="7.5703125" style="78" customWidth="1"/>
    <col min="25" max="25" width="2" style="78" customWidth="1"/>
    <col min="26" max="16384" width="9.140625" style="78"/>
  </cols>
  <sheetData>
    <row r="1" spans="1:27" ht="12.95" customHeight="1" thickBot="1">
      <c r="A1" s="105"/>
      <c r="E1" s="169"/>
      <c r="F1" s="272" t="s">
        <v>70</v>
      </c>
      <c r="G1" s="272"/>
      <c r="H1" s="272"/>
      <c r="I1" s="170" t="s">
        <v>71</v>
      </c>
      <c r="J1" s="272" t="s">
        <v>72</v>
      </c>
      <c r="K1" s="272"/>
      <c r="L1" s="272"/>
      <c r="M1" s="170" t="s">
        <v>71</v>
      </c>
      <c r="N1" s="272" t="s">
        <v>73</v>
      </c>
      <c r="O1" s="272"/>
      <c r="P1" s="272"/>
      <c r="R1" s="272" t="s">
        <v>74</v>
      </c>
      <c r="S1" s="272"/>
      <c r="T1" s="272"/>
      <c r="V1" s="273" t="s">
        <v>75</v>
      </c>
      <c r="W1" s="273"/>
      <c r="X1" s="273"/>
    </row>
    <row r="2" spans="1:27" ht="12.95" customHeight="1">
      <c r="A2" s="105"/>
      <c r="B2" s="274" t="s">
        <v>76</v>
      </c>
      <c r="C2" s="274"/>
      <c r="D2" s="274"/>
      <c r="E2" s="171">
        <v>1</v>
      </c>
      <c r="F2" s="222" t="str">
        <f>[1]CL!$F2</f>
        <v>Celtic</v>
      </c>
      <c r="G2" s="223" t="str">
        <f>[1]CL!$G2</f>
        <v>Sco2</v>
      </c>
      <c r="H2" s="224">
        <f>[1]CL!$H2</f>
        <v>34.000000021739133</v>
      </c>
      <c r="I2" s="104">
        <v>1</v>
      </c>
      <c r="J2" s="222" t="str">
        <f>[1]CL!$J2</f>
        <v>Shakhtar Donetsk</v>
      </c>
      <c r="K2" s="229" t="str">
        <f>[1]CL!$K2</f>
        <v>Ukr2</v>
      </c>
      <c r="L2" s="224">
        <f>[1]CL!$L2</f>
        <v>79.00000005555556</v>
      </c>
      <c r="M2" s="104">
        <v>1</v>
      </c>
      <c r="N2" s="222" t="str">
        <f>[1]CL!$N2</f>
        <v>Shakhtar Donetsk</v>
      </c>
      <c r="O2" s="223" t="str">
        <f>[1]CL!$O2</f>
        <v>Ukr2</v>
      </c>
      <c r="P2" s="230">
        <f>[1]CL!$P2</f>
        <v>79.00000005555556</v>
      </c>
      <c r="Q2" s="104">
        <v>1</v>
      </c>
      <c r="R2" s="247" t="str">
        <f>[1]CL!$R2</f>
        <v>Atletico Madrid</v>
      </c>
      <c r="S2" s="219" t="str">
        <f>[1]CL!$S2</f>
        <v>Esp1</v>
      </c>
      <c r="T2" s="83">
        <f>[1]CL!$T2</f>
        <v>115.00000016666667</v>
      </c>
      <c r="U2" s="104">
        <v>17</v>
      </c>
      <c r="V2" s="81" t="str">
        <f>[1]CL!$V2</f>
        <v>Shakhtar Donetsk</v>
      </c>
      <c r="W2" s="84" t="str">
        <f>[1]CL!$W2</f>
        <v>Ukr2</v>
      </c>
      <c r="X2" s="85">
        <f>[1]CL!$X2</f>
        <v>79.00000005555556</v>
      </c>
      <c r="AA2" s="258" t="s">
        <v>77</v>
      </c>
    </row>
    <row r="3" spans="1:27" ht="12.95" customHeight="1">
      <c r="A3" s="176">
        <v>1</v>
      </c>
      <c r="B3" s="70" t="str">
        <f>[1]CL!$B3</f>
        <v>Drita</v>
      </c>
      <c r="C3" s="71" t="str">
        <f>[1]CL!$C3</f>
        <v>Kos1</v>
      </c>
      <c r="D3" s="72">
        <f>[1]CL!$D3</f>
        <v>3.5000000033670036</v>
      </c>
      <c r="E3" s="171">
        <v>2</v>
      </c>
      <c r="F3" s="225" t="str">
        <f>[1]CL!$F3</f>
        <v>PSV Eindhoven</v>
      </c>
      <c r="G3" s="226" t="str">
        <f>[1]CL!$G3</f>
        <v>Ned2</v>
      </c>
      <c r="H3" s="227">
        <f>[1]CL!$H3</f>
        <v>29.000000017857143</v>
      </c>
      <c r="I3" s="104">
        <v>2</v>
      </c>
      <c r="J3" s="225" t="str">
        <f>[1]CL!$J3</f>
        <v>Benfica</v>
      </c>
      <c r="K3" s="228" t="str">
        <f>[1]CL!$K3</f>
        <v>Por3</v>
      </c>
      <c r="L3" s="227">
        <f>[1]CL!$L3</f>
        <v>58.000000043478259</v>
      </c>
      <c r="M3" s="104">
        <v>2</v>
      </c>
      <c r="N3" s="225" t="str">
        <f>[1]CL!$N3</f>
        <v>Benfica</v>
      </c>
      <c r="O3" s="226" t="str">
        <f>[1]CL!$O3</f>
        <v>Por3</v>
      </c>
      <c r="P3" s="231">
        <f>[1]CL!$P3</f>
        <v>58.000000043478259</v>
      </c>
      <c r="Q3" s="104">
        <v>2</v>
      </c>
      <c r="R3" s="248" t="str">
        <f>[1]CL!$R3</f>
        <v>Manchester City</v>
      </c>
      <c r="S3" s="217" t="str">
        <f>[1]CL!$S3</f>
        <v>Eng1</v>
      </c>
      <c r="T3" s="91">
        <f>[1]CL!$T3</f>
        <v>117.0000002</v>
      </c>
      <c r="U3" s="104">
        <v>18</v>
      </c>
      <c r="V3" s="90" t="str">
        <f>[1]CL!$V3</f>
        <v>RB Leipzig</v>
      </c>
      <c r="W3" s="102" t="str">
        <f>[1]CL!$W3</f>
        <v>Ger2</v>
      </c>
      <c r="X3" s="92">
        <f>[1]CL!$X3</f>
        <v>66.000000047619054</v>
      </c>
    </row>
    <row r="4" spans="1:27" ht="12.95" customHeight="1">
      <c r="A4" s="176">
        <v>2</v>
      </c>
      <c r="B4" s="86" t="str">
        <f>[1]CL!$B4</f>
        <v>La Fiorita</v>
      </c>
      <c r="C4" s="87" t="str">
        <f>[1]CL!$C4</f>
        <v>Sma1</v>
      </c>
      <c r="D4" s="80">
        <f>[1]CL!$D4</f>
        <v>3.2500000032679739</v>
      </c>
      <c r="E4" s="171">
        <v>3</v>
      </c>
      <c r="F4" s="225" t="str">
        <f>[1]CL!$F4</f>
        <v>Fenerbahce</v>
      </c>
      <c r="G4" s="226" t="str">
        <f>[1]CL!$G4</f>
        <v>Tur2</v>
      </c>
      <c r="H4" s="227">
        <f>[1]CL!$H4</f>
        <v>19.500000013513514</v>
      </c>
      <c r="I4" s="104">
        <v>3</v>
      </c>
      <c r="J4" s="225" t="str">
        <f>[1]CL!$J4</f>
        <v>Monaco</v>
      </c>
      <c r="K4" s="228" t="str">
        <f>[1]CL!$K4</f>
        <v>Fra3</v>
      </c>
      <c r="L4" s="227">
        <f>[1]CL!$L4</f>
        <v>36.000000024999999</v>
      </c>
      <c r="M4" s="104">
        <v>3</v>
      </c>
      <c r="N4" s="86" t="str">
        <f>[1]CL!$N4</f>
        <v>Monaco</v>
      </c>
      <c r="O4" s="87" t="str">
        <f>[1]CL!$O4</f>
        <v>Fra3</v>
      </c>
      <c r="P4" s="89">
        <f>[1]CL!$P4</f>
        <v>36.000000024999999</v>
      </c>
      <c r="Q4" s="104">
        <v>3</v>
      </c>
      <c r="R4" s="248" t="str">
        <f>[1]CL!$R4</f>
        <v>Bayern Munich</v>
      </c>
      <c r="S4" s="217" t="str">
        <f>[1]CL!$S4</f>
        <v>Ger1</v>
      </c>
      <c r="T4" s="91">
        <f>[1]CL!$T4</f>
        <v>132.000001</v>
      </c>
      <c r="U4" s="104">
        <v>19</v>
      </c>
      <c r="V4" s="90" t="str">
        <f>[1]CL!$V4</f>
        <v>Salzburg</v>
      </c>
      <c r="W4" s="102" t="str">
        <f>[1]CL!$W4</f>
        <v>Aut1</v>
      </c>
      <c r="X4" s="92">
        <f>[1]CL!$X4</f>
        <v>59.000000045454549</v>
      </c>
    </row>
    <row r="5" spans="1:27" ht="12.95" customHeight="1">
      <c r="A5" s="176">
        <v>3</v>
      </c>
      <c r="B5" s="86" t="str">
        <f>[1]CL!$B5</f>
        <v>HB Torshavn</v>
      </c>
      <c r="C5" s="87" t="str">
        <f>[1]CL!$C5</f>
        <v>Far1</v>
      </c>
      <c r="D5" s="80">
        <f>[1]CL!$D5</f>
        <v>2.2500000028169014</v>
      </c>
      <c r="E5" s="171">
        <v>4</v>
      </c>
      <c r="F5" s="86" t="str">
        <f>[1]CL!$F5</f>
        <v>Sparta Praha</v>
      </c>
      <c r="G5" s="87" t="str">
        <f>[1]CL!$G5</f>
        <v>Cze2</v>
      </c>
      <c r="H5" s="80">
        <f>[1]CL!$H5</f>
        <v>17.500000010869567</v>
      </c>
      <c r="I5" s="104">
        <v>4</v>
      </c>
      <c r="J5" s="225" t="str">
        <f>[1]CL!$J5</f>
        <v>Celtic</v>
      </c>
      <c r="K5" s="228" t="str">
        <f>[1]CL!$K5</f>
        <v>Sco2</v>
      </c>
      <c r="L5" s="227">
        <f>[1]CL!$L5</f>
        <v>34.000000021739133</v>
      </c>
      <c r="M5" s="104">
        <v>4</v>
      </c>
      <c r="N5" s="93" t="str">
        <f>[1]CL!$N5</f>
        <v>Celtic</v>
      </c>
      <c r="O5" s="94" t="str">
        <f>[1]CL!$O5</f>
        <v>Sco2</v>
      </c>
      <c r="P5" s="99">
        <f>[1]CL!$P5</f>
        <v>34.000000021739133</v>
      </c>
      <c r="Q5" s="104">
        <v>4</v>
      </c>
      <c r="R5" s="248" t="str">
        <f>[1]CL!$R5</f>
        <v>Internazionale</v>
      </c>
      <c r="S5" s="217" t="str">
        <f>[1]CL!$S5</f>
        <v>Ita1</v>
      </c>
      <c r="T5" s="91">
        <f>[1]CL!$T5</f>
        <v>53.000000038461536</v>
      </c>
      <c r="U5" s="104">
        <v>20</v>
      </c>
      <c r="V5" s="90" t="str">
        <f>[1]CL!$V5</f>
        <v>Benfica</v>
      </c>
      <c r="W5" s="102" t="str">
        <f>[1]CL!$W5</f>
        <v>Por3</v>
      </c>
      <c r="X5" s="92">
        <f>[1]CL!$X5</f>
        <v>58.000000043478259</v>
      </c>
    </row>
    <row r="6" spans="1:27" ht="12.95" customHeight="1">
      <c r="A6" s="176">
        <v>4</v>
      </c>
      <c r="B6" s="93" t="str">
        <f>[1]CL!$B6</f>
        <v>Inter Escaldes</v>
      </c>
      <c r="C6" s="94" t="str">
        <f>[1]CL!$C6</f>
        <v>And1</v>
      </c>
      <c r="D6" s="79">
        <f>[1]CL!$D6</f>
        <v>1.5000000025906737</v>
      </c>
      <c r="E6" s="171">
        <v>5</v>
      </c>
      <c r="F6" s="86" t="str">
        <f>[1]CL!$F6</f>
        <v>Rapid Wien</v>
      </c>
      <c r="G6" s="87" t="str">
        <f>[1]CL!$G6</f>
        <v>Aut2</v>
      </c>
      <c r="H6" s="80">
        <f>[1]CL!$H6</f>
        <v>17.000000010526314</v>
      </c>
      <c r="I6" s="104">
        <v>5</v>
      </c>
      <c r="J6" s="86" t="str">
        <f>[1]CL!$J6</f>
        <v>PSV Eindhoven</v>
      </c>
      <c r="K6" s="214" t="str">
        <f>[1]CL!$K6</f>
        <v>Ned2</v>
      </c>
      <c r="L6" s="80">
        <f>[1]CL!$L6</f>
        <v>29.000000017857143</v>
      </c>
      <c r="M6" s="104"/>
      <c r="N6" s="214"/>
      <c r="O6" s="214"/>
      <c r="Q6" s="104">
        <v>5</v>
      </c>
      <c r="R6" s="248" t="str">
        <f>[1]CL!$R6</f>
        <v>Lille</v>
      </c>
      <c r="S6" s="217" t="str">
        <f>[1]CL!$S6</f>
        <v>Fra1</v>
      </c>
      <c r="T6" s="91">
        <f>[1]CL!$T6</f>
        <v>14.000000009174311</v>
      </c>
      <c r="U6" s="104">
        <v>21</v>
      </c>
      <c r="V6" s="90" t="str">
        <f>[1]CL!$V6</f>
        <v>Atalanta</v>
      </c>
      <c r="W6" s="102" t="str">
        <f>[1]CL!$W6</f>
        <v>Ita4</v>
      </c>
      <c r="X6" s="92">
        <f>[1]CL!$X6</f>
        <v>50.50000003703704</v>
      </c>
    </row>
    <row r="7" spans="1:27" ht="12.95" customHeight="1">
      <c r="A7" s="176"/>
      <c r="B7" s="168" t="s">
        <v>78</v>
      </c>
      <c r="C7" s="87"/>
      <c r="D7" s="87">
        <f>AVERAGE(D3:D6)</f>
        <v>2.625000003010638</v>
      </c>
      <c r="E7" s="171">
        <v>6</v>
      </c>
      <c r="F7" s="93" t="str">
        <f>[1]CL!$F7</f>
        <v>Brondby</v>
      </c>
      <c r="G7" s="94" t="str">
        <f>[1]CL!$G7</f>
        <v>Den2</v>
      </c>
      <c r="H7" s="79">
        <f>[1]CL!$H7</f>
        <v>7.000000006134969</v>
      </c>
      <c r="I7" s="104">
        <v>6</v>
      </c>
      <c r="J7" s="86" t="str">
        <f>[1]CL!$J7</f>
        <v>Fenerbahce</v>
      </c>
      <c r="K7" s="214" t="str">
        <f>[1]CL!$K7</f>
        <v>Tur2</v>
      </c>
      <c r="L7" s="80">
        <f>[1]CL!$L7</f>
        <v>19.500000013513514</v>
      </c>
      <c r="M7" s="104"/>
      <c r="N7" s="214"/>
      <c r="O7" s="214"/>
      <c r="P7" s="87">
        <f>AVERAGE(P2:P5)</f>
        <v>51.75000003644324</v>
      </c>
      <c r="Q7" s="104">
        <v>6</v>
      </c>
      <c r="R7" s="248" t="str">
        <f>[1]CL!$R7</f>
        <v>Sporting</v>
      </c>
      <c r="S7" s="217" t="str">
        <f>[1]CL!$S7</f>
        <v>Por1</v>
      </c>
      <c r="T7" s="91">
        <f>[1]CL!$T7</f>
        <v>45.500000031250003</v>
      </c>
      <c r="U7" s="104">
        <v>22</v>
      </c>
      <c r="V7" s="90" t="str">
        <f>[1]CL!$V7</f>
        <v>Besiktas</v>
      </c>
      <c r="W7" s="102" t="str">
        <f>[1]CL!$W7</f>
        <v>Tur1</v>
      </c>
      <c r="X7" s="92">
        <f>[1]CL!$X7</f>
        <v>49.000000033333336</v>
      </c>
    </row>
    <row r="8" spans="1:27" ht="12.95" customHeight="1">
      <c r="A8" s="105"/>
      <c r="B8" s="272" t="s">
        <v>79</v>
      </c>
      <c r="C8" s="272"/>
      <c r="D8" s="272"/>
      <c r="E8" s="171"/>
      <c r="F8" s="214"/>
      <c r="G8" s="214"/>
      <c r="I8" s="104">
        <v>7</v>
      </c>
      <c r="J8" s="86" t="str">
        <f>[1]CL!$J8</f>
        <v>Spartak</v>
      </c>
      <c r="K8" s="214" t="str">
        <f>[1]CL!$K8</f>
        <v>Rus2</v>
      </c>
      <c r="L8" s="80">
        <f>[1]CL!$L8</f>
        <v>18.500000011235954</v>
      </c>
      <c r="M8" s="104"/>
      <c r="N8" s="214"/>
      <c r="O8" s="214"/>
      <c r="P8" s="87"/>
      <c r="Q8" s="104">
        <v>7</v>
      </c>
      <c r="R8" s="248" t="str">
        <f>[1]CL!$R8</f>
        <v>Zenit</v>
      </c>
      <c r="S8" s="217" t="str">
        <f>[1]CL!$S8</f>
        <v>Rus1</v>
      </c>
      <c r="T8" s="91">
        <f>[1]CL!$T8</f>
        <v>50.000000035714287</v>
      </c>
      <c r="U8" s="104">
        <v>23</v>
      </c>
      <c r="V8" s="90" t="str">
        <f>[1]CL!$V8</f>
        <v>Dynamo Kyiv</v>
      </c>
      <c r="W8" s="102" t="str">
        <f>[1]CL!$W8</f>
        <v>Ukr1</v>
      </c>
      <c r="X8" s="92">
        <f>[1]CL!$X8</f>
        <v>47.000000032258065</v>
      </c>
    </row>
    <row r="9" spans="1:27" ht="12.95" customHeight="1" thickBot="1">
      <c r="A9" s="105">
        <v>1</v>
      </c>
      <c r="B9" s="70" t="str">
        <f>[1]CL!$B9</f>
        <v>Dinamo Zagreb</v>
      </c>
      <c r="C9" s="103" t="str">
        <f>[1]CL!$C9</f>
        <v>Cro1</v>
      </c>
      <c r="D9" s="72">
        <f>[1]CL!$D9</f>
        <v>44.500000030303028</v>
      </c>
      <c r="E9" s="171"/>
      <c r="F9" s="214"/>
      <c r="G9" s="87"/>
      <c r="H9" s="87">
        <f>AVERAGE(H2:H7)</f>
        <v>20.666666680106772</v>
      </c>
      <c r="I9" s="104">
        <v>8</v>
      </c>
      <c r="J9" s="93" t="str">
        <f>[1]CL!$J9</f>
        <v>Antwerp</v>
      </c>
      <c r="K9" s="100" t="str">
        <f>[1]CL!$K9</f>
        <v>Bel2</v>
      </c>
      <c r="L9" s="79">
        <f>[1]CL!$L9</f>
        <v>10.500000008000001</v>
      </c>
      <c r="M9" s="104"/>
      <c r="N9" s="214"/>
      <c r="O9" s="214"/>
      <c r="P9" s="87"/>
      <c r="Q9" s="104">
        <v>8</v>
      </c>
      <c r="R9" s="249" t="str">
        <f>[1]CL!$R9</f>
        <v>EL TH           19,142</v>
      </c>
      <c r="S9" s="218" t="str">
        <f>[1]CL!$S9</f>
        <v xml:space="preserve">   -</v>
      </c>
      <c r="T9" s="97">
        <f>[1]CL!$T9</f>
        <v>106.00000012499</v>
      </c>
      <c r="U9" s="104">
        <v>24</v>
      </c>
      <c r="V9" s="95" t="str">
        <f>[1]CL!$V9</f>
        <v>Dinamo Zagreb</v>
      </c>
      <c r="W9" s="96" t="str">
        <f>[1]CL!$W9</f>
        <v>Cro1</v>
      </c>
      <c r="X9" s="98">
        <f>[1]CL!$X9</f>
        <v>44.500000030303028</v>
      </c>
    </row>
    <row r="10" spans="1:27" ht="12.95" customHeight="1">
      <c r="A10" s="105">
        <v>2</v>
      </c>
      <c r="B10" s="73" t="str">
        <f>[1]CL!$B10</f>
        <v>Ludogorets</v>
      </c>
      <c r="C10" s="21" t="str">
        <f>[1]CL!$C10</f>
        <v>Bul1</v>
      </c>
      <c r="D10" s="75">
        <f>[1]CL!$D10</f>
        <v>28.00000001724138</v>
      </c>
      <c r="E10" s="171"/>
      <c r="F10" s="214"/>
      <c r="G10" s="87"/>
      <c r="H10" s="214"/>
      <c r="I10" s="171"/>
      <c r="J10" s="214"/>
      <c r="K10" s="87"/>
      <c r="M10" s="104"/>
      <c r="N10" s="214"/>
      <c r="O10" s="87"/>
      <c r="P10" s="87"/>
      <c r="Q10" s="104"/>
      <c r="T10" s="87">
        <f>AVERAGE(T2:T9)</f>
        <v>79.062500200782097</v>
      </c>
      <c r="U10" s="104"/>
      <c r="X10" s="87">
        <f>AVERAGE(X2:X9)</f>
        <v>56.625000040629857</v>
      </c>
    </row>
    <row r="11" spans="1:27" ht="12.95" customHeight="1" thickBot="1">
      <c r="A11" s="105">
        <v>3</v>
      </c>
      <c r="B11" s="73" t="str">
        <f>[1]CL!$B11</f>
        <v>Qarabag</v>
      </c>
      <c r="C11" s="21" t="str">
        <f>[1]CL!$C11</f>
        <v>Aze1</v>
      </c>
      <c r="D11" s="75">
        <f>[1]CL!$D11</f>
        <v>21.000000014492752</v>
      </c>
      <c r="E11" s="171"/>
      <c r="F11" s="214"/>
      <c r="G11" s="87"/>
      <c r="H11" s="214"/>
      <c r="I11" s="171"/>
      <c r="J11" s="214"/>
      <c r="K11" s="87"/>
      <c r="L11" s="87">
        <f>AVERAGE(L2:L9)</f>
        <v>35.562500024547447</v>
      </c>
      <c r="M11" s="104"/>
      <c r="N11" s="214"/>
      <c r="O11" s="87"/>
      <c r="P11" s="87"/>
      <c r="Q11" s="104"/>
      <c r="R11" s="273" t="s">
        <v>80</v>
      </c>
      <c r="S11" s="273"/>
      <c r="T11" s="273"/>
      <c r="U11" s="104"/>
      <c r="V11" s="273" t="s">
        <v>81</v>
      </c>
      <c r="W11" s="273"/>
      <c r="X11" s="273"/>
    </row>
    <row r="12" spans="1:27" ht="12.95" customHeight="1">
      <c r="A12" s="105">
        <v>4</v>
      </c>
      <c r="B12" s="73" t="str">
        <f>[1]CL!$B12</f>
        <v>Steaua</v>
      </c>
      <c r="C12" s="21" t="str">
        <f>[1]CL!$C12</f>
        <v>Rom1</v>
      </c>
      <c r="D12" s="75">
        <f>[1]CL!$D12</f>
        <v>21.000000014285714</v>
      </c>
      <c r="E12" s="105"/>
      <c r="I12" s="172"/>
      <c r="Q12" s="105">
        <v>9</v>
      </c>
      <c r="R12" s="81" t="str">
        <f>[1]CL!$R12</f>
        <v>Real Madrid</v>
      </c>
      <c r="S12" s="181" t="str">
        <f>[1]CL!$S12</f>
        <v>Esp2</v>
      </c>
      <c r="T12" s="83">
        <f>[1]CL!$T12</f>
        <v>124.0000005</v>
      </c>
      <c r="U12" s="104">
        <v>25</v>
      </c>
      <c r="V12" s="81" t="str">
        <f>[1]CL!$V12</f>
        <v>Slavia Praha</v>
      </c>
      <c r="W12" s="84" t="str">
        <f>[1]CL!$W12</f>
        <v>Cze1</v>
      </c>
      <c r="X12" s="85">
        <f>[1]CL!$X12</f>
        <v>43.500000028571428</v>
      </c>
    </row>
    <row r="13" spans="1:27" ht="12.95" customHeight="1">
      <c r="A13" s="105">
        <v>5</v>
      </c>
      <c r="B13" s="73" t="str">
        <f>[1]CL!$B13</f>
        <v>Malmo</v>
      </c>
      <c r="C13" s="21" t="str">
        <f>[1]CL!$C13</f>
        <v>Swe1</v>
      </c>
      <c r="D13" s="75">
        <f>[1]CL!$D13</f>
        <v>18.500000011363635</v>
      </c>
      <c r="E13" s="105"/>
      <c r="I13" s="172"/>
      <c r="Q13" s="105">
        <v>10</v>
      </c>
      <c r="R13" s="90" t="str">
        <f>[1]CL!$R13</f>
        <v>Barcelona</v>
      </c>
      <c r="S13" s="165" t="str">
        <f>[1]CL!$S13</f>
        <v>Esp3</v>
      </c>
      <c r="T13" s="91">
        <f>[1]CL!$T13</f>
        <v>122.00000033333333</v>
      </c>
      <c r="U13" s="104">
        <v>26</v>
      </c>
      <c r="V13" s="90" t="str">
        <f>[1]CL!$V13</f>
        <v>Olympiacos</v>
      </c>
      <c r="W13" s="102" t="str">
        <f>[1]CL!$W13</f>
        <v>Gre1</v>
      </c>
      <c r="X13" s="92">
        <f>[1]CL!$X13</f>
        <v>43.000000027027028</v>
      </c>
    </row>
    <row r="14" spans="1:27" ht="12.95" customHeight="1">
      <c r="A14" s="105">
        <v>6</v>
      </c>
      <c r="B14" s="73" t="str">
        <f>[1]CL!$B14</f>
        <v>Legia</v>
      </c>
      <c r="C14" s="21" t="str">
        <f>[1]CL!$C14</f>
        <v>Pol1</v>
      </c>
      <c r="D14" s="75">
        <f>[1]CL!$D14</f>
        <v>16.500000010204083</v>
      </c>
      <c r="E14" s="105"/>
      <c r="I14" s="172"/>
      <c r="M14" s="179"/>
      <c r="Q14" s="105">
        <v>11</v>
      </c>
      <c r="R14" s="90" t="str">
        <f>[1]CL!$R14</f>
        <v>Juventus</v>
      </c>
      <c r="S14" s="165" t="str">
        <f>[1]CL!$S14</f>
        <v>Ita3</v>
      </c>
      <c r="T14" s="91">
        <f>[1]CL!$T14</f>
        <v>120.00000025</v>
      </c>
      <c r="U14" s="104">
        <v>27</v>
      </c>
      <c r="V14" s="90" t="str">
        <f>[1]CL!$V14</f>
        <v>Club Brugge</v>
      </c>
      <c r="W14" s="102" t="str">
        <f>[1]CL!$W14</f>
        <v>Bel1</v>
      </c>
      <c r="X14" s="92">
        <f>[1]CL!$X14</f>
        <v>35.500000024390246</v>
      </c>
    </row>
    <row r="15" spans="1:27" ht="12.95" customHeight="1">
      <c r="A15" s="105">
        <v>7</v>
      </c>
      <c r="B15" s="73" t="str">
        <f>[1]CL!$B15</f>
        <v>Sheriff</v>
      </c>
      <c r="C15" s="21" t="str">
        <f>[1]CL!$C15</f>
        <v>Mol1</v>
      </c>
      <c r="D15" s="75">
        <f>[1]CL!$D15</f>
        <v>14.50000000925926</v>
      </c>
      <c r="E15" s="170" t="s">
        <v>71</v>
      </c>
      <c r="F15" s="272" t="s">
        <v>82</v>
      </c>
      <c r="G15" s="272"/>
      <c r="H15" s="272"/>
      <c r="I15" s="170" t="s">
        <v>71</v>
      </c>
      <c r="J15" s="272" t="s">
        <v>83</v>
      </c>
      <c r="K15" s="272"/>
      <c r="L15" s="272"/>
      <c r="M15" s="170" t="s">
        <v>71</v>
      </c>
      <c r="N15" s="272" t="s">
        <v>84</v>
      </c>
      <c r="O15" s="272"/>
      <c r="P15" s="272"/>
      <c r="Q15" s="105">
        <v>12</v>
      </c>
      <c r="R15" s="90" t="str">
        <f>[1]CL!$R15</f>
        <v>Paris SG</v>
      </c>
      <c r="S15" s="165" t="str">
        <f>[1]CL!$S15</f>
        <v>Fra2</v>
      </c>
      <c r="T15" s="91">
        <f>[1]CL!$T15</f>
        <v>112.00000014285715</v>
      </c>
      <c r="U15" s="104">
        <v>28</v>
      </c>
      <c r="V15" s="90" t="str">
        <f>[1]CL!$V15</f>
        <v>Eintracht</v>
      </c>
      <c r="W15" s="102" t="str">
        <f>[1]CL!$W15</f>
        <v>Ger4</v>
      </c>
      <c r="X15" s="92">
        <f>[1]CL!$X15</f>
        <v>33.000000020408166</v>
      </c>
    </row>
    <row r="16" spans="1:27" ht="12.95" customHeight="1">
      <c r="A16" s="105">
        <v>8</v>
      </c>
      <c r="B16" s="73" t="str">
        <f>[1]CL!$B16</f>
        <v>Ferencvaros</v>
      </c>
      <c r="C16" s="21" t="str">
        <f>[1]CL!$C16</f>
        <v>Hun1</v>
      </c>
      <c r="D16" s="75">
        <f>[1]CL!$D16</f>
        <v>13.500000008771929</v>
      </c>
      <c r="E16" s="105">
        <v>1</v>
      </c>
      <c r="F16" s="70" t="str">
        <f>[1]CL!$F16</f>
        <v>Dinamo Zagreb</v>
      </c>
      <c r="G16" s="103" t="str">
        <f>[1]CL!$G16</f>
        <v>Cro1</v>
      </c>
      <c r="H16" s="72">
        <f>[1]CL!$H16</f>
        <v>44.500000030303028</v>
      </c>
      <c r="I16" s="172">
        <v>1</v>
      </c>
      <c r="J16" s="70" t="str">
        <f>[1]CL!$J16</f>
        <v>Dinamo Zagreb</v>
      </c>
      <c r="K16" s="71" t="str">
        <f>[1]CL!$K16</f>
        <v>Cro1</v>
      </c>
      <c r="L16" s="76">
        <f>[1]CL!$L16</f>
        <v>44.500000030303028</v>
      </c>
      <c r="M16" s="172">
        <v>1</v>
      </c>
      <c r="N16" s="70" t="str">
        <f>[1]CL!$N16</f>
        <v>Salzburg</v>
      </c>
      <c r="O16" s="71" t="str">
        <f>[1]CL!$O16</f>
        <v>Aut1</v>
      </c>
      <c r="P16" s="76">
        <f>[1]CL!$P16</f>
        <v>59.000000045454549</v>
      </c>
      <c r="Q16" s="104">
        <v>13</v>
      </c>
      <c r="R16" s="90" t="str">
        <f>[1]CL!$R16</f>
        <v>Manchester United</v>
      </c>
      <c r="S16" s="165" t="str">
        <f>[1]CL!$S16</f>
        <v>Eng2</v>
      </c>
      <c r="T16" s="91">
        <f>[1]CL!$T16</f>
        <v>106.000000125</v>
      </c>
      <c r="U16" s="104">
        <v>29</v>
      </c>
      <c r="V16" s="90" t="str">
        <f>[1]CL!$V16</f>
        <v>Leicester</v>
      </c>
      <c r="W16" s="102" t="str">
        <f>[1]CL!$W16</f>
        <v>Eng3</v>
      </c>
      <c r="X16" s="92">
        <f>[1]CL!$X16</f>
        <v>32.000000019607846</v>
      </c>
    </row>
    <row r="17" spans="1:24" ht="12.95" customHeight="1">
      <c r="A17" s="105">
        <v>9</v>
      </c>
      <c r="B17" s="73" t="str">
        <f>[1]CL!$B17</f>
        <v>Shkendija</v>
      </c>
      <c r="C17" s="21" t="str">
        <f>[1]CL!$C17</f>
        <v>Mac1</v>
      </c>
      <c r="D17" s="75">
        <f>[1]CL!$D17</f>
        <v>9.0000000075187963</v>
      </c>
      <c r="E17" s="105">
        <v>2</v>
      </c>
      <c r="F17" s="73" t="str">
        <f>[1]CL!$F17</f>
        <v>Olympiacos</v>
      </c>
      <c r="G17" s="21" t="str">
        <f>[1]CL!$G17</f>
        <v>Gre1</v>
      </c>
      <c r="H17" s="75">
        <f>[1]CL!$H17</f>
        <v>43.000000027027028</v>
      </c>
      <c r="I17" s="172">
        <v>2</v>
      </c>
      <c r="J17" s="73" t="str">
        <f>[1]CL!$J17</f>
        <v>Slavia Praha</v>
      </c>
      <c r="K17" s="74" t="str">
        <f>[1]CL!$K17</f>
        <v>Cze1</v>
      </c>
      <c r="L17" s="77">
        <f>[1]CL!$L17</f>
        <v>43.500000028571428</v>
      </c>
      <c r="M17" s="172">
        <v>2</v>
      </c>
      <c r="N17" s="73" t="str">
        <f>[1]CL!$N17</f>
        <v>Dinamo Zagreb</v>
      </c>
      <c r="O17" s="74" t="str">
        <f>[1]CL!$O17</f>
        <v>Cro1</v>
      </c>
      <c r="P17" s="77">
        <f>[1]CL!$P17</f>
        <v>44.500000030303028</v>
      </c>
      <c r="Q17" s="104">
        <v>14</v>
      </c>
      <c r="R17" s="90" t="str">
        <f>[1]CL!$R17</f>
        <v>Sevilla</v>
      </c>
      <c r="S17" s="165" t="str">
        <f>[1]CL!$S17</f>
        <v>Esp4</v>
      </c>
      <c r="T17" s="91">
        <f>[1]CL!$T17</f>
        <v>98.000000099999994</v>
      </c>
      <c r="U17" s="104">
        <v>30</v>
      </c>
      <c r="V17" s="90" t="str">
        <f>[1]CL!$V17</f>
        <v>Milan</v>
      </c>
      <c r="W17" s="102" t="str">
        <f>[1]CL!$W17</f>
        <v>Ita2</v>
      </c>
      <c r="X17" s="92">
        <f>[1]CL!$X17</f>
        <v>31.000000018867926</v>
      </c>
    </row>
    <row r="18" spans="1:24" ht="12.95" customHeight="1">
      <c r="A18" s="105">
        <v>10</v>
      </c>
      <c r="B18" s="73" t="str">
        <f>[1]CL!$B18</f>
        <v>Slovan Bratislava</v>
      </c>
      <c r="C18" s="21" t="str">
        <f>[1]CL!$C18</f>
        <v>Svk1</v>
      </c>
      <c r="D18" s="75">
        <f>[1]CL!$D18</f>
        <v>7.5000000065789472</v>
      </c>
      <c r="E18" s="105">
        <v>3</v>
      </c>
      <c r="F18" s="73" t="str">
        <f>[1]CL!$F18</f>
        <v>Young Boys</v>
      </c>
      <c r="G18" s="21" t="str">
        <f>[1]CL!$G18</f>
        <v>Sui1</v>
      </c>
      <c r="H18" s="75">
        <f>[1]CL!$H18</f>
        <v>35.000000023809527</v>
      </c>
      <c r="I18" s="172">
        <v>3</v>
      </c>
      <c r="J18" s="73" t="str">
        <f>[1]CL!$J18</f>
        <v>Olympiacos</v>
      </c>
      <c r="K18" s="74" t="str">
        <f>[1]CL!$K18</f>
        <v>Gre1</v>
      </c>
      <c r="L18" s="77">
        <f>[1]CL!$L18</f>
        <v>43.000000027027028</v>
      </c>
      <c r="M18" s="172">
        <v>3</v>
      </c>
      <c r="N18" s="73" t="str">
        <f>[1]CL!$N18</f>
        <v>Slavia Praha</v>
      </c>
      <c r="O18" s="74" t="str">
        <f>[1]CL!$O18</f>
        <v>Cze1</v>
      </c>
      <c r="P18" s="77">
        <f>[1]CL!$P18</f>
        <v>43.500000028571428</v>
      </c>
      <c r="Q18" s="104">
        <v>15</v>
      </c>
      <c r="R18" s="90" t="str">
        <f>[1]CL!$R18</f>
        <v>Porto</v>
      </c>
      <c r="S18" s="165" t="str">
        <f>[1]CL!$S18</f>
        <v>Por2</v>
      </c>
      <c r="T18" s="91">
        <f>[1]CL!$T18</f>
        <v>85.000000062500007</v>
      </c>
      <c r="U18" s="104">
        <v>31</v>
      </c>
      <c r="V18" s="90" t="str">
        <f>[1]CL!$V18</f>
        <v>West Ham</v>
      </c>
      <c r="W18" s="102" t="str">
        <f>[1]CL!$W18</f>
        <v>Eng4</v>
      </c>
      <c r="X18" s="92">
        <f>[1]CL!$X18</f>
        <v>19.342000012820513</v>
      </c>
    </row>
    <row r="19" spans="1:24" ht="12.95" customHeight="1" thickBot="1">
      <c r="A19" s="105">
        <v>11</v>
      </c>
      <c r="B19" s="73" t="str">
        <f>[1]CL!$B19</f>
        <v>Olimpija</v>
      </c>
      <c r="C19" s="21" t="str">
        <f>[1]CL!$C19</f>
        <v>Slo1</v>
      </c>
      <c r="D19" s="75">
        <f>[1]CL!$D19</f>
        <v>6.7500000060606062</v>
      </c>
      <c r="E19" s="105">
        <v>4</v>
      </c>
      <c r="F19" s="73" t="str">
        <f>[1]CL!$F19</f>
        <v>Crvena Zvezda</v>
      </c>
      <c r="G19" s="21" t="str">
        <f>[1]CL!$G19</f>
        <v>Srb1</v>
      </c>
      <c r="H19" s="75">
        <f>[1]CL!$H19</f>
        <v>32.500000020000002</v>
      </c>
      <c r="I19" s="172">
        <v>4</v>
      </c>
      <c r="J19" s="73" t="str">
        <f>[1]CL!$J19</f>
        <v>Young Boys</v>
      </c>
      <c r="K19" s="74" t="str">
        <f>[1]CL!$K19</f>
        <v>Sui1</v>
      </c>
      <c r="L19" s="77">
        <f>[1]CL!$L19</f>
        <v>35.000000023809527</v>
      </c>
      <c r="M19" s="172">
        <v>4</v>
      </c>
      <c r="N19" s="73" t="str">
        <f>[1]CL!$N19</f>
        <v>Olympiacos</v>
      </c>
      <c r="O19" s="74" t="str">
        <f>[1]CL!$O19</f>
        <v>Gre1</v>
      </c>
      <c r="P19" s="77">
        <f>[1]CL!$P19</f>
        <v>43.000000027027028</v>
      </c>
      <c r="Q19" s="104">
        <v>16</v>
      </c>
      <c r="R19" s="95" t="str">
        <f>[1]CL!$R19</f>
        <v>Ajax</v>
      </c>
      <c r="S19" s="182" t="str">
        <f>[1]CL!$S19</f>
        <v>Ned1</v>
      </c>
      <c r="T19" s="97">
        <f>[1]CL!$T19</f>
        <v>81.500000058823531</v>
      </c>
      <c r="U19" s="105">
        <v>32</v>
      </c>
      <c r="V19" s="95" t="str">
        <f>[1]CL!$V19</f>
        <v>Wolfsburg</v>
      </c>
      <c r="W19" s="96" t="str">
        <f>[1]CL!$W19</f>
        <v>Ger3</v>
      </c>
      <c r="X19" s="98">
        <f>[1]CL!$X19</f>
        <v>14.656000009708739</v>
      </c>
    </row>
    <row r="20" spans="1:24" ht="12.95" customHeight="1">
      <c r="A20" s="105">
        <v>12</v>
      </c>
      <c r="B20" s="73" t="str">
        <f>[1]CL!$B20</f>
        <v>Dinamo Tbilisi</v>
      </c>
      <c r="C20" s="21" t="str">
        <f>[1]CL!$C20</f>
        <v>Geo1</v>
      </c>
      <c r="D20" s="75">
        <f>[1]CL!$D20</f>
        <v>6.5000000056497171</v>
      </c>
      <c r="E20" s="105">
        <v>5</v>
      </c>
      <c r="F20" s="73" t="str">
        <f>[1]CL!$F20</f>
        <v>Ludogorets</v>
      </c>
      <c r="G20" s="21" t="str">
        <f>[1]CL!$G20</f>
        <v>Bul1</v>
      </c>
      <c r="H20" s="75">
        <f>[1]CL!$H20</f>
        <v>28.00000001724138</v>
      </c>
      <c r="I20" s="172">
        <v>5</v>
      </c>
      <c r="J20" s="73" t="str">
        <f>[1]CL!$J20</f>
        <v>Crvena Zvezda</v>
      </c>
      <c r="K20" s="74" t="str">
        <f>[1]CL!$K20</f>
        <v>Srb1</v>
      </c>
      <c r="L20" s="77">
        <f>[1]CL!$L20</f>
        <v>32.500000020000002</v>
      </c>
      <c r="M20" s="172">
        <v>5</v>
      </c>
      <c r="N20" s="86" t="str">
        <f>[1]CL!$N20</f>
        <v>Young Boys</v>
      </c>
      <c r="O20" s="87" t="str">
        <f>[1]CL!$O20</f>
        <v>Sui1</v>
      </c>
      <c r="P20" s="89">
        <f>[1]CL!$P20</f>
        <v>35.000000023809527</v>
      </c>
      <c r="Q20" s="104"/>
      <c r="T20" s="87">
        <f>AVERAGE(T12:T19)</f>
        <v>106.06250019656426</v>
      </c>
      <c r="X20" s="87">
        <f>AVERAGE(X12:X19)</f>
        <v>31.499750020175238</v>
      </c>
    </row>
    <row r="21" spans="1:24" ht="12.95" customHeight="1">
      <c r="A21" s="105">
        <v>13</v>
      </c>
      <c r="B21" s="73" t="str">
        <f>[1]CL!$B21</f>
        <v>Zalgiris</v>
      </c>
      <c r="C21" s="21" t="str">
        <f>[1]CL!$C21</f>
        <v>Lit1</v>
      </c>
      <c r="D21" s="75">
        <f>[1]CL!$D21</f>
        <v>6.5000000056179772</v>
      </c>
      <c r="E21" s="105">
        <v>6</v>
      </c>
      <c r="F21" s="73" t="str">
        <f>[1]CL!$F21</f>
        <v>Qarabag</v>
      </c>
      <c r="G21" s="21" t="str">
        <f>[1]CL!$G21</f>
        <v>Aze1</v>
      </c>
      <c r="H21" s="75">
        <f>[1]CL!$H21</f>
        <v>21.000000014492752</v>
      </c>
      <c r="I21" s="172">
        <v>6</v>
      </c>
      <c r="J21" s="73" t="str">
        <f>[1]CL!$J21</f>
        <v>Rangers</v>
      </c>
      <c r="K21" s="74" t="str">
        <f>[1]CL!$K21</f>
        <v>Sco1</v>
      </c>
      <c r="L21" s="77">
        <f>[1]CL!$L21</f>
        <v>31.250000019230768</v>
      </c>
      <c r="M21" s="172">
        <v>6</v>
      </c>
      <c r="N21" s="86" t="str">
        <f>[1]CL!$N21</f>
        <v>Crvena Zvezda</v>
      </c>
      <c r="O21" s="87" t="str">
        <f>[1]CL!$O21</f>
        <v>Srb1</v>
      </c>
      <c r="P21" s="89">
        <f>[1]CL!$P21</f>
        <v>32.500000020000002</v>
      </c>
      <c r="Q21" s="104"/>
      <c r="T21" s="250"/>
    </row>
    <row r="22" spans="1:24" ht="12.95" customHeight="1">
      <c r="A22" s="105">
        <v>14</v>
      </c>
      <c r="B22" s="73" t="str">
        <f>[1]CL!$B22</f>
        <v>Sarajevo</v>
      </c>
      <c r="C22" s="21" t="str">
        <f>[1]CL!$C22</f>
        <v>Bos1</v>
      </c>
      <c r="D22" s="75">
        <f>[1]CL!$D22</f>
        <v>6.2500000055555551</v>
      </c>
      <c r="E22" s="105">
        <v>7</v>
      </c>
      <c r="F22" s="73" t="str">
        <f>[1]CL!$F22</f>
        <v>Steaua</v>
      </c>
      <c r="G22" s="21" t="str">
        <f>[1]CL!$G22</f>
        <v>Rom1</v>
      </c>
      <c r="H22" s="75">
        <f>[1]CL!$H22</f>
        <v>21.000000014285714</v>
      </c>
      <c r="I22" s="172">
        <v>7</v>
      </c>
      <c r="J22" s="86" t="str">
        <f>[1]CL!$J22</f>
        <v>Ludogorets</v>
      </c>
      <c r="K22" s="87" t="str">
        <f>[1]CL!$K22</f>
        <v>Bul1</v>
      </c>
      <c r="L22" s="89">
        <f>[1]CL!$L22</f>
        <v>28.00000001724138</v>
      </c>
      <c r="M22" s="172">
        <v>7</v>
      </c>
      <c r="N22" s="86" t="str">
        <f>[1]CL!$N22</f>
        <v>Rangers</v>
      </c>
      <c r="O22" s="87" t="str">
        <f>[1]CL!$O22</f>
        <v>Sco1</v>
      </c>
      <c r="P22" s="89">
        <f>[1]CL!$P22</f>
        <v>31.250000019230768</v>
      </c>
      <c r="Q22" s="104"/>
      <c r="X22" s="87">
        <f>AVERAGE(T2:T9,T12:T19,X2:X9,X12:X19)</f>
        <v>68.312437614537856</v>
      </c>
    </row>
    <row r="23" spans="1:24" ht="12.95" customHeight="1">
      <c r="A23" s="105">
        <v>15</v>
      </c>
      <c r="B23" s="73" t="str">
        <f>[1]CL!$B23</f>
        <v>Flora</v>
      </c>
      <c r="C23" s="21" t="str">
        <f>[1]CL!$C23</f>
        <v>Est1</v>
      </c>
      <c r="D23" s="75">
        <f>[1]CL!$D23</f>
        <v>6.2500000055248615</v>
      </c>
      <c r="E23" s="105">
        <v>8</v>
      </c>
      <c r="F23" s="73" t="str">
        <f>[1]CL!$F23</f>
        <v>Malmo</v>
      </c>
      <c r="G23" s="21" t="str">
        <f>[1]CL!$G23</f>
        <v>Swe1</v>
      </c>
      <c r="H23" s="75">
        <f>[1]CL!$H23</f>
        <v>18.500000011363635</v>
      </c>
      <c r="I23" s="172">
        <v>8</v>
      </c>
      <c r="J23" s="86" t="str">
        <f>[1]CL!$J23</f>
        <v>Qarabag</v>
      </c>
      <c r="K23" s="87" t="str">
        <f>[1]CL!$K23</f>
        <v>Aze1</v>
      </c>
      <c r="L23" s="89">
        <f>[1]CL!$L23</f>
        <v>21.000000014492752</v>
      </c>
      <c r="M23" s="172">
        <v>8</v>
      </c>
      <c r="N23" s="93" t="str">
        <f>[1]CL!$N23</f>
        <v>Midtjylland</v>
      </c>
      <c r="O23" s="94" t="str">
        <f>[1]CL!$O23</f>
        <v>Den1</v>
      </c>
      <c r="P23" s="99">
        <f>[1]CL!$P23</f>
        <v>13.500000008849558</v>
      </c>
      <c r="Q23" s="104"/>
      <c r="X23" s="87"/>
    </row>
    <row r="24" spans="1:24" ht="12.95" customHeight="1">
      <c r="A24" s="105">
        <v>16</v>
      </c>
      <c r="B24" s="73" t="str">
        <f>[1]CL!$B24</f>
        <v>Buducnost</v>
      </c>
      <c r="C24" s="21" t="str">
        <f>[1]CL!$C24</f>
        <v>Mne1</v>
      </c>
      <c r="D24" s="75">
        <f>[1]CL!$D24</f>
        <v>6.0000000053191487</v>
      </c>
      <c r="E24" s="105">
        <v>9</v>
      </c>
      <c r="F24" s="73" t="str">
        <f>[1]CL!$F24</f>
        <v>Legia</v>
      </c>
      <c r="G24" s="21" t="str">
        <f>[1]CL!$G24</f>
        <v>Pol1</v>
      </c>
      <c r="H24" s="75">
        <f>[1]CL!$H24</f>
        <v>16.500000010204083</v>
      </c>
      <c r="I24" s="172">
        <v>9</v>
      </c>
      <c r="J24" s="86" t="str">
        <f>[1]CL!$J24</f>
        <v>Steaua</v>
      </c>
      <c r="K24" s="87" t="str">
        <f>[1]CL!$K24</f>
        <v>Rom1</v>
      </c>
      <c r="L24" s="89">
        <f>[1]CL!$L24</f>
        <v>21.000000014285714</v>
      </c>
      <c r="M24" s="154"/>
      <c r="N24" s="214"/>
      <c r="O24" s="87"/>
      <c r="P24" s="87"/>
      <c r="Q24" s="104"/>
    </row>
    <row r="25" spans="1:24" ht="12.95" customHeight="1">
      <c r="A25" s="105">
        <v>17</v>
      </c>
      <c r="B25" s="86" t="str">
        <f>[1]CL!$B25</f>
        <v>Kairat</v>
      </c>
      <c r="C25" s="214" t="str">
        <f>[1]CL!$C25</f>
        <v>Kaz1</v>
      </c>
      <c r="D25" s="80">
        <f>[1]CL!$D25</f>
        <v>6.000000005291005</v>
      </c>
      <c r="E25" s="105">
        <v>10</v>
      </c>
      <c r="F25" s="73" t="str">
        <f>[1]CL!$F25</f>
        <v>Sheriff</v>
      </c>
      <c r="G25" s="21" t="str">
        <f>[1]CL!$G25</f>
        <v>Mol1</v>
      </c>
      <c r="H25" s="75">
        <f>[1]CL!$H25</f>
        <v>14.50000000925926</v>
      </c>
      <c r="I25" s="172">
        <v>10</v>
      </c>
      <c r="J25" s="86" t="str">
        <f>[1]CL!$J25</f>
        <v>Malmo</v>
      </c>
      <c r="K25" s="87" t="str">
        <f>[1]CL!$K25</f>
        <v>Swe1</v>
      </c>
      <c r="L25" s="89">
        <f>[1]CL!$L25</f>
        <v>18.500000011363635</v>
      </c>
      <c r="M25" s="154"/>
      <c r="N25" s="214"/>
      <c r="O25" s="87"/>
      <c r="P25" s="87">
        <f>AVERAGE(P16:P23)</f>
        <v>37.781250025405733</v>
      </c>
      <c r="Q25" s="104"/>
      <c r="R25" s="267" t="s">
        <v>85</v>
      </c>
      <c r="U25" s="236"/>
      <c r="V25" s="256" t="s">
        <v>86</v>
      </c>
      <c r="X25" s="78" t="s">
        <v>87</v>
      </c>
    </row>
    <row r="26" spans="1:24" ht="12.95" customHeight="1">
      <c r="A26" s="105">
        <v>18</v>
      </c>
      <c r="B26" s="86" t="str">
        <f>[1]CL!$B26</f>
        <v>Riga</v>
      </c>
      <c r="C26" s="214" t="str">
        <f>[1]CL!$C26</f>
        <v>Lat1</v>
      </c>
      <c r="D26" s="80">
        <f>[1]CL!$D26</f>
        <v>5.5000000048543694</v>
      </c>
      <c r="E26" s="105">
        <v>11</v>
      </c>
      <c r="F26" s="86" t="str">
        <f>[1]CL!$F26</f>
        <v>Ferencvaros</v>
      </c>
      <c r="G26" s="214" t="str">
        <f>[1]CL!$G26</f>
        <v>Hun1</v>
      </c>
      <c r="H26" s="80">
        <f>[1]CL!$H26</f>
        <v>13.500000008771929</v>
      </c>
      <c r="I26" s="172">
        <v>11</v>
      </c>
      <c r="J26" s="86" t="str">
        <f>[1]CL!$J26</f>
        <v>Legia</v>
      </c>
      <c r="K26" s="87" t="str">
        <f>[1]CL!$K26</f>
        <v>Pol1</v>
      </c>
      <c r="L26" s="89">
        <f>[1]CL!$L26</f>
        <v>16.500000010204083</v>
      </c>
      <c r="M26" s="104"/>
      <c r="R26" s="177"/>
      <c r="V26" s="237">
        <v>0.25</v>
      </c>
      <c r="W26" s="254" t="s">
        <v>88</v>
      </c>
    </row>
    <row r="27" spans="1:24" ht="12.95" customHeight="1">
      <c r="A27" s="105">
        <v>19</v>
      </c>
      <c r="B27" s="86" t="str">
        <f>[1]CL!$B27</f>
        <v>HJK</v>
      </c>
      <c r="C27" s="214" t="str">
        <f>[1]CL!$C27</f>
        <v>Fin1</v>
      </c>
      <c r="D27" s="80">
        <f>[1]CL!$D27</f>
        <v>5.5000000047169815</v>
      </c>
      <c r="E27" s="105">
        <v>12</v>
      </c>
      <c r="F27" s="86" t="str">
        <f>[1]CL!$F27</f>
        <v>Shkendija</v>
      </c>
      <c r="G27" s="214" t="str">
        <f>[1]CL!$G27</f>
        <v>Mac1</v>
      </c>
      <c r="H27" s="80">
        <f>[1]CL!$H27</f>
        <v>9.0000000075187963</v>
      </c>
      <c r="I27" s="172">
        <v>12</v>
      </c>
      <c r="J27" s="93" t="str">
        <f>[1]CL!$J27</f>
        <v>Sheriff</v>
      </c>
      <c r="K27" s="94" t="str">
        <f>[1]CL!$K27</f>
        <v>Mol1</v>
      </c>
      <c r="L27" s="99">
        <f>[1]CL!$L27</f>
        <v>14.50000000925926</v>
      </c>
      <c r="M27" s="104"/>
      <c r="R27" s="177"/>
    </row>
    <row r="28" spans="1:24" ht="12.95" customHeight="1">
      <c r="A28" s="105">
        <v>20</v>
      </c>
      <c r="B28" s="86" t="str">
        <f>[1]CL!$B28</f>
        <v>Linfield</v>
      </c>
      <c r="C28" s="214" t="str">
        <f>[1]CL!$C28</f>
        <v>Nir1</v>
      </c>
      <c r="D28" s="80">
        <f>[1]CL!$D28</f>
        <v>5.2500000043859645</v>
      </c>
      <c r="E28" s="105">
        <v>13</v>
      </c>
      <c r="F28" s="86" t="str">
        <f>[1]CL!$F28</f>
        <v>Slovan Bratislava</v>
      </c>
      <c r="G28" s="214" t="str">
        <f>[1]CL!$G28</f>
        <v>Svk1</v>
      </c>
      <c r="H28" s="80">
        <f>[1]CL!$H28</f>
        <v>7.5000000065789472</v>
      </c>
      <c r="I28" s="172"/>
      <c r="J28" s="214"/>
      <c r="K28" s="87"/>
      <c r="L28" s="87"/>
      <c r="M28" s="104"/>
      <c r="R28" s="177"/>
    </row>
    <row r="29" spans="1:24" ht="12.95" customHeight="1">
      <c r="A29" s="105">
        <v>21</v>
      </c>
      <c r="B29" s="86" t="str">
        <f>[1]CL!$B29</f>
        <v>Fola Esch</v>
      </c>
      <c r="C29" s="214" t="str">
        <f>[1]CL!$C29</f>
        <v>Lux1</v>
      </c>
      <c r="D29" s="80">
        <f>[1]CL!$D29</f>
        <v>5.2500000043478261</v>
      </c>
      <c r="E29" s="105">
        <v>14</v>
      </c>
      <c r="F29" s="86" t="str">
        <f>[1]CL!$F29</f>
        <v>Olimpija</v>
      </c>
      <c r="G29" s="214" t="str">
        <f>[1]CL!$G29</f>
        <v>Slo1</v>
      </c>
      <c r="H29" s="80">
        <f>[1]CL!$H29</f>
        <v>6.7500000060606062</v>
      </c>
      <c r="I29" s="172"/>
      <c r="J29" s="214"/>
      <c r="K29" s="87"/>
      <c r="L29" s="87">
        <f>AVERAGE(L16:L27)</f>
        <v>29.104166685482383</v>
      </c>
      <c r="M29" s="104"/>
      <c r="R29" s="198">
        <v>12.345000000000001</v>
      </c>
      <c r="S29" s="196" t="s">
        <v>89</v>
      </c>
      <c r="T29" s="195" t="s">
        <v>90</v>
      </c>
      <c r="V29" s="155"/>
    </row>
    <row r="30" spans="1:24" ht="12.95" customHeight="1">
      <c r="A30" s="105">
        <v>22</v>
      </c>
      <c r="B30" s="86" t="str">
        <f>[1]CL!$B30</f>
        <v>Shakhtyor Soligorsk</v>
      </c>
      <c r="C30" s="214" t="str">
        <f>[1]CL!$C30</f>
        <v>Blr1</v>
      </c>
      <c r="D30" s="80">
        <f>[1]CL!$D30</f>
        <v>5.2500000043290047</v>
      </c>
      <c r="E30" s="105">
        <v>15</v>
      </c>
      <c r="F30" s="86" t="str">
        <f>[1]CL!$F30</f>
        <v>Dinamo Tbilisi</v>
      </c>
      <c r="G30" s="214" t="str">
        <f>[1]CL!$G30</f>
        <v>Geo1</v>
      </c>
      <c r="H30" s="80">
        <f>[1]CL!$H30</f>
        <v>6.5000000056497171</v>
      </c>
      <c r="I30" s="172"/>
      <c r="J30" s="214"/>
      <c r="K30" s="87"/>
      <c r="L30" s="87"/>
      <c r="M30" s="104"/>
      <c r="R30" s="199">
        <v>12.345000000000001</v>
      </c>
      <c r="S30" s="196" t="s">
        <v>89</v>
      </c>
      <c r="T30" s="105" t="s">
        <v>91</v>
      </c>
    </row>
    <row r="31" spans="1:24" ht="12.95" customHeight="1">
      <c r="A31" s="105">
        <v>23</v>
      </c>
      <c r="B31" s="86" t="str">
        <f>[1]CL!$B31</f>
        <v>Maccabi Haifa</v>
      </c>
      <c r="C31" s="214" t="str">
        <f>[1]CL!$C31</f>
        <v>Isr1</v>
      </c>
      <c r="D31" s="80">
        <f>[1]CL!$D31</f>
        <v>4.8750000040000003</v>
      </c>
      <c r="E31" s="105">
        <v>16</v>
      </c>
      <c r="F31" s="86" t="str">
        <f>[1]CL!$F31</f>
        <v>Zalgiris</v>
      </c>
      <c r="G31" s="214" t="str">
        <f>[1]CL!$G31</f>
        <v>Lit1</v>
      </c>
      <c r="H31" s="80">
        <f>[1]CL!$H31</f>
        <v>6.5000000056179772</v>
      </c>
      <c r="I31" s="172"/>
      <c r="J31" s="214"/>
      <c r="K31" s="87"/>
      <c r="L31" s="87"/>
      <c r="M31" s="104"/>
      <c r="R31" s="238"/>
      <c r="S31" s="239"/>
    </row>
    <row r="32" spans="1:24" ht="12.95" customHeight="1">
      <c r="A32" s="105">
        <v>24</v>
      </c>
      <c r="B32" s="86" t="str">
        <f>[1]CL!$B32</f>
        <v>Shamrock Rovers</v>
      </c>
      <c r="C32" s="214" t="str">
        <f>[1]CL!$C32</f>
        <v>Irl1</v>
      </c>
      <c r="D32" s="80">
        <f>[1]CL!$D32</f>
        <v>4.7500000039370081</v>
      </c>
      <c r="E32" s="105">
        <v>17</v>
      </c>
      <c r="F32" s="86" t="str">
        <f>[1]CL!$F32</f>
        <v>Sarajevo</v>
      </c>
      <c r="G32" s="214" t="str">
        <f>[1]CL!$G32</f>
        <v>Bos1</v>
      </c>
      <c r="H32" s="80">
        <f>[1]CL!$H32</f>
        <v>6.2500000055555551</v>
      </c>
      <c r="I32" s="172"/>
      <c r="J32" s="214"/>
      <c r="K32" s="87"/>
      <c r="L32" s="87"/>
      <c r="M32" s="104"/>
      <c r="R32" s="177"/>
    </row>
    <row r="33" spans="1:24" ht="12.95" customHeight="1">
      <c r="A33" s="105">
        <v>25</v>
      </c>
      <c r="B33" s="86" t="str">
        <f>[1]CL!$B33</f>
        <v>Connah's Quay</v>
      </c>
      <c r="C33" s="214" t="str">
        <f>[1]CL!$C33</f>
        <v>Wal1</v>
      </c>
      <c r="D33" s="80">
        <f>[1]CL!$D33</f>
        <v>4.7500000039215688</v>
      </c>
      <c r="E33" s="105">
        <v>18</v>
      </c>
      <c r="F33" s="86" t="str">
        <f>[1]CL!$F33</f>
        <v>Flora</v>
      </c>
      <c r="G33" s="214" t="str">
        <f>[1]CL!$G33</f>
        <v>Est1</v>
      </c>
      <c r="H33" s="80">
        <f>[1]CL!$H33</f>
        <v>6.2500000055248615</v>
      </c>
      <c r="I33" s="172"/>
      <c r="J33" s="214"/>
      <c r="K33" s="87"/>
      <c r="L33" s="87"/>
      <c r="M33" s="104"/>
    </row>
    <row r="34" spans="1:24" ht="12.95" customHeight="1">
      <c r="A34" s="105">
        <v>26</v>
      </c>
      <c r="B34" s="86" t="str">
        <f>[1]CL!$B34</f>
        <v>Valur</v>
      </c>
      <c r="C34" s="214" t="str">
        <f>[1]CL!$C34</f>
        <v>Isl1</v>
      </c>
      <c r="D34" s="80">
        <f>[1]CL!$D34</f>
        <v>4.2500000038314178</v>
      </c>
      <c r="E34" s="105">
        <v>19</v>
      </c>
      <c r="F34" s="86" t="str">
        <f>[1]CL!$F34</f>
        <v>Buducnost</v>
      </c>
      <c r="G34" s="214" t="str">
        <f>[1]CL!$G34</f>
        <v>Mne1</v>
      </c>
      <c r="H34" s="80">
        <f>[1]CL!$H34</f>
        <v>6.0000000053191487</v>
      </c>
      <c r="I34" s="172"/>
      <c r="J34" s="214"/>
      <c r="K34" s="87"/>
      <c r="L34" s="87"/>
      <c r="M34" s="104"/>
      <c r="Q34" s="160"/>
      <c r="R34" s="194" t="s">
        <v>92</v>
      </c>
      <c r="S34" s="102"/>
      <c r="T34" s="102"/>
      <c r="U34" s="160"/>
      <c r="V34" s="102"/>
      <c r="W34" s="102"/>
      <c r="X34" s="102"/>
    </row>
    <row r="35" spans="1:24" ht="12.95" customHeight="1" thickBot="1">
      <c r="A35" s="105">
        <v>27</v>
      </c>
      <c r="B35" s="86" t="str">
        <f>[1]CL!$B35</f>
        <v>Bodo/Glimt</v>
      </c>
      <c r="C35" s="214" t="str">
        <f>[1]CL!$C35</f>
        <v>Nor1</v>
      </c>
      <c r="D35" s="80">
        <f>[1]CL!$D35</f>
        <v>4.2000000037878786</v>
      </c>
      <c r="E35" s="105">
        <v>20</v>
      </c>
      <c r="F35" s="93" t="str">
        <f>[1]CL!$F35</f>
        <v>Omonia</v>
      </c>
      <c r="G35" s="100" t="str">
        <f>[1]CL!$G35</f>
        <v>Cyp1</v>
      </c>
      <c r="H35" s="79">
        <f>[1]CL!$H35</f>
        <v>5.5500000049261082</v>
      </c>
      <c r="I35" s="172"/>
      <c r="J35" s="214"/>
      <c r="K35" s="87"/>
      <c r="L35" s="87"/>
      <c r="M35" s="104"/>
      <c r="N35" s="155"/>
      <c r="R35" s="272" t="s">
        <v>74</v>
      </c>
      <c r="S35" s="272"/>
      <c r="T35" s="272"/>
      <c r="V35" s="272" t="s">
        <v>75</v>
      </c>
      <c r="W35" s="272"/>
      <c r="X35" s="272"/>
    </row>
    <row r="36" spans="1:24" ht="12.95" customHeight="1">
      <c r="A36" s="105">
        <v>28</v>
      </c>
      <c r="B36" s="86" t="str">
        <f>[1]CL!$B36</f>
        <v>Europa</v>
      </c>
      <c r="C36" s="214" t="str">
        <f>[1]CL!$C36</f>
        <v>Gib1</v>
      </c>
      <c r="D36" s="80">
        <f>[1]CL!$D36</f>
        <v>4.0000000034965035</v>
      </c>
      <c r="E36" s="105"/>
      <c r="I36" s="172"/>
      <c r="Q36" s="104">
        <v>1</v>
      </c>
      <c r="R36" s="81" t="str">
        <f>[1]CL!$R36</f>
        <v>Bayern Munich</v>
      </c>
      <c r="S36" s="82" t="str">
        <f>[1]CL!$S36</f>
        <v>Ger1</v>
      </c>
      <c r="T36" s="83">
        <f>[1]CL!$T36</f>
        <v>132.000001</v>
      </c>
      <c r="U36" s="104">
        <v>17</v>
      </c>
      <c r="V36" s="81" t="str">
        <f>[1]CL!$V36</f>
        <v>Internazionale</v>
      </c>
      <c r="W36" s="84" t="str">
        <f>[1]CL!$W36</f>
        <v>Ita1</v>
      </c>
      <c r="X36" s="85">
        <f>[1]CL!$X36</f>
        <v>53.000000038461536</v>
      </c>
    </row>
    <row r="37" spans="1:24" ht="12.95" customHeight="1">
      <c r="A37" s="105">
        <v>29</v>
      </c>
      <c r="B37" s="86" t="str">
        <f>[1]CL!$B37</f>
        <v>Drita</v>
      </c>
      <c r="C37" s="214" t="str">
        <f>[1]CL!$C37</f>
        <v>Kos1</v>
      </c>
      <c r="D37" s="80">
        <f>[1]CL!$D37</f>
        <v>3.5000000033670036</v>
      </c>
      <c r="E37" s="105"/>
      <c r="H37" s="87">
        <f>AVERAGE(H16:H35)</f>
        <v>17.415000011975501</v>
      </c>
      <c r="I37" s="173"/>
      <c r="Q37" s="104">
        <v>2</v>
      </c>
      <c r="R37" s="90" t="str">
        <f>[1]CL!$R37</f>
        <v>Real Madrid</v>
      </c>
      <c r="S37" s="78" t="str">
        <f>[1]CL!$S37</f>
        <v>Esp2</v>
      </c>
      <c r="T37" s="91">
        <f>[1]CL!$T37</f>
        <v>124.0000005</v>
      </c>
      <c r="U37" s="104">
        <v>18</v>
      </c>
      <c r="V37" s="90" t="str">
        <f>[1]CL!$V37</f>
        <v>Atalanta</v>
      </c>
      <c r="W37" s="102" t="str">
        <f>[1]CL!$W37</f>
        <v>Ita4</v>
      </c>
      <c r="X37" s="92">
        <f>[1]CL!$X37</f>
        <v>50.50000003703704</v>
      </c>
    </row>
    <row r="38" spans="1:24" ht="12.95" customHeight="1">
      <c r="A38" s="105">
        <v>30</v>
      </c>
      <c r="B38" s="86" t="str">
        <f>[1]CL!$B38</f>
        <v>Teuta</v>
      </c>
      <c r="C38" s="214" t="str">
        <f>[1]CL!$C38</f>
        <v>Alb1</v>
      </c>
      <c r="D38" s="80">
        <f>[1]CL!$D38</f>
        <v>2.7500000029411766</v>
      </c>
      <c r="E38" s="160"/>
      <c r="F38" s="102"/>
      <c r="G38" s="174"/>
      <c r="H38" s="102"/>
      <c r="I38" s="175"/>
      <c r="J38" s="102"/>
      <c r="K38" s="102"/>
      <c r="L38" s="102"/>
      <c r="M38" s="160"/>
      <c r="N38" s="102"/>
      <c r="O38" s="102"/>
      <c r="P38" s="102"/>
      <c r="Q38" s="104">
        <v>3</v>
      </c>
      <c r="R38" s="90" t="str">
        <f>[1]CL!$R38</f>
        <v>Barcelona</v>
      </c>
      <c r="S38" s="78" t="str">
        <f>[1]CL!$S38</f>
        <v>Esp3</v>
      </c>
      <c r="T38" s="91">
        <f>[1]CL!$T38</f>
        <v>122.00000033333333</v>
      </c>
      <c r="U38" s="104">
        <v>19</v>
      </c>
      <c r="V38" s="90" t="str">
        <f>[1]CL!$V38</f>
        <v>Zenit</v>
      </c>
      <c r="W38" s="102" t="str">
        <f>[1]CL!$W38</f>
        <v>Rus1</v>
      </c>
      <c r="X38" s="92">
        <f>[1]CL!$X38</f>
        <v>50.000000035714287</v>
      </c>
    </row>
    <row r="39" spans="1:24" ht="12.95" customHeight="1">
      <c r="A39" s="105">
        <v>31</v>
      </c>
      <c r="B39" s="86" t="str">
        <f>[1]CL!$B39</f>
        <v>Ararat</v>
      </c>
      <c r="C39" s="214" t="str">
        <f>[1]CL!$C39</f>
        <v>Arm1</v>
      </c>
      <c r="D39" s="80">
        <f>[1]CL!$D39</f>
        <v>1.4750000110000001</v>
      </c>
      <c r="E39" s="160"/>
      <c r="F39" s="102"/>
      <c r="G39" s="174"/>
      <c r="H39" s="102"/>
      <c r="I39" s="175"/>
      <c r="J39" s="102"/>
      <c r="K39" s="102"/>
      <c r="L39" s="102"/>
      <c r="M39" s="160"/>
      <c r="N39" s="102"/>
      <c r="O39" s="102"/>
      <c r="P39" s="102"/>
      <c r="Q39" s="104">
        <v>4</v>
      </c>
      <c r="R39" s="90" t="str">
        <f>[1]CL!$R39</f>
        <v>Juventus</v>
      </c>
      <c r="S39" s="78" t="str">
        <f>[1]CL!$S39</f>
        <v>Ita3</v>
      </c>
      <c r="T39" s="91">
        <f>[1]CL!$T39</f>
        <v>120.00000025</v>
      </c>
      <c r="U39" s="104">
        <v>20</v>
      </c>
      <c r="V39" s="90" t="str">
        <f>[1]CL!$V39</f>
        <v>Besiktas</v>
      </c>
      <c r="W39" s="102" t="str">
        <f>[1]CL!$W39</f>
        <v>Tur1</v>
      </c>
      <c r="X39" s="92">
        <f>[1]CL!$X39</f>
        <v>49.000000033333336</v>
      </c>
    </row>
    <row r="40" spans="1:24" ht="12.95" customHeight="1">
      <c r="A40" s="105">
        <v>32</v>
      </c>
      <c r="B40" s="93" t="str">
        <f>[1]CL!$B40</f>
        <v>Hamrun</v>
      </c>
      <c r="C40" s="100" t="str">
        <f>[1]CL!$C40</f>
        <v>Mal1</v>
      </c>
      <c r="D40" s="79">
        <f>[1]CL!$D40</f>
        <v>1.275000001</v>
      </c>
      <c r="E40" s="160"/>
      <c r="F40" s="102"/>
      <c r="G40" s="174"/>
      <c r="H40" s="102"/>
      <c r="I40" s="175"/>
      <c r="J40" s="102"/>
      <c r="K40" s="102"/>
      <c r="L40" s="102"/>
      <c r="M40" s="160"/>
      <c r="N40" s="102"/>
      <c r="O40" s="102"/>
      <c r="P40" s="102"/>
      <c r="Q40" s="104">
        <v>5</v>
      </c>
      <c r="R40" s="90" t="str">
        <f>[1]CL!$R40</f>
        <v>Manchester City</v>
      </c>
      <c r="S40" s="78" t="str">
        <f>[1]CL!$S40</f>
        <v>Eng1</v>
      </c>
      <c r="T40" s="91">
        <f>[1]CL!$T40</f>
        <v>117.0000002</v>
      </c>
      <c r="U40" s="104">
        <v>21</v>
      </c>
      <c r="V40" s="90" t="str">
        <f>[1]CL!$V40</f>
        <v>Dynamo Kyiv</v>
      </c>
      <c r="W40" s="102" t="str">
        <f>[1]CL!$W40</f>
        <v>Ukr1</v>
      </c>
      <c r="X40" s="92">
        <f>[1]CL!$X40</f>
        <v>47.000000032258065</v>
      </c>
    </row>
    <row r="41" spans="1:24" ht="12.95" customHeight="1">
      <c r="A41" s="105"/>
      <c r="B41" s="214"/>
      <c r="C41" s="214"/>
      <c r="D41" s="214"/>
      <c r="E41" s="160"/>
      <c r="F41" s="102"/>
      <c r="G41" s="174"/>
      <c r="H41" s="102"/>
      <c r="I41" s="175"/>
      <c r="J41" s="102"/>
      <c r="K41" s="102"/>
      <c r="L41" s="102"/>
      <c r="M41" s="160"/>
      <c r="N41" s="102"/>
      <c r="O41" s="102"/>
      <c r="P41" s="102"/>
      <c r="Q41" s="104">
        <v>6</v>
      </c>
      <c r="R41" s="90" t="str">
        <f>[1]CL!$R41</f>
        <v>Atletico Madrid</v>
      </c>
      <c r="S41" s="78" t="str">
        <f>[1]CL!$S41</f>
        <v>Esp1</v>
      </c>
      <c r="T41" s="91">
        <f>[1]CL!$T41</f>
        <v>115.00000016666667</v>
      </c>
      <c r="U41" s="104">
        <v>22</v>
      </c>
      <c r="V41" s="90" t="str">
        <f>[1]CL!$V41</f>
        <v>Sporting</v>
      </c>
      <c r="W41" s="102" t="str">
        <f>[1]CL!$W41</f>
        <v>Por1</v>
      </c>
      <c r="X41" s="92">
        <f>[1]CL!$X41</f>
        <v>45.500000031250003</v>
      </c>
    </row>
    <row r="42" spans="1:24" ht="12.95" customHeight="1">
      <c r="A42" s="105"/>
      <c r="B42" s="214"/>
      <c r="C42" s="214"/>
      <c r="D42" s="87">
        <f>AVERAGE(D9:D40)</f>
        <v>9.400781257279851</v>
      </c>
      <c r="E42" s="160"/>
      <c r="F42" s="102"/>
      <c r="G42" s="174"/>
      <c r="H42" s="102"/>
      <c r="I42" s="175"/>
      <c r="J42" s="102"/>
      <c r="K42" s="102"/>
      <c r="L42" s="102"/>
      <c r="M42" s="160"/>
      <c r="N42" s="102"/>
      <c r="O42" s="102"/>
      <c r="P42" s="102"/>
      <c r="Q42" s="104">
        <v>7</v>
      </c>
      <c r="R42" s="90" t="str">
        <f>[1]CL!$R42</f>
        <v>Paris SG</v>
      </c>
      <c r="S42" s="78" t="str">
        <f>[1]CL!$S42</f>
        <v>Fra2</v>
      </c>
      <c r="T42" s="91">
        <f>[1]CL!$T42</f>
        <v>112.00000014285715</v>
      </c>
      <c r="U42" s="104">
        <v>23</v>
      </c>
      <c r="V42" s="90" t="str">
        <f>[1]CL!$V42</f>
        <v>Dinamo Zagreb</v>
      </c>
      <c r="W42" s="102" t="str">
        <f>[1]CL!$W42</f>
        <v>Cro1</v>
      </c>
      <c r="X42" s="92">
        <f>[1]CL!$X42</f>
        <v>44.500000030303028</v>
      </c>
    </row>
    <row r="43" spans="1:24" ht="12.95" customHeight="1" thickBot="1">
      <c r="A43" s="105"/>
      <c r="E43" s="160"/>
      <c r="F43" s="102"/>
      <c r="G43" s="174"/>
      <c r="H43" s="102"/>
      <c r="I43" s="175"/>
      <c r="J43" s="102"/>
      <c r="K43" s="102"/>
      <c r="L43" s="102"/>
      <c r="M43" s="160"/>
      <c r="N43" s="102"/>
      <c r="O43" s="102"/>
      <c r="P43" s="102"/>
      <c r="Q43" s="104">
        <v>8</v>
      </c>
      <c r="R43" s="95" t="str">
        <f>[1]CL!$R43</f>
        <v>Manchester United</v>
      </c>
      <c r="S43" s="101" t="str">
        <f>[1]CL!$S43</f>
        <v>Eng2</v>
      </c>
      <c r="T43" s="97">
        <f>[1]CL!$T43</f>
        <v>106.000000125</v>
      </c>
      <c r="U43" s="104">
        <v>24</v>
      </c>
      <c r="V43" s="95" t="str">
        <f>[1]CL!$V43</f>
        <v>Slavia Praha</v>
      </c>
      <c r="W43" s="96" t="str">
        <f>[1]CL!$W43</f>
        <v>Cze1</v>
      </c>
      <c r="X43" s="98">
        <f>[1]CL!$X43</f>
        <v>43.500000028571428</v>
      </c>
    </row>
    <row r="44" spans="1:24" ht="12.95" customHeight="1">
      <c r="A44" s="105"/>
      <c r="D44" s="87"/>
      <c r="E44" s="160"/>
      <c r="F44" s="102"/>
      <c r="G44" s="174"/>
      <c r="H44" s="87"/>
      <c r="I44" s="175"/>
      <c r="J44" s="102"/>
      <c r="K44" s="102"/>
      <c r="L44" s="87"/>
      <c r="M44" s="160"/>
      <c r="N44" s="102"/>
      <c r="O44" s="102"/>
      <c r="P44" s="87"/>
      <c r="Q44" s="104"/>
      <c r="T44" s="87">
        <f>AVERAGE(T36:T43)</f>
        <v>118.50000033973215</v>
      </c>
      <c r="U44" s="104"/>
      <c r="X44" s="87">
        <f>AVERAGE(X36:X43)</f>
        <v>47.875000033366092</v>
      </c>
    </row>
    <row r="45" spans="1:24" ht="12.95" customHeight="1" thickBot="1">
      <c r="A45" s="105"/>
      <c r="B45" s="272"/>
      <c r="C45" s="272"/>
      <c r="D45" s="272"/>
      <c r="E45" s="170"/>
      <c r="F45" s="272"/>
      <c r="G45" s="272"/>
      <c r="H45" s="272"/>
      <c r="I45" s="170"/>
      <c r="J45" s="272"/>
      <c r="K45" s="272"/>
      <c r="L45" s="272"/>
      <c r="M45" s="170"/>
      <c r="N45" s="272"/>
      <c r="O45" s="272"/>
      <c r="P45" s="272"/>
      <c r="Q45" s="104"/>
      <c r="R45" s="272" t="s">
        <v>80</v>
      </c>
      <c r="S45" s="272"/>
      <c r="T45" s="272"/>
      <c r="U45" s="104"/>
      <c r="V45" s="272" t="s">
        <v>81</v>
      </c>
      <c r="W45" s="272"/>
      <c r="X45" s="272"/>
    </row>
    <row r="46" spans="1:24" ht="12.95" customHeight="1">
      <c r="A46" s="105"/>
      <c r="B46" s="214"/>
      <c r="C46" s="214"/>
      <c r="D46" s="214"/>
      <c r="E46" s="105"/>
      <c r="F46" s="214"/>
      <c r="G46" s="214"/>
      <c r="H46" s="214"/>
      <c r="I46" s="172"/>
      <c r="J46" s="214"/>
      <c r="K46" s="87"/>
      <c r="L46" s="87"/>
      <c r="M46" s="172"/>
      <c r="N46" s="214"/>
      <c r="O46" s="87"/>
      <c r="P46" s="87"/>
      <c r="Q46" s="105">
        <v>9</v>
      </c>
      <c r="R46" s="81" t="str">
        <f>[1]CL!$R46</f>
        <v>EL TH           19,142</v>
      </c>
      <c r="S46" s="181" t="str">
        <f>[1]CL!$S46</f>
        <v xml:space="preserve">   -</v>
      </c>
      <c r="T46" s="83">
        <f>[1]CL!$T46</f>
        <v>106.00000012499</v>
      </c>
      <c r="U46" s="104">
        <v>25</v>
      </c>
      <c r="V46" s="81" t="str">
        <f>[1]CL!$V46</f>
        <v>Olympiacos</v>
      </c>
      <c r="W46" s="84" t="str">
        <f>[1]CL!$W46</f>
        <v>Gre1</v>
      </c>
      <c r="X46" s="85">
        <f>[1]CL!$X46</f>
        <v>43.000000027027028</v>
      </c>
    </row>
    <row r="47" spans="1:24" ht="12.95" customHeight="1">
      <c r="A47" s="105"/>
      <c r="B47" s="214"/>
      <c r="C47" s="214"/>
      <c r="D47" s="214"/>
      <c r="E47" s="105"/>
      <c r="F47" s="214"/>
      <c r="G47" s="214"/>
      <c r="H47" s="214"/>
      <c r="I47" s="172"/>
      <c r="J47" s="214"/>
      <c r="K47" s="87"/>
      <c r="L47" s="87"/>
      <c r="M47" s="172"/>
      <c r="N47" s="214"/>
      <c r="O47" s="87"/>
      <c r="P47" s="87"/>
      <c r="Q47" s="105">
        <v>10</v>
      </c>
      <c r="R47" s="90" t="str">
        <f>[1]CL!$R47</f>
        <v>Sevilla</v>
      </c>
      <c r="S47" s="165" t="str">
        <f>[1]CL!$S47</f>
        <v>Esp4</v>
      </c>
      <c r="T47" s="91">
        <f>[1]CL!$T47</f>
        <v>98.000000099999994</v>
      </c>
      <c r="U47" s="104">
        <v>26</v>
      </c>
      <c r="V47" s="90" t="str">
        <f>[1]CL!$V47</f>
        <v>Club Brugge</v>
      </c>
      <c r="W47" s="102" t="str">
        <f>[1]CL!$W47</f>
        <v>Bel1</v>
      </c>
      <c r="X47" s="92">
        <f>[1]CL!$X47</f>
        <v>35.500000024390246</v>
      </c>
    </row>
    <row r="48" spans="1:24" ht="12.95" customHeight="1">
      <c r="A48" s="105"/>
      <c r="B48" s="214"/>
      <c r="C48" s="214"/>
      <c r="D48" s="214"/>
      <c r="E48" s="105"/>
      <c r="F48" s="214"/>
      <c r="G48" s="214"/>
      <c r="H48" s="214"/>
      <c r="I48" s="172"/>
      <c r="J48" s="214"/>
      <c r="K48" s="87"/>
      <c r="L48" s="87"/>
      <c r="M48" s="172"/>
      <c r="N48" s="214"/>
      <c r="O48" s="87"/>
      <c r="P48" s="87"/>
      <c r="Q48" s="105">
        <v>11</v>
      </c>
      <c r="R48" s="90" t="str">
        <f>[1]CL!$R48</f>
        <v>Porto</v>
      </c>
      <c r="S48" s="165" t="str">
        <f>[1]CL!$S48</f>
        <v>Por2</v>
      </c>
      <c r="T48" s="91">
        <f>[1]CL!$T48</f>
        <v>85.000000062500007</v>
      </c>
      <c r="U48" s="104">
        <v>27</v>
      </c>
      <c r="V48" s="90" t="str">
        <f>[1]CL!$V48</f>
        <v>Eintracht</v>
      </c>
      <c r="W48" s="102" t="str">
        <f>[1]CL!$W48</f>
        <v>Ger4</v>
      </c>
      <c r="X48" s="92">
        <f>[1]CL!$X48</f>
        <v>33.000000020408166</v>
      </c>
    </row>
    <row r="49" spans="1:24" ht="12.95" customHeight="1">
      <c r="A49" s="105"/>
      <c r="B49" s="214"/>
      <c r="C49" s="214"/>
      <c r="D49" s="214"/>
      <c r="E49" s="105"/>
      <c r="F49" s="214"/>
      <c r="G49" s="214"/>
      <c r="H49" s="214"/>
      <c r="I49" s="172"/>
      <c r="J49" s="214"/>
      <c r="K49" s="87"/>
      <c r="L49" s="87"/>
      <c r="M49" s="172"/>
      <c r="N49" s="214"/>
      <c r="O49" s="87"/>
      <c r="P49" s="87"/>
      <c r="Q49" s="105">
        <v>12</v>
      </c>
      <c r="R49" s="90" t="str">
        <f>[1]CL!$R49</f>
        <v>Ajax</v>
      </c>
      <c r="S49" s="165" t="str">
        <f>[1]CL!$S49</f>
        <v>Ned1</v>
      </c>
      <c r="T49" s="91">
        <f>[1]CL!$T49</f>
        <v>81.500000058823531</v>
      </c>
      <c r="U49" s="104">
        <v>28</v>
      </c>
      <c r="V49" s="90" t="str">
        <f>[1]CL!$V49</f>
        <v>Leicester</v>
      </c>
      <c r="W49" s="102" t="str">
        <f>[1]CL!$W49</f>
        <v>Eng3</v>
      </c>
      <c r="X49" s="92">
        <f>[1]CL!$X49</f>
        <v>32.000000019607846</v>
      </c>
    </row>
    <row r="50" spans="1:24" ht="12.95" customHeight="1">
      <c r="A50" s="105"/>
      <c r="B50" s="214"/>
      <c r="C50" s="214"/>
      <c r="D50" s="214"/>
      <c r="E50" s="105"/>
      <c r="F50" s="214"/>
      <c r="G50" s="214"/>
      <c r="H50" s="214"/>
      <c r="I50" s="172"/>
      <c r="J50" s="214"/>
      <c r="K50" s="87"/>
      <c r="L50" s="87"/>
      <c r="M50" s="172"/>
      <c r="N50" s="214"/>
      <c r="O50" s="87"/>
      <c r="P50" s="87"/>
      <c r="Q50" s="104">
        <v>13</v>
      </c>
      <c r="R50" s="90" t="str">
        <f>[1]CL!$R50</f>
        <v>Shakhtar Donetsk</v>
      </c>
      <c r="S50" s="165" t="str">
        <f>[1]CL!$S50</f>
        <v>Ukr2</v>
      </c>
      <c r="T50" s="91">
        <f>[1]CL!$T50</f>
        <v>79.00000005555556</v>
      </c>
      <c r="U50" s="104">
        <v>29</v>
      </c>
      <c r="V50" s="90" t="str">
        <f>[1]CL!$V50</f>
        <v>Milan</v>
      </c>
      <c r="W50" s="102" t="str">
        <f>[1]CL!$W50</f>
        <v>Ita2</v>
      </c>
      <c r="X50" s="92">
        <f>[1]CL!$X50</f>
        <v>31.000000018867926</v>
      </c>
    </row>
    <row r="51" spans="1:24" ht="12.95" customHeight="1">
      <c r="A51" s="105"/>
      <c r="B51" s="214"/>
      <c r="C51" s="214"/>
      <c r="D51" s="214"/>
      <c r="E51" s="105"/>
      <c r="F51" s="214"/>
      <c r="G51" s="214"/>
      <c r="H51" s="214"/>
      <c r="I51" s="172"/>
      <c r="J51" s="214"/>
      <c r="K51" s="87"/>
      <c r="L51" s="87"/>
      <c r="M51" s="172"/>
      <c r="N51" s="214"/>
      <c r="O51" s="87"/>
      <c r="P51" s="87"/>
      <c r="Q51" s="104">
        <v>14</v>
      </c>
      <c r="R51" s="90" t="str">
        <f>[1]CL!$R51</f>
        <v>RB Leipzig</v>
      </c>
      <c r="S51" s="165" t="str">
        <f>[1]CL!$S51</f>
        <v>Ger2</v>
      </c>
      <c r="T51" s="91">
        <f>[1]CL!$T51</f>
        <v>66.000000047619054</v>
      </c>
      <c r="U51" s="104">
        <v>30</v>
      </c>
      <c r="V51" s="90" t="str">
        <f>[1]CL!$V51</f>
        <v>West Ham</v>
      </c>
      <c r="W51" s="102" t="str">
        <f>[1]CL!$W51</f>
        <v>Eng4</v>
      </c>
      <c r="X51" s="92">
        <f>[1]CL!$X51</f>
        <v>19.342000012820513</v>
      </c>
    </row>
    <row r="52" spans="1:24" ht="12.95" customHeight="1">
      <c r="A52" s="105"/>
      <c r="B52" s="214"/>
      <c r="C52" s="214"/>
      <c r="D52" s="214"/>
      <c r="E52" s="105"/>
      <c r="F52" s="214"/>
      <c r="G52" s="214"/>
      <c r="H52" s="214"/>
      <c r="I52" s="172"/>
      <c r="J52" s="214"/>
      <c r="K52" s="87"/>
      <c r="L52" s="87"/>
      <c r="M52" s="172"/>
      <c r="N52" s="214"/>
      <c r="O52" s="87"/>
      <c r="P52" s="87"/>
      <c r="Q52" s="104">
        <v>15</v>
      </c>
      <c r="R52" s="90" t="str">
        <f>[1]CL!$R52</f>
        <v>Salzburg</v>
      </c>
      <c r="S52" s="165" t="str">
        <f>[1]CL!$S52</f>
        <v>Aut1</v>
      </c>
      <c r="T52" s="91">
        <f>[1]CL!$T52</f>
        <v>59.000000045454549</v>
      </c>
      <c r="U52" s="104">
        <v>31</v>
      </c>
      <c r="V52" s="90" t="str">
        <f>[1]CL!$V52</f>
        <v>Wolfsburg</v>
      </c>
      <c r="W52" s="102" t="str">
        <f>[1]CL!$W52</f>
        <v>Ger3</v>
      </c>
      <c r="X52" s="92">
        <f>[1]CL!$X52</f>
        <v>14.656000009708739</v>
      </c>
    </row>
    <row r="53" spans="1:24" ht="12.95" customHeight="1" thickBot="1">
      <c r="A53" s="105"/>
      <c r="B53" s="214"/>
      <c r="C53" s="214"/>
      <c r="D53" s="214"/>
      <c r="E53" s="105"/>
      <c r="F53" s="214"/>
      <c r="G53" s="214"/>
      <c r="H53" s="214"/>
      <c r="I53" s="172"/>
      <c r="J53" s="214"/>
      <c r="K53" s="87"/>
      <c r="L53" s="87"/>
      <c r="M53" s="172"/>
      <c r="N53" s="214"/>
      <c r="O53" s="87"/>
      <c r="P53" s="87"/>
      <c r="Q53" s="104">
        <v>16</v>
      </c>
      <c r="R53" s="95" t="str">
        <f>[1]CL!$R53</f>
        <v>Benfica</v>
      </c>
      <c r="S53" s="182" t="str">
        <f>[1]CL!$S53</f>
        <v>Por3</v>
      </c>
      <c r="T53" s="97">
        <f>[1]CL!$T53</f>
        <v>58.000000043478259</v>
      </c>
      <c r="U53" s="105">
        <v>32</v>
      </c>
      <c r="V53" s="95" t="str">
        <f>[1]CL!$V53</f>
        <v>Lille</v>
      </c>
      <c r="W53" s="96" t="str">
        <f>[1]CL!$W53</f>
        <v>Fra1</v>
      </c>
      <c r="X53" s="98">
        <f>[1]CL!$X53</f>
        <v>14.000000009174311</v>
      </c>
    </row>
    <row r="54" spans="1:24" ht="12.95" customHeight="1">
      <c r="A54" s="105"/>
      <c r="B54" s="214"/>
      <c r="C54" s="214"/>
      <c r="D54" s="214"/>
      <c r="E54" s="105"/>
      <c r="F54" s="214"/>
      <c r="G54" s="214"/>
      <c r="H54" s="214"/>
      <c r="I54" s="172"/>
      <c r="J54" s="214"/>
      <c r="K54" s="87"/>
      <c r="L54" s="87"/>
      <c r="M54" s="154"/>
      <c r="N54" s="214"/>
      <c r="O54" s="87"/>
      <c r="P54" s="87"/>
      <c r="Q54" s="104"/>
      <c r="T54" s="87">
        <f>AVERAGE(T46:T53)</f>
        <v>79.062500067302622</v>
      </c>
      <c r="X54" s="87">
        <f>AVERAGE(X46:X53)</f>
        <v>27.812250017750596</v>
      </c>
    </row>
    <row r="55" spans="1:24" ht="12.95" customHeight="1">
      <c r="A55" s="105"/>
      <c r="B55" s="214"/>
      <c r="C55" s="214"/>
      <c r="D55" s="214"/>
      <c r="E55" s="105"/>
      <c r="F55" s="214"/>
      <c r="G55" s="214"/>
      <c r="H55" s="214"/>
      <c r="I55" s="172"/>
      <c r="J55" s="214"/>
      <c r="K55" s="87"/>
      <c r="L55" s="87"/>
      <c r="M55" s="154"/>
      <c r="N55" s="214"/>
      <c r="O55" s="87"/>
      <c r="P55" s="87"/>
      <c r="Q55" s="104"/>
    </row>
    <row r="56" spans="1:24" ht="12.95" customHeight="1">
      <c r="A56" s="105"/>
      <c r="B56" s="214"/>
      <c r="C56" s="214"/>
      <c r="D56" s="214"/>
      <c r="E56" s="105"/>
      <c r="F56" s="214"/>
      <c r="G56" s="214"/>
      <c r="H56" s="214"/>
      <c r="I56" s="172"/>
      <c r="J56" s="214"/>
      <c r="K56" s="87"/>
      <c r="L56" s="87"/>
      <c r="Q56" s="104"/>
      <c r="X56" s="87">
        <f>AVERAGE(T36:T43,T46:T53,X36:X43,X46:X53)</f>
        <v>68.31243761453787</v>
      </c>
    </row>
    <row r="57" spans="1:24" ht="12.95" customHeight="1">
      <c r="A57" s="105"/>
      <c r="B57" s="214"/>
      <c r="C57" s="214"/>
      <c r="D57" s="214"/>
      <c r="E57" s="105"/>
      <c r="F57" s="214"/>
      <c r="G57" s="214"/>
      <c r="H57" s="214"/>
      <c r="I57" s="172"/>
      <c r="J57" s="214"/>
      <c r="K57" s="87"/>
    </row>
    <row r="58" spans="1:24" ht="12.95" customHeight="1">
      <c r="A58" s="105"/>
      <c r="B58" s="214"/>
      <c r="C58" s="214"/>
      <c r="D58" s="214"/>
      <c r="E58" s="105"/>
      <c r="F58" s="214"/>
      <c r="G58" s="214"/>
      <c r="H58" s="214"/>
      <c r="I58" s="172"/>
      <c r="J58" s="214"/>
      <c r="K58" s="87"/>
    </row>
    <row r="59" spans="1:24" ht="12.95" customHeight="1">
      <c r="A59" s="105"/>
      <c r="B59" s="214"/>
      <c r="C59" s="214"/>
      <c r="D59" s="214"/>
      <c r="E59" s="105"/>
      <c r="F59" s="214"/>
      <c r="G59" s="214"/>
      <c r="H59" s="214"/>
      <c r="I59" s="172"/>
      <c r="J59" s="214"/>
      <c r="K59" s="87"/>
    </row>
    <row r="60" spans="1:24" ht="12.95" customHeight="1">
      <c r="A60" s="105"/>
      <c r="B60" s="214"/>
      <c r="C60" s="214"/>
      <c r="D60" s="214"/>
      <c r="E60" s="105"/>
      <c r="F60" s="214"/>
      <c r="G60" s="214"/>
      <c r="H60" s="214"/>
    </row>
    <row r="61" spans="1:24" ht="12.95" customHeight="1">
      <c r="A61" s="105"/>
      <c r="B61" s="214"/>
      <c r="C61" s="214"/>
      <c r="D61" s="214"/>
      <c r="E61" s="105"/>
      <c r="F61" s="214"/>
      <c r="G61" s="214"/>
      <c r="H61" s="214"/>
      <c r="L61" s="87"/>
    </row>
    <row r="62" spans="1:24" ht="12.95" customHeight="1">
      <c r="A62" s="105"/>
      <c r="B62" s="214"/>
      <c r="C62" s="214"/>
      <c r="D62" s="214"/>
      <c r="E62" s="105"/>
      <c r="F62" s="214"/>
      <c r="G62" s="214"/>
      <c r="H62" s="214"/>
    </row>
    <row r="63" spans="1:24" ht="12.95" customHeight="1">
      <c r="A63" s="105"/>
      <c r="B63" s="214"/>
      <c r="C63" s="214"/>
      <c r="D63" s="214"/>
      <c r="E63" s="105"/>
      <c r="F63" s="214"/>
      <c r="G63" s="214"/>
      <c r="H63" s="214"/>
    </row>
    <row r="64" spans="1:24" ht="12.95" customHeight="1">
      <c r="A64" s="105"/>
      <c r="B64" s="214"/>
      <c r="C64" s="214"/>
      <c r="D64" s="214"/>
      <c r="E64" s="105"/>
      <c r="F64" s="214"/>
      <c r="G64" s="214"/>
      <c r="H64" s="214"/>
    </row>
    <row r="65" spans="1:24" ht="12.95" hidden="1" customHeight="1">
      <c r="A65" s="105"/>
      <c r="B65" s="214"/>
      <c r="C65" s="214"/>
      <c r="D65" s="214"/>
      <c r="E65" s="105"/>
      <c r="F65" s="214"/>
      <c r="G65" s="214"/>
      <c r="H65" s="214"/>
      <c r="I65" s="208">
        <v>1</v>
      </c>
      <c r="J65" s="251" t="str">
        <f>[1]CL!J65</f>
        <v>esp</v>
      </c>
      <c r="K65" s="102">
        <f>[1]CL!K65</f>
        <v>1</v>
      </c>
      <c r="L65" s="102"/>
      <c r="M65" s="160">
        <v>1</v>
      </c>
      <c r="N65" s="251" t="str">
        <f>[1]CL!N65</f>
        <v>Bayern Munich</v>
      </c>
      <c r="O65" s="102">
        <f>[1]CL!O65</f>
        <v>1</v>
      </c>
      <c r="P65" s="252">
        <f>[1]CL!P65</f>
        <v>132.000001</v>
      </c>
      <c r="Q65" s="160"/>
      <c r="R65" s="102"/>
      <c r="S65" s="102"/>
      <c r="T65" s="214"/>
      <c r="U65" s="160"/>
      <c r="V65" s="102"/>
      <c r="W65" s="102"/>
      <c r="X65" s="102"/>
    </row>
    <row r="66" spans="1:24" ht="12.95" hidden="1" customHeight="1">
      <c r="A66" s="105"/>
      <c r="B66" s="214"/>
      <c r="C66" s="214"/>
      <c r="D66" s="214"/>
      <c r="E66" s="105"/>
      <c r="I66" s="208">
        <v>2</v>
      </c>
      <c r="J66" s="251" t="str">
        <f>[1]CL!J66</f>
        <v>eng</v>
      </c>
      <c r="K66" s="102">
        <f>[1]CL!K66</f>
        <v>1</v>
      </c>
      <c r="L66" s="102"/>
      <c r="M66" s="160">
        <v>2</v>
      </c>
      <c r="N66" s="251">
        <f>[1]CL!N66</f>
        <v>0</v>
      </c>
      <c r="O66" s="102">
        <f>[1]CL!O66</f>
        <v>1</v>
      </c>
      <c r="P66" s="252">
        <f>[1]CL!P66</f>
        <v>0</v>
      </c>
      <c r="Q66" s="160"/>
      <c r="R66" s="102"/>
      <c r="S66" s="102"/>
      <c r="T66" s="214"/>
      <c r="U66" s="160"/>
      <c r="V66" s="102"/>
      <c r="W66" s="102"/>
      <c r="X66" s="102"/>
    </row>
    <row r="67" spans="1:24" ht="12.95" hidden="1" customHeight="1">
      <c r="A67" s="105"/>
      <c r="B67" s="214"/>
      <c r="C67" s="214"/>
      <c r="D67" s="214"/>
      <c r="E67" s="105"/>
      <c r="H67" s="87"/>
      <c r="I67" s="208">
        <v>3</v>
      </c>
      <c r="J67" s="251" t="str">
        <f>[1]CL!J67</f>
        <v>ger</v>
      </c>
      <c r="K67" s="102">
        <f>[1]CL!K67</f>
        <v>1</v>
      </c>
      <c r="L67" s="102"/>
      <c r="M67" s="160">
        <v>3</v>
      </c>
      <c r="N67" s="251">
        <f>[1]CL!N67</f>
        <v>0</v>
      </c>
      <c r="O67" s="102">
        <f>[1]CL!O67</f>
        <v>1</v>
      </c>
      <c r="P67" s="252">
        <f>[1]CL!P67</f>
        <v>0</v>
      </c>
      <c r="Q67" s="160"/>
      <c r="R67" s="102"/>
      <c r="S67" s="102"/>
      <c r="T67" s="214"/>
      <c r="U67" s="160"/>
      <c r="V67" s="102"/>
      <c r="W67" s="102"/>
      <c r="X67" s="102"/>
    </row>
    <row r="68" spans="1:24" ht="12.95" hidden="1" customHeight="1">
      <c r="A68" s="105"/>
      <c r="B68" s="214"/>
      <c r="C68" s="214"/>
      <c r="D68" s="214"/>
      <c r="E68" s="102"/>
      <c r="F68" s="102"/>
      <c r="G68" s="174"/>
      <c r="H68" s="102"/>
      <c r="I68" s="208">
        <v>4</v>
      </c>
      <c r="J68" s="251" t="str">
        <f>[1]CL!J68</f>
        <v>ita</v>
      </c>
      <c r="K68" s="102">
        <f>[1]CL!K68</f>
        <v>1</v>
      </c>
      <c r="L68" s="102"/>
      <c r="M68" s="160">
        <v>4</v>
      </c>
      <c r="N68" s="251" t="str">
        <f>[1]CL!N68</f>
        <v>Real Madrid</v>
      </c>
      <c r="O68" s="102">
        <f>[1]CL!O68</f>
        <v>1</v>
      </c>
      <c r="P68" s="252">
        <f>[1]CL!P68</f>
        <v>124.0000005</v>
      </c>
      <c r="Q68" s="160"/>
      <c r="R68" s="102"/>
      <c r="S68" s="102"/>
      <c r="T68" s="214"/>
      <c r="U68" s="160"/>
      <c r="V68" s="102"/>
      <c r="W68" s="102"/>
      <c r="X68" s="102"/>
    </row>
    <row r="69" spans="1:24" ht="12.95" hidden="1" customHeight="1">
      <c r="A69" s="105"/>
      <c r="B69" s="214"/>
      <c r="C69" s="214"/>
      <c r="D69" s="214"/>
      <c r="E69" s="102"/>
      <c r="F69" s="102"/>
      <c r="G69" s="174"/>
      <c r="H69" s="102"/>
      <c r="I69" s="208">
        <v>5</v>
      </c>
      <c r="J69" s="251" t="str">
        <f>[1]CL!J69</f>
        <v>fra</v>
      </c>
      <c r="K69" s="102">
        <f>[1]CL!K69</f>
        <v>1</v>
      </c>
      <c r="L69" s="102"/>
      <c r="M69" s="160">
        <v>5</v>
      </c>
      <c r="N69" s="251">
        <f>[1]CL!N69</f>
        <v>0</v>
      </c>
      <c r="O69" s="102">
        <f>[1]CL!O69</f>
        <v>1</v>
      </c>
      <c r="P69" s="252">
        <f>[1]CL!P69</f>
        <v>0</v>
      </c>
      <c r="Q69" s="160"/>
      <c r="R69" s="102"/>
      <c r="S69" s="102"/>
      <c r="T69" s="214"/>
      <c r="U69" s="160"/>
      <c r="V69" s="102"/>
      <c r="W69" s="102"/>
      <c r="X69" s="102"/>
    </row>
    <row r="70" spans="1:24" ht="12.95" hidden="1" customHeight="1">
      <c r="A70" s="105"/>
      <c r="B70" s="214"/>
      <c r="C70" s="214"/>
      <c r="D70" s="214"/>
      <c r="E70" s="102"/>
      <c r="F70" s="102"/>
      <c r="G70" s="174"/>
      <c r="H70" s="102"/>
      <c r="I70" s="208">
        <v>6</v>
      </c>
      <c r="J70" s="251" t="str">
        <f>[1]CL!J70</f>
        <v>por</v>
      </c>
      <c r="K70" s="102">
        <f>[1]CL!K70</f>
        <v>1</v>
      </c>
      <c r="L70" s="102"/>
      <c r="M70" s="160">
        <v>6</v>
      </c>
      <c r="N70" s="251" t="str">
        <f>[1]CL!N70</f>
        <v>Manchester City</v>
      </c>
      <c r="O70" s="102">
        <f>[1]CL!O70</f>
        <v>1</v>
      </c>
      <c r="P70" s="252">
        <f>[1]CL!P70</f>
        <v>117.0000002</v>
      </c>
      <c r="Q70" s="160"/>
      <c r="R70" s="102"/>
      <c r="S70" s="102"/>
      <c r="T70" s="214"/>
      <c r="U70" s="160"/>
      <c r="V70" s="102"/>
      <c r="W70" s="102"/>
      <c r="X70" s="102"/>
    </row>
    <row r="71" spans="1:24" ht="12.95" hidden="1" customHeight="1">
      <c r="A71" s="105"/>
      <c r="B71" s="214"/>
      <c r="C71" s="214"/>
      <c r="D71" s="214"/>
      <c r="E71" s="102"/>
      <c r="F71" s="102"/>
      <c r="G71" s="174"/>
      <c r="H71" s="102"/>
      <c r="I71" s="208">
        <v>7</v>
      </c>
      <c r="J71" s="251">
        <f>[1]CL!J71</f>
        <v>0</v>
      </c>
      <c r="K71" s="102">
        <f>[1]CL!K71</f>
        <v>1</v>
      </c>
      <c r="L71" s="102"/>
      <c r="M71" s="160">
        <v>7</v>
      </c>
      <c r="N71" s="251" t="str">
        <f>[1]CL!N71</f>
        <v>Paris SG</v>
      </c>
      <c r="O71" s="102">
        <f>[1]CL!O71</f>
        <v>1</v>
      </c>
      <c r="P71" s="252">
        <f>[1]CL!P71</f>
        <v>112.00000014285715</v>
      </c>
      <c r="Q71" s="160"/>
      <c r="R71" s="102"/>
      <c r="S71" s="102"/>
      <c r="T71" s="214"/>
      <c r="U71" s="160"/>
      <c r="V71" s="102"/>
      <c r="W71" s="102"/>
      <c r="X71" s="102"/>
    </row>
    <row r="72" spans="1:24" ht="12.95" hidden="1" customHeight="1">
      <c r="A72" s="105"/>
      <c r="B72" s="214"/>
      <c r="C72" s="214"/>
      <c r="D72" s="214"/>
      <c r="E72" s="102"/>
      <c r="F72" s="102"/>
      <c r="G72" s="174"/>
      <c r="H72" s="102"/>
      <c r="I72" s="208">
        <v>8</v>
      </c>
      <c r="J72" s="251">
        <f>[1]CL!J72</f>
        <v>0</v>
      </c>
      <c r="K72" s="102">
        <f>[1]CL!K72</f>
        <v>1</v>
      </c>
      <c r="L72" s="102"/>
      <c r="M72" s="160">
        <v>8</v>
      </c>
      <c r="N72" s="251">
        <f>[1]CL!N72</f>
        <v>0</v>
      </c>
      <c r="O72" s="102">
        <f>[1]CL!O72</f>
        <v>1</v>
      </c>
      <c r="P72" s="252">
        <f>[1]CL!P72</f>
        <v>0</v>
      </c>
      <c r="Q72" s="160"/>
      <c r="R72" s="102"/>
      <c r="S72" s="102"/>
      <c r="T72" s="214"/>
      <c r="U72" s="160"/>
      <c r="V72" s="102"/>
      <c r="W72" s="102"/>
      <c r="X72" s="102"/>
    </row>
    <row r="73" spans="1:24" ht="12.95" hidden="1" customHeight="1">
      <c r="A73" s="105"/>
      <c r="B73" s="214"/>
      <c r="C73" s="214"/>
      <c r="D73" s="214"/>
      <c r="E73" s="102"/>
      <c r="F73" s="102"/>
      <c r="G73" s="174"/>
      <c r="H73" s="102"/>
      <c r="I73" s="208">
        <v>9</v>
      </c>
      <c r="J73" s="251" t="str">
        <f>[1]CL!J73</f>
        <v>ned</v>
      </c>
      <c r="K73" s="102">
        <f>[1]CL!K73</f>
        <v>1</v>
      </c>
      <c r="L73" s="102"/>
      <c r="M73" s="160">
        <v>9</v>
      </c>
      <c r="N73" s="251" t="str">
        <f>[1]CL!N73</f>
        <v>Liverpool</v>
      </c>
      <c r="O73" s="102">
        <f>[1]CL!O73</f>
        <v>1</v>
      </c>
      <c r="P73" s="252">
        <f>[1]CL!P73</f>
        <v>100.00000011111111</v>
      </c>
      <c r="Q73" s="160"/>
      <c r="R73" s="102"/>
      <c r="S73" s="102"/>
      <c r="T73" s="214"/>
      <c r="U73" s="160"/>
      <c r="V73" s="102"/>
      <c r="W73" s="102"/>
      <c r="X73" s="102"/>
    </row>
    <row r="74" spans="1:24" ht="12.95" hidden="1" customHeight="1">
      <c r="A74" s="105"/>
      <c r="B74" s="214"/>
      <c r="C74" s="214"/>
      <c r="D74" s="214"/>
      <c r="E74" s="102"/>
      <c r="F74" s="102"/>
      <c r="G74" s="174"/>
      <c r="H74" s="102"/>
      <c r="I74" s="208">
        <v>10</v>
      </c>
      <c r="J74" s="251">
        <f>[1]CL!J74</f>
        <v>0</v>
      </c>
      <c r="K74" s="102">
        <f>[1]CL!K74</f>
        <v>1</v>
      </c>
      <c r="L74" s="102"/>
      <c r="M74" s="160">
        <v>10</v>
      </c>
      <c r="N74" s="251" t="str">
        <f>[1]CL!N74</f>
        <v>Borussia Dortmund</v>
      </c>
      <c r="O74" s="102">
        <f>[1]CL!O74</f>
        <v>1</v>
      </c>
      <c r="P74" s="252">
        <f>[1]CL!P74</f>
        <v>90.000000076923072</v>
      </c>
      <c r="Q74" s="160"/>
      <c r="R74" s="102"/>
      <c r="S74" s="102"/>
      <c r="T74" s="214"/>
      <c r="U74" s="160"/>
      <c r="V74" s="102"/>
      <c r="W74" s="102"/>
      <c r="X74" s="102"/>
    </row>
    <row r="75" spans="1:24" ht="12.95" hidden="1" customHeight="1">
      <c r="A75" s="105"/>
      <c r="B75" s="214"/>
      <c r="C75" s="214"/>
      <c r="D75" s="214"/>
      <c r="E75" s="102"/>
      <c r="F75" s="102"/>
      <c r="G75" s="174"/>
      <c r="H75" s="102"/>
      <c r="I75" s="208">
        <v>11</v>
      </c>
      <c r="J75" s="251">
        <f>[1]CL!J75</f>
        <v>0</v>
      </c>
      <c r="K75" s="102">
        <f>[1]CL!K75</f>
        <v>1</v>
      </c>
      <c r="L75" s="102"/>
      <c r="M75" s="160">
        <v>11</v>
      </c>
      <c r="N75" s="251" t="str">
        <f>[1]CL!N75</f>
        <v>Chelsea</v>
      </c>
      <c r="O75" s="102">
        <f>[1]CL!O75</f>
        <v>1</v>
      </c>
      <c r="P75" s="252">
        <f>[1]CL!P75</f>
        <v>91.000000083333333</v>
      </c>
      <c r="Q75" s="160"/>
      <c r="R75" s="102"/>
      <c r="S75" s="102"/>
      <c r="T75" s="214"/>
      <c r="U75" s="160"/>
      <c r="V75" s="102"/>
      <c r="W75" s="102"/>
      <c r="X75" s="102"/>
    </row>
    <row r="76" spans="1:24" ht="12.95" hidden="1" customHeight="1">
      <c r="A76" s="105"/>
      <c r="B76" s="214"/>
      <c r="C76" s="214"/>
      <c r="D76" s="214"/>
      <c r="E76" s="102"/>
      <c r="F76" s="102"/>
      <c r="G76" s="174"/>
      <c r="H76" s="102"/>
      <c r="I76" s="208">
        <v>12</v>
      </c>
      <c r="J76" s="251">
        <f>[1]CL!J76</f>
        <v>0</v>
      </c>
      <c r="K76" s="102">
        <f>[1]CL!K76</f>
        <v>1</v>
      </c>
      <c r="L76" s="102"/>
      <c r="M76" s="160">
        <v>12</v>
      </c>
      <c r="N76" s="251" t="str">
        <f>[1]CL!N76</f>
        <v>Porto</v>
      </c>
      <c r="O76" s="102">
        <f>[1]CL!O76</f>
        <v>1</v>
      </c>
      <c r="P76" s="252">
        <f>[1]CL!P76</f>
        <v>85.000000062500007</v>
      </c>
      <c r="T76" s="214"/>
      <c r="U76" s="160"/>
      <c r="V76" s="102"/>
      <c r="W76" s="102"/>
      <c r="X76" s="102"/>
    </row>
    <row r="77" spans="1:24" ht="12.95" hidden="1" customHeight="1">
      <c r="A77" s="105"/>
      <c r="B77" s="214"/>
      <c r="C77" s="214"/>
      <c r="D77" s="214"/>
      <c r="E77" s="102"/>
      <c r="F77" s="102"/>
      <c r="G77" s="174"/>
      <c r="H77" s="102"/>
      <c r="I77" s="208">
        <v>13</v>
      </c>
      <c r="J77" s="251">
        <f>[1]CL!J77</f>
        <v>0</v>
      </c>
      <c r="K77" s="102">
        <f>[1]CL!K77</f>
        <v>1</v>
      </c>
      <c r="L77" s="102"/>
      <c r="M77" s="160">
        <v>13</v>
      </c>
      <c r="N77" s="251">
        <f>[1]CL!N77</f>
        <v>0</v>
      </c>
      <c r="O77" s="102">
        <f>[1]CL!O77</f>
        <v>1</v>
      </c>
      <c r="P77" s="252">
        <f>[1]CL!P77</f>
        <v>0</v>
      </c>
      <c r="Q77" s="160"/>
      <c r="R77" s="102"/>
      <c r="S77" s="102"/>
      <c r="T77" s="214"/>
      <c r="U77" s="160"/>
      <c r="V77" s="102"/>
      <c r="W77" s="102"/>
      <c r="X77" s="102"/>
    </row>
    <row r="78" spans="1:24" ht="12.95" hidden="1" customHeight="1">
      <c r="A78" s="105"/>
      <c r="B78" s="214"/>
      <c r="C78" s="214"/>
      <c r="D78" s="214"/>
      <c r="E78" s="102"/>
      <c r="F78" s="102"/>
      <c r="G78" s="174"/>
      <c r="H78" s="102"/>
      <c r="I78" s="208">
        <v>14</v>
      </c>
      <c r="J78" s="251">
        <f>[1]CL!J78</f>
        <v>0</v>
      </c>
      <c r="K78" s="102">
        <f>[1]CL!K78</f>
        <v>1</v>
      </c>
      <c r="L78" s="102"/>
      <c r="M78" s="160">
        <v>14</v>
      </c>
      <c r="N78" s="251">
        <f>[1]CL!N78</f>
        <v>0</v>
      </c>
      <c r="O78" s="102">
        <f>[1]CL!O78</f>
        <v>1</v>
      </c>
      <c r="P78" s="252">
        <f>[1]CL!P78</f>
        <v>0</v>
      </c>
      <c r="T78" s="214"/>
      <c r="U78" s="160"/>
      <c r="V78" s="102"/>
      <c r="W78" s="102"/>
      <c r="X78" s="102"/>
    </row>
    <row r="79" spans="1:24" ht="12.95" hidden="1" customHeight="1">
      <c r="A79" s="105"/>
      <c r="B79" s="214"/>
      <c r="C79" s="214"/>
      <c r="D79" s="214"/>
      <c r="E79" s="102"/>
      <c r="F79" s="102"/>
      <c r="G79" s="174"/>
      <c r="H79" s="102"/>
      <c r="I79" s="208">
        <v>15</v>
      </c>
      <c r="J79" s="251">
        <f>[1]CL!J79</f>
        <v>0</v>
      </c>
      <c r="K79" s="102">
        <f>[1]CL!K79</f>
        <v>1</v>
      </c>
      <c r="L79" s="102"/>
      <c r="M79" s="160">
        <v>15</v>
      </c>
      <c r="N79" s="251">
        <f>[1]CL!N79</f>
        <v>0</v>
      </c>
      <c r="O79" s="102">
        <f>[1]CL!O79</f>
        <v>1</v>
      </c>
      <c r="P79" s="252">
        <f>[1]CL!P79</f>
        <v>0</v>
      </c>
      <c r="T79" s="214"/>
      <c r="U79" s="160"/>
      <c r="V79" s="102"/>
      <c r="W79" s="102"/>
      <c r="X79" s="102"/>
    </row>
    <row r="80" spans="1:24" ht="12.95" hidden="1" customHeight="1">
      <c r="A80" s="102"/>
      <c r="B80" s="102"/>
      <c r="C80" s="102"/>
      <c r="D80" s="102"/>
      <c r="E80" s="102"/>
      <c r="F80" s="102"/>
      <c r="G80" s="174"/>
      <c r="H80" s="102"/>
      <c r="I80" s="208">
        <v>16</v>
      </c>
      <c r="J80" s="251">
        <f>[1]CL!J80</f>
        <v>0</v>
      </c>
      <c r="K80" s="102">
        <f>[1]CL!K80</f>
        <v>1</v>
      </c>
      <c r="L80" s="102"/>
      <c r="M80" s="160">
        <v>16</v>
      </c>
      <c r="N80" s="251">
        <f>[1]CL!N80</f>
        <v>0</v>
      </c>
      <c r="O80" s="102">
        <f>[1]CL!O80</f>
        <v>1</v>
      </c>
      <c r="P80" s="252">
        <f>[1]CL!P80</f>
        <v>0</v>
      </c>
      <c r="T80" s="214"/>
      <c r="U80" s="160"/>
      <c r="V80" s="102"/>
      <c r="W80" s="102"/>
      <c r="X80" s="102"/>
    </row>
    <row r="81" spans="4:20" ht="12.95" hidden="1" customHeight="1">
      <c r="G81" s="178"/>
      <c r="I81" s="208">
        <v>17</v>
      </c>
      <c r="J81" s="251">
        <f>[1]CL!J81</f>
        <v>0</v>
      </c>
      <c r="K81" s="102">
        <f>[1]CL!K81</f>
        <v>1</v>
      </c>
      <c r="L81" s="102"/>
      <c r="M81" s="160">
        <v>17</v>
      </c>
      <c r="N81" s="251">
        <f>[1]CL!N81</f>
        <v>0</v>
      </c>
      <c r="O81" s="102">
        <f>[1]CL!O81</f>
        <v>1</v>
      </c>
      <c r="P81" s="252">
        <f>[1]CL!P81</f>
        <v>0</v>
      </c>
      <c r="Q81" s="160"/>
      <c r="R81" s="102"/>
      <c r="S81" s="102"/>
      <c r="T81" s="214"/>
    </row>
    <row r="82" spans="4:20" ht="12.95" hidden="1" customHeight="1">
      <c r="G82" s="178"/>
      <c r="I82" s="208">
        <v>18</v>
      </c>
      <c r="J82" s="251">
        <f>[1]CL!J82</f>
        <v>0</v>
      </c>
      <c r="K82" s="102">
        <f>[1]CL!K82</f>
        <v>1</v>
      </c>
      <c r="L82" s="102"/>
      <c r="M82" s="160">
        <v>18</v>
      </c>
      <c r="N82" s="251">
        <f>[1]CL!N82</f>
        <v>0</v>
      </c>
      <c r="O82" s="102">
        <f>[1]CL!O82</f>
        <v>1</v>
      </c>
      <c r="P82" s="252">
        <f>[1]CL!P82</f>
        <v>0</v>
      </c>
      <c r="Q82" s="160"/>
      <c r="R82" s="102"/>
      <c r="S82" s="102"/>
      <c r="T82" s="214"/>
    </row>
    <row r="83" spans="4:20" ht="12.95" hidden="1" customHeight="1">
      <c r="G83" s="178"/>
      <c r="I83" s="208">
        <v>19</v>
      </c>
      <c r="J83" s="251" t="str">
        <f>[1]CL!J83</f>
        <v>cro</v>
      </c>
      <c r="K83" s="102">
        <f>[1]CL!K83</f>
        <v>1</v>
      </c>
      <c r="L83" s="102"/>
      <c r="M83" s="160">
        <v>19</v>
      </c>
      <c r="N83" s="251">
        <f>[1]CL!N83</f>
        <v>0</v>
      </c>
      <c r="O83" s="102">
        <f>[1]CL!O83</f>
        <v>1</v>
      </c>
      <c r="P83" s="252">
        <f>[1]CL!P83</f>
        <v>0</v>
      </c>
      <c r="Q83" s="160"/>
      <c r="R83" s="102"/>
      <c r="S83" s="102"/>
      <c r="T83" s="214"/>
    </row>
    <row r="84" spans="4:20" ht="12.95" hidden="1" customHeight="1">
      <c r="G84" s="178"/>
      <c r="I84" s="208">
        <v>20</v>
      </c>
      <c r="J84" s="251" t="str">
        <f>[1]CL!J84</f>
        <v>cze</v>
      </c>
      <c r="K84" s="102">
        <f>[1]CL!K84</f>
        <v>1</v>
      </c>
      <c r="L84" s="102"/>
      <c r="M84" s="160">
        <v>20</v>
      </c>
      <c r="N84" s="251">
        <f>[1]CL!N84</f>
        <v>0</v>
      </c>
      <c r="O84" s="102">
        <f>[1]CL!O84</f>
        <v>1</v>
      </c>
      <c r="P84" s="252">
        <f>[1]CL!P84</f>
        <v>0</v>
      </c>
      <c r="T84" s="214"/>
    </row>
    <row r="85" spans="4:20" ht="12.95" hidden="1" customHeight="1">
      <c r="G85" s="178"/>
      <c r="I85" s="208">
        <v>21</v>
      </c>
      <c r="J85" s="251">
        <f>[1]CL!J85</f>
        <v>0</v>
      </c>
      <c r="K85" s="102">
        <f>[1]CL!K85</f>
        <v>1</v>
      </c>
      <c r="L85" s="102"/>
      <c r="M85" s="160">
        <v>21</v>
      </c>
      <c r="N85" s="251">
        <f>[1]CL!N85</f>
        <v>0</v>
      </c>
      <c r="O85" s="102">
        <f>[1]CL!O85</f>
        <v>1</v>
      </c>
      <c r="P85" s="252">
        <f>[1]CL!P85</f>
        <v>0</v>
      </c>
      <c r="T85" s="214"/>
    </row>
    <row r="86" spans="4:20" ht="12.95" hidden="1" customHeight="1">
      <c r="D86" s="87"/>
      <c r="G86" s="178"/>
      <c r="I86" s="208">
        <v>22</v>
      </c>
      <c r="J86" s="251">
        <f>[1]CL!J86</f>
        <v>0</v>
      </c>
      <c r="K86" s="102">
        <f>[1]CL!K86</f>
        <v>1</v>
      </c>
      <c r="L86" s="102"/>
      <c r="M86" s="160">
        <v>22</v>
      </c>
      <c r="N86" s="251">
        <f>[1]CL!N86</f>
        <v>0</v>
      </c>
      <c r="O86" s="102">
        <f>[1]CL!O86</f>
        <v>1</v>
      </c>
      <c r="P86" s="252">
        <f>[1]CL!P86</f>
        <v>0</v>
      </c>
      <c r="T86" s="214"/>
    </row>
    <row r="87" spans="4:20" ht="12.95" hidden="1" customHeight="1">
      <c r="G87" s="178"/>
      <c r="I87" s="208">
        <v>23</v>
      </c>
      <c r="J87" s="251">
        <f>[1]CL!J87</f>
        <v>0</v>
      </c>
      <c r="K87" s="102">
        <f>[1]CL!K87</f>
        <v>1</v>
      </c>
      <c r="L87" s="102"/>
      <c r="M87" s="160">
        <v>23</v>
      </c>
      <c r="N87" s="251">
        <f>[1]CL!N87</f>
        <v>0</v>
      </c>
      <c r="O87" s="102">
        <f>[1]CL!O87</f>
        <v>1</v>
      </c>
      <c r="P87" s="252">
        <f>[1]CL!P87</f>
        <v>0</v>
      </c>
      <c r="Q87" s="160"/>
      <c r="R87" s="102"/>
      <c r="S87" s="102"/>
      <c r="T87" s="214"/>
    </row>
    <row r="88" spans="4:20" ht="12.95" hidden="1" customHeight="1">
      <c r="G88" s="178"/>
      <c r="I88" s="208">
        <v>24</v>
      </c>
      <c r="J88" s="251">
        <f>[1]CL!J88</f>
        <v>0</v>
      </c>
      <c r="K88" s="102">
        <f>[1]CL!K88</f>
        <v>1</v>
      </c>
      <c r="L88" s="102"/>
      <c r="M88" s="160">
        <v>24</v>
      </c>
      <c r="N88" s="251">
        <f>[1]CL!N88</f>
        <v>0</v>
      </c>
      <c r="O88" s="102">
        <f>[1]CL!O88</f>
        <v>1</v>
      </c>
      <c r="P88" s="252">
        <f>[1]CL!P88</f>
        <v>0</v>
      </c>
      <c r="T88" s="214"/>
    </row>
    <row r="89" spans="4:20" ht="12.95" hidden="1" customHeight="1">
      <c r="G89" s="178"/>
      <c r="I89" s="208">
        <v>25</v>
      </c>
      <c r="J89" s="251">
        <f>[1]CL!J89</f>
        <v>0</v>
      </c>
      <c r="K89" s="102">
        <f>[1]CL!K89</f>
        <v>1</v>
      </c>
      <c r="L89" s="102"/>
      <c r="M89" s="160">
        <v>25</v>
      </c>
      <c r="N89" s="251" t="str">
        <f>[1]CL!N89</f>
        <v>Manchester United</v>
      </c>
      <c r="O89" s="102">
        <f>[1]CL!O89</f>
        <v>1</v>
      </c>
      <c r="P89" s="252">
        <f>[1]CL!P89</f>
        <v>106.000000125</v>
      </c>
      <c r="Q89" s="160"/>
      <c r="R89" s="102"/>
      <c r="S89" s="102"/>
      <c r="T89" s="214"/>
    </row>
    <row r="90" spans="4:20" ht="12.95" hidden="1" customHeight="1">
      <c r="G90" s="178"/>
      <c r="I90" s="208">
        <v>26</v>
      </c>
      <c r="J90" s="251">
        <f>[1]CL!J90</f>
        <v>0</v>
      </c>
      <c r="K90" s="102">
        <f>[1]CL!K90</f>
        <v>1</v>
      </c>
      <c r="L90" s="102"/>
      <c r="M90" s="160">
        <v>26</v>
      </c>
      <c r="N90" s="251">
        <f>[1]CL!N90</f>
        <v>0</v>
      </c>
      <c r="O90" s="102">
        <f>[1]CL!O90</f>
        <v>1</v>
      </c>
      <c r="P90" s="252">
        <f>[1]CL!P90</f>
        <v>0</v>
      </c>
      <c r="Q90" s="160"/>
      <c r="R90" s="102"/>
      <c r="S90" s="102"/>
      <c r="T90" s="214"/>
    </row>
    <row r="91" spans="4:20" ht="12.95" hidden="1" customHeight="1">
      <c r="G91" s="178"/>
      <c r="I91" s="208">
        <v>27</v>
      </c>
      <c r="J91" s="251">
        <f>[1]CL!J91</f>
        <v>0</v>
      </c>
      <c r="K91" s="102">
        <f>[1]CL!K91</f>
        <v>1</v>
      </c>
      <c r="M91" s="160">
        <v>27</v>
      </c>
      <c r="N91" s="251" t="str">
        <f>[1]CL!N91</f>
        <v>Ajax</v>
      </c>
      <c r="O91" s="102">
        <f>[1]CL!O91</f>
        <v>1</v>
      </c>
      <c r="P91" s="252">
        <f>[1]CL!P91</f>
        <v>81.500000058823531</v>
      </c>
      <c r="Q91" s="160"/>
      <c r="R91" s="102"/>
      <c r="S91" s="102"/>
      <c r="T91" s="214"/>
    </row>
    <row r="92" spans="4:20" ht="12.95" hidden="1" customHeight="1">
      <c r="G92" s="178"/>
      <c r="I92" s="208">
        <v>28</v>
      </c>
      <c r="J92" s="251">
        <f>[1]CL!J92</f>
        <v>0</v>
      </c>
      <c r="K92" s="102">
        <f>[1]CL!K92</f>
        <v>1</v>
      </c>
      <c r="M92" s="160">
        <v>28</v>
      </c>
      <c r="N92" s="251">
        <f>[1]CL!N92</f>
        <v>0</v>
      </c>
      <c r="O92" s="102">
        <f>[1]CL!O92</f>
        <v>1</v>
      </c>
      <c r="P92" s="252">
        <f>[1]CL!P92</f>
        <v>0</v>
      </c>
      <c r="T92" s="214"/>
    </row>
    <row r="93" spans="4:20" ht="12.95" hidden="1" customHeight="1">
      <c r="G93" s="178"/>
      <c r="I93" s="208">
        <v>29</v>
      </c>
      <c r="J93" s="251">
        <f>[1]CL!J93</f>
        <v>0</v>
      </c>
      <c r="K93" s="102">
        <f>[1]CL!K93</f>
        <v>1</v>
      </c>
      <c r="M93" s="160">
        <v>29</v>
      </c>
      <c r="N93" s="251">
        <f>[1]CL!N93</f>
        <v>0</v>
      </c>
      <c r="O93" s="102">
        <f>[1]CL!O93</f>
        <v>1</v>
      </c>
      <c r="P93" s="252">
        <f>[1]CL!P93</f>
        <v>0</v>
      </c>
      <c r="T93" s="214"/>
    </row>
    <row r="94" spans="4:20" ht="12.95" hidden="1" customHeight="1">
      <c r="G94" s="178"/>
      <c r="I94" s="208">
        <v>30</v>
      </c>
      <c r="J94" s="251">
        <f>[1]CL!J94</f>
        <v>0</v>
      </c>
      <c r="K94" s="102">
        <f>[1]CL!K94</f>
        <v>1</v>
      </c>
      <c r="M94" s="160">
        <v>30</v>
      </c>
      <c r="N94" s="251">
        <f>[1]CL!N94</f>
        <v>0</v>
      </c>
      <c r="O94" s="102">
        <f>[1]CL!O94</f>
        <v>1</v>
      </c>
      <c r="P94" s="252">
        <f>[1]CL!P94</f>
        <v>0</v>
      </c>
      <c r="T94" s="214"/>
    </row>
    <row r="95" spans="4:20" ht="12.95" hidden="1" customHeight="1">
      <c r="G95" s="178"/>
      <c r="I95" s="208">
        <v>31</v>
      </c>
      <c r="J95" s="251">
        <f>[1]CL!J95</f>
        <v>0</v>
      </c>
      <c r="K95" s="102">
        <f>[1]CL!K95</f>
        <v>1</v>
      </c>
      <c r="M95" s="160">
        <v>31</v>
      </c>
      <c r="N95" s="251">
        <f>[1]CL!N95</f>
        <v>0</v>
      </c>
      <c r="O95" s="102">
        <f>[1]CL!O95</f>
        <v>1</v>
      </c>
      <c r="P95" s="252">
        <f>[1]CL!P95</f>
        <v>0</v>
      </c>
      <c r="T95" s="214"/>
    </row>
    <row r="96" spans="4:20" ht="12.95" hidden="1" customHeight="1">
      <c r="G96" s="178"/>
      <c r="I96" s="208">
        <v>32</v>
      </c>
      <c r="J96" s="251">
        <f>[1]CL!J96</f>
        <v>0</v>
      </c>
      <c r="K96" s="102">
        <f>[1]CL!K96</f>
        <v>1</v>
      </c>
      <c r="M96" s="160">
        <v>32</v>
      </c>
      <c r="N96" s="251">
        <f>[1]CL!N96</f>
        <v>0</v>
      </c>
      <c r="O96" s="102">
        <f>[1]CL!O96</f>
        <v>1</v>
      </c>
      <c r="P96" s="252">
        <f>[1]CL!P96</f>
        <v>0</v>
      </c>
      <c r="T96" s="214"/>
    </row>
    <row r="97" spans="7:20" ht="12.95" hidden="1" customHeight="1">
      <c r="G97" s="178"/>
      <c r="M97" s="160">
        <v>33</v>
      </c>
      <c r="N97" s="251" t="str">
        <f>[1]CL!N97</f>
        <v>Arsenal</v>
      </c>
      <c r="O97" s="102">
        <f>[1]CL!O97</f>
        <v>1</v>
      </c>
      <c r="P97" s="252">
        <f>[1]CL!P97</f>
        <v>95.000000090909097</v>
      </c>
      <c r="T97" s="214"/>
    </row>
    <row r="98" spans="7:20" ht="12.95" hidden="1" customHeight="1">
      <c r="G98" s="178"/>
      <c r="M98" s="160">
        <v>34</v>
      </c>
      <c r="N98" s="251">
        <f>[1]CL!N98</f>
        <v>0</v>
      </c>
      <c r="O98" s="102">
        <f>[1]CL!O98</f>
        <v>1</v>
      </c>
      <c r="P98" s="252">
        <f>[1]CL!P98</f>
        <v>0</v>
      </c>
      <c r="T98" s="214"/>
    </row>
    <row r="99" spans="7:20" ht="12.95" hidden="1" customHeight="1">
      <c r="G99" s="178"/>
      <c r="M99" s="160">
        <v>35</v>
      </c>
      <c r="N99" s="251" t="str">
        <f>[1]CL!N99</f>
        <v>Roma</v>
      </c>
      <c r="O99" s="102">
        <f>[1]CL!O99</f>
        <v>1</v>
      </c>
      <c r="P99" s="252">
        <f>[1]CL!P99</f>
        <v>86.000000066666672</v>
      </c>
      <c r="T99" s="214"/>
    </row>
    <row r="100" spans="7:20" ht="12.95" hidden="1" customHeight="1">
      <c r="G100" s="178"/>
      <c r="M100" s="160">
        <v>36</v>
      </c>
      <c r="N100" s="251">
        <f>[1]CL!N100</f>
        <v>0</v>
      </c>
      <c r="O100" s="102">
        <f>[1]CL!O100</f>
        <v>1</v>
      </c>
      <c r="P100" s="252">
        <f>[1]CL!P100</f>
        <v>0</v>
      </c>
      <c r="T100" s="214"/>
    </row>
    <row r="101" spans="7:20" ht="12.95" hidden="1" customHeight="1">
      <c r="G101" s="178"/>
      <c r="I101" s="220">
        <v>1</v>
      </c>
      <c r="J101" s="251" t="str">
        <f>[1]CL!J101</f>
        <v>шве</v>
      </c>
      <c r="K101" s="102">
        <f>[1]CL!K101</f>
        <v>0</v>
      </c>
      <c r="L101" s="105"/>
      <c r="M101" s="160">
        <v>37</v>
      </c>
      <c r="N101" s="251">
        <f>[1]CL!N101</f>
        <v>0</v>
      </c>
      <c r="O101" s="102">
        <f>[1]CL!O101</f>
        <v>1</v>
      </c>
      <c r="P101" s="252">
        <f>[1]CL!P101</f>
        <v>0</v>
      </c>
      <c r="T101" s="214"/>
    </row>
    <row r="102" spans="7:20" ht="12.95" hidden="1" customHeight="1">
      <c r="G102" s="178"/>
      <c r="I102" s="220">
        <v>2</v>
      </c>
      <c r="J102" s="251" t="str">
        <f>[1]CL!J102</f>
        <v>каз</v>
      </c>
      <c r="K102" s="102">
        <f>[1]CL!K102</f>
        <v>0</v>
      </c>
      <c r="L102" s="105"/>
      <c r="M102" s="160">
        <v>38</v>
      </c>
      <c r="N102" s="251">
        <f>[1]CL!N102</f>
        <v>0</v>
      </c>
      <c r="O102" s="102">
        <f>[1]CL!O102</f>
        <v>1</v>
      </c>
      <c r="P102" s="252">
        <f>[1]CL!P102</f>
        <v>0</v>
      </c>
      <c r="T102" s="214"/>
    </row>
    <row r="103" spans="7:20" ht="12.95" hidden="1" customHeight="1">
      <c r="G103" s="178"/>
      <c r="I103" s="220">
        <v>3</v>
      </c>
      <c r="J103" s="251" t="str">
        <f>[1]CL!J103</f>
        <v>блр</v>
      </c>
      <c r="K103" s="102">
        <f>[1]CL!K103</f>
        <v>0</v>
      </c>
      <c r="L103" s="105"/>
      <c r="M103" s="160">
        <v>39</v>
      </c>
      <c r="N103" s="251" t="str">
        <f>[1]CL!N103</f>
        <v>Villarreal</v>
      </c>
      <c r="O103" s="102">
        <f>[1]CL!O103</f>
        <v>1</v>
      </c>
      <c r="P103" s="252">
        <f>[1]CL!P103</f>
        <v>55.000000040000003</v>
      </c>
      <c r="T103" s="214"/>
    </row>
    <row r="104" spans="7:20" ht="12.95" hidden="1" customHeight="1">
      <c r="G104" s="178"/>
      <c r="I104" s="220">
        <v>4</v>
      </c>
      <c r="J104" s="251" t="str">
        <f>[1]CL!J104</f>
        <v>лат</v>
      </c>
      <c r="K104" s="102">
        <f>[1]CL!K104</f>
        <v>0</v>
      </c>
      <c r="L104" s="105"/>
      <c r="M104" s="160">
        <v>40</v>
      </c>
      <c r="N104" s="251" t="str">
        <f>[1]CL!N104</f>
        <v>Dinamo Zagreb</v>
      </c>
      <c r="O104" s="102">
        <f>[1]CL!O104</f>
        <v>1</v>
      </c>
      <c r="P104" s="252">
        <f>[1]CL!P104</f>
        <v>44.500000030303028</v>
      </c>
      <c r="T104" s="214"/>
    </row>
    <row r="105" spans="7:20" ht="12.95" hidden="1" customHeight="1">
      <c r="G105" s="178"/>
      <c r="I105" s="220">
        <v>5</v>
      </c>
      <c r="J105" s="251" t="str">
        <f>[1]CL!J105</f>
        <v>гру</v>
      </c>
      <c r="K105" s="102">
        <f>[1]CL!K105</f>
        <v>0</v>
      </c>
      <c r="L105" s="105"/>
      <c r="M105" s="160">
        <v>41</v>
      </c>
      <c r="N105" s="251" t="str">
        <f>[1]CL!N105</f>
        <v>Slavia Praha</v>
      </c>
      <c r="O105" s="102">
        <f>[1]CL!O105</f>
        <v>1</v>
      </c>
      <c r="P105" s="252">
        <f>[1]CL!P105</f>
        <v>43.500000028571428</v>
      </c>
      <c r="T105" s="214"/>
    </row>
    <row r="106" spans="7:20" ht="12.95" hidden="1" customHeight="1">
      <c r="G106" s="178"/>
      <c r="I106" s="220">
        <v>6</v>
      </c>
      <c r="J106" s="251">
        <f>[1]CL!J106</f>
        <v>0</v>
      </c>
      <c r="K106" s="102">
        <f>[1]CL!K106</f>
        <v>0</v>
      </c>
      <c r="L106" s="105"/>
      <c r="M106" s="160">
        <v>42</v>
      </c>
      <c r="N106" s="251">
        <f>[1]CL!N106</f>
        <v>0</v>
      </c>
      <c r="O106" s="102">
        <f>[1]CL!O106</f>
        <v>1</v>
      </c>
      <c r="P106" s="252">
        <f>[1]CL!P106</f>
        <v>0</v>
      </c>
      <c r="T106" s="214"/>
    </row>
    <row r="107" spans="7:20" ht="12.95" hidden="1" customHeight="1">
      <c r="G107" s="178"/>
      <c r="I107" s="220">
        <v>7</v>
      </c>
      <c r="J107" s="251">
        <f>[1]CL!J107</f>
        <v>0</v>
      </c>
      <c r="K107" s="102">
        <f>[1]CL!K107</f>
        <v>0</v>
      </c>
      <c r="L107" s="105"/>
      <c r="M107" s="160">
        <v>43</v>
      </c>
      <c r="N107" s="251">
        <f>[1]CL!N107</f>
        <v>0</v>
      </c>
      <c r="O107" s="102">
        <f>[1]CL!O107</f>
        <v>1</v>
      </c>
      <c r="P107" s="252">
        <f>[1]CL!P107</f>
        <v>0</v>
      </c>
      <c r="T107" s="214"/>
    </row>
    <row r="108" spans="7:20" ht="12.95" hidden="1" customHeight="1">
      <c r="G108" s="178"/>
      <c r="I108" s="220">
        <v>8</v>
      </c>
      <c r="J108" s="251">
        <f>[1]CL!J108</f>
        <v>0</v>
      </c>
      <c r="K108" s="102">
        <f>[1]CL!K108</f>
        <v>0</v>
      </c>
      <c r="L108" s="105"/>
      <c r="M108" s="160">
        <v>44</v>
      </c>
      <c r="N108" s="251">
        <f>[1]CL!N108</f>
        <v>0</v>
      </c>
      <c r="O108" s="102">
        <f>[1]CL!O108</f>
        <v>1</v>
      </c>
      <c r="P108" s="252">
        <f>[1]CL!P108</f>
        <v>0</v>
      </c>
      <c r="T108" s="214"/>
    </row>
    <row r="109" spans="7:20" ht="12.95" hidden="1" customHeight="1">
      <c r="G109" s="178"/>
      <c r="I109" s="220">
        <v>9</v>
      </c>
      <c r="J109" s="251">
        <f>[1]CL!J109</f>
        <v>0</v>
      </c>
      <c r="K109" s="102">
        <f>[1]CL!K109</f>
        <v>0</v>
      </c>
      <c r="L109" s="105"/>
      <c r="M109" s="160">
        <v>45</v>
      </c>
      <c r="N109" s="251">
        <f>[1]CL!N109</f>
        <v>0</v>
      </c>
      <c r="O109" s="102">
        <f>[1]CL!O109</f>
        <v>1</v>
      </c>
      <c r="P109" s="252">
        <f>[1]CL!P109</f>
        <v>0</v>
      </c>
      <c r="T109" s="214"/>
    </row>
    <row r="110" spans="7:20" ht="12.95" hidden="1" customHeight="1">
      <c r="G110" s="178"/>
      <c r="I110" s="220">
        <v>10</v>
      </c>
      <c r="J110" s="251">
        <f>[1]CL!J110</f>
        <v>0</v>
      </c>
      <c r="K110" s="102">
        <f>[1]CL!K110</f>
        <v>0</v>
      </c>
      <c r="L110" s="105"/>
      <c r="M110" s="160">
        <v>46</v>
      </c>
      <c r="N110" s="251">
        <f>[1]CL!N110</f>
        <v>0</v>
      </c>
      <c r="O110" s="102">
        <f>[1]CL!O110</f>
        <v>1</v>
      </c>
      <c r="P110" s="252">
        <f>[1]CL!P110</f>
        <v>0</v>
      </c>
      <c r="T110" s="214"/>
    </row>
    <row r="111" spans="7:20" ht="12.95" hidden="1" customHeight="1">
      <c r="I111" s="220">
        <v>11</v>
      </c>
      <c r="J111" s="251">
        <f>[1]CL!J111</f>
        <v>0</v>
      </c>
      <c r="K111" s="102">
        <f>[1]CL!K111</f>
        <v>0</v>
      </c>
      <c r="L111" s="105"/>
      <c r="M111" s="160">
        <v>47</v>
      </c>
      <c r="N111" s="251">
        <f>[1]CL!N111</f>
        <v>0</v>
      </c>
      <c r="O111" s="102">
        <f>[1]CL!O111</f>
        <v>1</v>
      </c>
      <c r="P111" s="252">
        <f>[1]CL!P111</f>
        <v>0</v>
      </c>
      <c r="T111" s="214"/>
    </row>
    <row r="112" spans="7:20" ht="12.95" hidden="1" customHeight="1">
      <c r="I112" s="220">
        <v>12</v>
      </c>
      <c r="J112" s="251">
        <f>[1]CL!J112</f>
        <v>0</v>
      </c>
      <c r="K112" s="102">
        <f>[1]CL!K112</f>
        <v>0</v>
      </c>
      <c r="L112" s="105"/>
      <c r="M112" s="160">
        <v>48</v>
      </c>
      <c r="N112" s="251">
        <f>[1]CL!N112</f>
        <v>0</v>
      </c>
      <c r="O112" s="102">
        <f>[1]CL!O112</f>
        <v>1</v>
      </c>
      <c r="P112" s="252">
        <f>[1]CL!P112</f>
        <v>0</v>
      </c>
      <c r="T112" s="214"/>
    </row>
    <row r="113" spans="9:20" ht="12.95" hidden="1" customHeight="1">
      <c r="I113" s="220">
        <v>13</v>
      </c>
      <c r="J113" s="251">
        <f>[1]CL!J113</f>
        <v>0</v>
      </c>
      <c r="K113" s="102">
        <f>[1]CL!K113</f>
        <v>0</v>
      </c>
      <c r="L113" s="105"/>
      <c r="M113" s="160">
        <v>49</v>
      </c>
      <c r="N113" s="251">
        <f>[1]CL!N113</f>
        <v>0</v>
      </c>
      <c r="O113" s="102">
        <f>[1]CL!O113</f>
        <v>1</v>
      </c>
      <c r="P113" s="252">
        <f>[1]CL!P113</f>
        <v>0</v>
      </c>
      <c r="T113" s="214"/>
    </row>
    <row r="114" spans="9:20" ht="12.95" hidden="1" customHeight="1">
      <c r="I114" s="220">
        <v>14</v>
      </c>
      <c r="J114" s="251">
        <f>[1]CL!J114</f>
        <v>0</v>
      </c>
      <c r="K114" s="102">
        <f>[1]CL!K114</f>
        <v>0</v>
      </c>
      <c r="M114" s="160">
        <v>50</v>
      </c>
      <c r="N114" s="251">
        <f>[1]CL!N114</f>
        <v>0</v>
      </c>
      <c r="O114" s="102">
        <f>[1]CL!O114</f>
        <v>1</v>
      </c>
      <c r="P114" s="252">
        <f>[1]CL!P114</f>
        <v>0</v>
      </c>
      <c r="T114" s="214"/>
    </row>
    <row r="115" spans="9:20" ht="12.95" hidden="1" customHeight="1">
      <c r="I115" s="220">
        <v>15</v>
      </c>
      <c r="J115" s="251">
        <f>[1]CL!J115</f>
        <v>0</v>
      </c>
      <c r="K115" s="102">
        <f>[1]CL!K115</f>
        <v>0</v>
      </c>
      <c r="M115" s="160">
        <v>51</v>
      </c>
      <c r="N115" s="251" t="str">
        <f>[1]CL!N115</f>
        <v>Granada</v>
      </c>
      <c r="O115" s="102">
        <f>[1]CL!O115</f>
        <v>1</v>
      </c>
      <c r="P115" s="252">
        <f>[1]CL!P115</f>
        <v>19.256000012499999</v>
      </c>
      <c r="T115" s="214"/>
    </row>
    <row r="116" spans="9:20" ht="12.95" hidden="1" customHeight="1">
      <c r="I116" s="220">
        <v>16</v>
      </c>
      <c r="J116" s="251">
        <f>[1]CL!J116</f>
        <v>0</v>
      </c>
      <c r="K116" s="102">
        <f>[1]CL!K116</f>
        <v>0</v>
      </c>
      <c r="M116" s="160">
        <v>52</v>
      </c>
      <c r="N116" s="251">
        <f>[1]CL!N116</f>
        <v>0</v>
      </c>
      <c r="O116" s="102">
        <f>[1]CL!O116</f>
        <v>1</v>
      </c>
      <c r="P116" s="252">
        <f>[1]CL!P116</f>
        <v>0</v>
      </c>
      <c r="T116" s="214"/>
    </row>
    <row r="117" spans="9:20" ht="12.95" hidden="1" customHeight="1">
      <c r="I117" s="220">
        <v>17</v>
      </c>
      <c r="J117" s="251">
        <f>[1]CL!J117</f>
        <v>0</v>
      </c>
      <c r="K117" s="102">
        <f>[1]CL!K117</f>
        <v>0</v>
      </c>
      <c r="M117" s="160">
        <v>53</v>
      </c>
      <c r="N117" s="251">
        <f>[1]CL!N117</f>
        <v>0</v>
      </c>
      <c r="O117" s="102">
        <f>[1]CL!O117</f>
        <v>1</v>
      </c>
      <c r="P117" s="252">
        <f>[1]CL!P117</f>
        <v>0</v>
      </c>
      <c r="T117" s="214"/>
    </row>
    <row r="118" spans="9:20" ht="12.95" hidden="1" customHeight="1">
      <c r="I118" s="220">
        <v>18</v>
      </c>
      <c r="J118" s="251">
        <f>[1]CL!J118</f>
        <v>0</v>
      </c>
      <c r="K118" s="102">
        <f>[1]CL!K118</f>
        <v>0</v>
      </c>
      <c r="M118" s="160">
        <v>54</v>
      </c>
      <c r="N118" s="251">
        <f>[1]CL!N118</f>
        <v>0</v>
      </c>
      <c r="O118" s="102">
        <f>[1]CL!O118</f>
        <v>1</v>
      </c>
      <c r="P118" s="252">
        <f>[1]CL!P118</f>
        <v>0</v>
      </c>
      <c r="T118" s="214"/>
    </row>
    <row r="119" spans="9:20" ht="12.95" hidden="1" customHeight="1">
      <c r="I119" s="220">
        <v>19</v>
      </c>
      <c r="J119" s="251">
        <f>[1]CL!J119</f>
        <v>0</v>
      </c>
      <c r="K119" s="102">
        <f>[1]CL!K119</f>
        <v>0</v>
      </c>
      <c r="M119" s="160">
        <v>55</v>
      </c>
      <c r="N119" s="251">
        <f>[1]CL!N119</f>
        <v>0</v>
      </c>
      <c r="O119" s="102">
        <f>[1]CL!O119</f>
        <v>1</v>
      </c>
      <c r="P119" s="252">
        <f>[1]CL!P119</f>
        <v>0</v>
      </c>
      <c r="T119" s="214"/>
    </row>
    <row r="120" spans="9:20" ht="12.95" hidden="1" customHeight="1">
      <c r="I120" s="220">
        <v>20</v>
      </c>
      <c r="J120" s="251">
        <f>[1]CL!J120</f>
        <v>0</v>
      </c>
      <c r="K120" s="102">
        <f>[1]CL!K120</f>
        <v>0</v>
      </c>
      <c r="M120" s="160">
        <v>56</v>
      </c>
      <c r="N120" s="251">
        <f>[1]CL!N120</f>
        <v>0</v>
      </c>
      <c r="O120" s="102">
        <f>[1]CL!O120</f>
        <v>1</v>
      </c>
      <c r="P120" s="252">
        <f>[1]CL!P120</f>
        <v>0</v>
      </c>
      <c r="T120" s="214"/>
    </row>
    <row r="121" spans="9:20" ht="12.95" hidden="1" customHeight="1">
      <c r="I121" s="220">
        <v>21</v>
      </c>
      <c r="J121" s="251">
        <f>[1]CL!J121</f>
        <v>0</v>
      </c>
      <c r="K121" s="102">
        <f>[1]CL!K121</f>
        <v>0</v>
      </c>
      <c r="M121" s="160">
        <v>57</v>
      </c>
      <c r="N121" s="251">
        <f>[1]CL!N121</f>
        <v>0</v>
      </c>
      <c r="O121" s="102">
        <f>[1]CL!O121</f>
        <v>1</v>
      </c>
      <c r="P121" s="252">
        <f>[1]CL!P121</f>
        <v>0</v>
      </c>
      <c r="T121" s="214"/>
    </row>
    <row r="122" spans="9:20" ht="12.95" hidden="1" customHeight="1">
      <c r="I122" s="220">
        <v>22</v>
      </c>
      <c r="J122" s="251">
        <f>[1]CL!J122</f>
        <v>0</v>
      </c>
      <c r="K122" s="102">
        <f>[1]CL!K122</f>
        <v>0</v>
      </c>
      <c r="M122" s="160">
        <v>58</v>
      </c>
      <c r="N122" s="251">
        <f>[1]CL!N122</f>
        <v>0</v>
      </c>
      <c r="O122" s="102">
        <f>[1]CL!O122</f>
        <v>1</v>
      </c>
      <c r="P122" s="252">
        <f>[1]CL!P122</f>
        <v>0</v>
      </c>
      <c r="T122" s="214"/>
    </row>
    <row r="123" spans="9:20" ht="12.95" hidden="1" customHeight="1">
      <c r="I123" s="220">
        <v>23</v>
      </c>
      <c r="J123" s="251">
        <f>[1]CL!J123</f>
        <v>0</v>
      </c>
      <c r="K123" s="102">
        <f>[1]CL!K123</f>
        <v>0</v>
      </c>
      <c r="M123" s="160">
        <v>59</v>
      </c>
      <c r="N123" s="251">
        <f>[1]CL!N123</f>
        <v>0</v>
      </c>
      <c r="O123" s="102">
        <f>[1]CL!O123</f>
        <v>1</v>
      </c>
      <c r="P123" s="252">
        <f>[1]CL!P123</f>
        <v>0</v>
      </c>
      <c r="T123" s="214"/>
    </row>
    <row r="124" spans="9:20" ht="12.95" hidden="1" customHeight="1">
      <c r="I124" s="220">
        <v>24</v>
      </c>
      <c r="J124" s="251">
        <f>[1]CL!J124</f>
        <v>0</v>
      </c>
      <c r="K124" s="102">
        <f>[1]CL!K124</f>
        <v>0</v>
      </c>
      <c r="M124" s="160">
        <v>60</v>
      </c>
      <c r="N124" s="251">
        <f>[1]CL!N124</f>
        <v>0</v>
      </c>
      <c r="O124" s="102">
        <f>[1]CL!O124</f>
        <v>1</v>
      </c>
      <c r="P124" s="252">
        <f>[1]CL!P124</f>
        <v>0</v>
      </c>
      <c r="T124" s="214"/>
    </row>
    <row r="125" spans="9:20" ht="12.95" hidden="1" customHeight="1">
      <c r="I125" s="220">
        <v>25</v>
      </c>
      <c r="J125" s="251">
        <f>[1]CL!J125</f>
        <v>0</v>
      </c>
      <c r="K125" s="102">
        <f>[1]CL!K125</f>
        <v>0</v>
      </c>
      <c r="M125" s="160">
        <v>61</v>
      </c>
      <c r="N125" s="251">
        <f>[1]CL!N125</f>
        <v>0</v>
      </c>
      <c r="O125" s="102">
        <f>[1]CL!O125</f>
        <v>1</v>
      </c>
      <c r="P125" s="252">
        <f>[1]CL!P125</f>
        <v>0</v>
      </c>
      <c r="T125" s="214"/>
    </row>
    <row r="126" spans="9:20" ht="12.95" hidden="1" customHeight="1">
      <c r="I126" s="220">
        <v>26</v>
      </c>
      <c r="J126" s="251">
        <f>[1]CL!J126</f>
        <v>0</v>
      </c>
      <c r="K126" s="102">
        <f>[1]CL!K126</f>
        <v>0</v>
      </c>
      <c r="M126" s="160">
        <v>62</v>
      </c>
      <c r="N126" s="251">
        <f>[1]CL!N126</f>
        <v>0</v>
      </c>
      <c r="O126" s="102">
        <f>[1]CL!O126</f>
        <v>1</v>
      </c>
      <c r="P126" s="252">
        <f>[1]CL!P126</f>
        <v>0</v>
      </c>
      <c r="T126" s="214"/>
    </row>
    <row r="127" spans="9:20" ht="12.95" hidden="1" customHeight="1">
      <c r="I127" s="220">
        <v>27</v>
      </c>
      <c r="J127" s="251">
        <f>[1]CL!J127</f>
        <v>0</v>
      </c>
      <c r="K127" s="102">
        <f>[1]CL!K127</f>
        <v>0</v>
      </c>
      <c r="M127" s="160">
        <v>63</v>
      </c>
      <c r="N127" s="251">
        <f>[1]CL!N127</f>
        <v>0</v>
      </c>
      <c r="O127" s="102">
        <f>[1]CL!O127</f>
        <v>1</v>
      </c>
      <c r="P127" s="252">
        <f>[1]CL!P127</f>
        <v>0</v>
      </c>
      <c r="T127" s="214"/>
    </row>
    <row r="128" spans="9:20" ht="12.95" hidden="1" customHeight="1">
      <c r="I128" s="220">
        <v>28</v>
      </c>
      <c r="J128" s="251">
        <f>[1]CL!J128</f>
        <v>0</v>
      </c>
      <c r="K128" s="102">
        <f>[1]CL!K128</f>
        <v>0</v>
      </c>
      <c r="M128" s="160">
        <v>64</v>
      </c>
      <c r="N128" s="251">
        <f>[1]CL!N128</f>
        <v>0</v>
      </c>
      <c r="O128" s="102">
        <f>[1]CL!O128</f>
        <v>1</v>
      </c>
      <c r="P128" s="252">
        <f>[1]CL!P128</f>
        <v>0</v>
      </c>
      <c r="T128" s="214"/>
    </row>
    <row r="129" spans="9:20" ht="12.95" hidden="1" customHeight="1">
      <c r="I129" s="220">
        <v>29</v>
      </c>
      <c r="J129" s="251">
        <f>[1]CL!J129</f>
        <v>0</v>
      </c>
      <c r="K129" s="102">
        <f>[1]CL!K129</f>
        <v>0</v>
      </c>
      <c r="M129" s="160">
        <v>65</v>
      </c>
      <c r="N129" s="251">
        <f>[1]CL!N129</f>
        <v>0</v>
      </c>
      <c r="O129" s="102">
        <f>[1]CL!O129</f>
        <v>1</v>
      </c>
      <c r="P129" s="252">
        <f>[1]CL!P129</f>
        <v>0</v>
      </c>
      <c r="T129" s="214"/>
    </row>
    <row r="130" spans="9:20" ht="12.95" hidden="1" customHeight="1">
      <c r="I130" s="220">
        <v>30</v>
      </c>
      <c r="J130" s="251">
        <f>[1]CL!J130</f>
        <v>0</v>
      </c>
      <c r="K130" s="102">
        <f>[1]CL!K130</f>
        <v>0</v>
      </c>
      <c r="M130" s="160">
        <v>66</v>
      </c>
      <c r="N130" s="251">
        <f>[1]CL!N130</f>
        <v>0</v>
      </c>
      <c r="O130" s="102">
        <f>[1]CL!O130</f>
        <v>1</v>
      </c>
      <c r="P130" s="252">
        <f>[1]CL!P130</f>
        <v>0</v>
      </c>
      <c r="T130" s="214"/>
    </row>
    <row r="131" spans="9:20" ht="12.95" hidden="1" customHeight="1">
      <c r="I131" s="220">
        <v>31</v>
      </c>
      <c r="J131" s="251">
        <f>[1]CL!J131</f>
        <v>0</v>
      </c>
      <c r="K131" s="102">
        <f>[1]CL!K131</f>
        <v>0</v>
      </c>
      <c r="M131" s="160">
        <v>67</v>
      </c>
      <c r="N131" s="251">
        <f>[1]CL!N131</f>
        <v>0</v>
      </c>
      <c r="O131" s="102">
        <f>[1]CL!O131</f>
        <v>1</v>
      </c>
      <c r="P131" s="252">
        <f>[1]CL!P131</f>
        <v>0</v>
      </c>
      <c r="T131" s="214"/>
    </row>
    <row r="132" spans="9:20" ht="12.95" hidden="1" customHeight="1">
      <c r="I132" s="220">
        <v>32</v>
      </c>
      <c r="J132" s="251">
        <f>[1]CL!J132</f>
        <v>0</v>
      </c>
      <c r="K132" s="102">
        <f>[1]CL!K132</f>
        <v>0</v>
      </c>
      <c r="M132" s="160">
        <v>68</v>
      </c>
      <c r="N132" s="251">
        <f>[1]CL!N132</f>
        <v>0</v>
      </c>
      <c r="O132" s="102">
        <f>[1]CL!O132</f>
        <v>1</v>
      </c>
      <c r="P132" s="252">
        <f>[1]CL!P132</f>
        <v>0</v>
      </c>
      <c r="T132" s="214"/>
    </row>
    <row r="133" spans="9:20" ht="12.95" hidden="1" customHeight="1">
      <c r="I133" s="220">
        <v>33</v>
      </c>
      <c r="J133" s="251">
        <f>[1]CL!J133</f>
        <v>0</v>
      </c>
      <c r="K133" s="102">
        <f>[1]CL!K133</f>
        <v>0</v>
      </c>
      <c r="M133" s="160">
        <v>69</v>
      </c>
      <c r="N133" s="251">
        <f>[1]CL!N133</f>
        <v>0</v>
      </c>
      <c r="O133" s="102">
        <f>[1]CL!O133</f>
        <v>1</v>
      </c>
      <c r="P133" s="252">
        <f>[1]CL!P133</f>
        <v>0</v>
      </c>
      <c r="T133" s="214"/>
    </row>
    <row r="134" spans="9:20" ht="12.95" hidden="1" customHeight="1">
      <c r="I134" s="220">
        <v>34</v>
      </c>
      <c r="J134" s="251">
        <f>[1]CL!J134</f>
        <v>0</v>
      </c>
      <c r="K134" s="102">
        <f>[1]CL!K134</f>
        <v>0</v>
      </c>
      <c r="M134" s="160">
        <v>70</v>
      </c>
      <c r="N134" s="251">
        <f>[1]CL!N134</f>
        <v>0</v>
      </c>
      <c r="O134" s="102">
        <f>[1]CL!O134</f>
        <v>1</v>
      </c>
      <c r="P134" s="252">
        <f>[1]CL!P134</f>
        <v>0</v>
      </c>
      <c r="T134" s="214"/>
    </row>
    <row r="135" spans="9:20" ht="12.95" hidden="1" customHeight="1">
      <c r="I135" s="220">
        <v>35</v>
      </c>
      <c r="J135" s="251">
        <f>[1]CL!J135</f>
        <v>0</v>
      </c>
      <c r="K135" s="102">
        <f>[1]CL!K135</f>
        <v>0</v>
      </c>
      <c r="M135" s="160">
        <v>71</v>
      </c>
      <c r="N135" s="251">
        <f>[1]CL!N135</f>
        <v>0</v>
      </c>
      <c r="O135" s="102">
        <f>[1]CL!O135</f>
        <v>1</v>
      </c>
      <c r="P135" s="252">
        <f>[1]CL!P135</f>
        <v>0</v>
      </c>
      <c r="T135" s="214"/>
    </row>
    <row r="136" spans="9:20" ht="12.95" hidden="1" customHeight="1">
      <c r="I136" s="220">
        <v>36</v>
      </c>
      <c r="J136" s="251">
        <f>[1]CL!J136</f>
        <v>0</v>
      </c>
      <c r="K136" s="102">
        <f>[1]CL!K136</f>
        <v>0</v>
      </c>
      <c r="M136" s="160">
        <v>72</v>
      </c>
      <c r="N136" s="251">
        <f>[1]CL!N136</f>
        <v>0</v>
      </c>
      <c r="O136" s="102">
        <f>[1]CL!O136</f>
        <v>1</v>
      </c>
      <c r="P136" s="252">
        <f>[1]CL!P136</f>
        <v>0</v>
      </c>
      <c r="T136" s="214"/>
    </row>
    <row r="137" spans="9:20" ht="12.95" hidden="1" customHeight="1">
      <c r="I137" s="220">
        <v>37</v>
      </c>
      <c r="J137" s="251">
        <f>[1]CL!J137</f>
        <v>0</v>
      </c>
      <c r="K137" s="102">
        <f>[1]CL!K137</f>
        <v>0</v>
      </c>
      <c r="M137" s="160">
        <v>73</v>
      </c>
      <c r="N137" s="251">
        <f>[1]CL!N137</f>
        <v>0</v>
      </c>
      <c r="O137" s="102">
        <f>[1]CL!O137</f>
        <v>1</v>
      </c>
      <c r="P137" s="252">
        <f>[1]CL!P137</f>
        <v>0</v>
      </c>
      <c r="T137" s="214"/>
    </row>
    <row r="138" spans="9:20" ht="12.95" hidden="1" customHeight="1">
      <c r="I138" s="220">
        <v>38</v>
      </c>
      <c r="J138" s="251">
        <f>[1]CL!J138</f>
        <v>0</v>
      </c>
      <c r="K138" s="102">
        <f>[1]CL!K138</f>
        <v>0</v>
      </c>
      <c r="M138" s="160">
        <v>74</v>
      </c>
      <c r="N138" s="251">
        <f>[1]CL!N138</f>
        <v>0</v>
      </c>
      <c r="O138" s="102">
        <f>[1]CL!O138</f>
        <v>1</v>
      </c>
      <c r="P138" s="252">
        <f>[1]CL!P138</f>
        <v>0</v>
      </c>
      <c r="T138" s="214"/>
    </row>
    <row r="139" spans="9:20" ht="12.95" hidden="1" customHeight="1">
      <c r="I139" s="220">
        <v>39</v>
      </c>
      <c r="J139" s="251">
        <f>[1]CL!J139</f>
        <v>0</v>
      </c>
      <c r="K139" s="102">
        <f>[1]CL!K139</f>
        <v>0</v>
      </c>
      <c r="M139" s="160">
        <v>75</v>
      </c>
      <c r="N139" s="251">
        <f>[1]CL!N139</f>
        <v>0</v>
      </c>
      <c r="O139" s="102">
        <f>[1]CL!O139</f>
        <v>1</v>
      </c>
      <c r="P139" s="252">
        <f>[1]CL!P139</f>
        <v>0</v>
      </c>
      <c r="T139" s="214"/>
    </row>
    <row r="140" spans="9:20" ht="12.95" hidden="1" customHeight="1">
      <c r="I140" s="220">
        <v>40</v>
      </c>
      <c r="J140" s="251">
        <f>[1]CL!J140</f>
        <v>0</v>
      </c>
      <c r="K140" s="102">
        <f>[1]CL!K140</f>
        <v>0</v>
      </c>
      <c r="M140" s="160">
        <v>76</v>
      </c>
      <c r="N140" s="251">
        <f>[1]CL!N140</f>
        <v>0</v>
      </c>
      <c r="O140" s="102">
        <f>[1]CL!O140</f>
        <v>1</v>
      </c>
      <c r="P140" s="252">
        <f>[1]CL!P140</f>
        <v>0</v>
      </c>
      <c r="T140" s="214"/>
    </row>
    <row r="141" spans="9:20" ht="12.95" hidden="1" customHeight="1">
      <c r="I141" s="220">
        <v>41</v>
      </c>
      <c r="J141" s="251">
        <f>[1]CL!J141</f>
        <v>0</v>
      </c>
      <c r="K141" s="102">
        <f>[1]CL!K141</f>
        <v>0</v>
      </c>
      <c r="M141" s="160">
        <v>77</v>
      </c>
      <c r="N141" s="251">
        <f>[1]CL!N141</f>
        <v>0</v>
      </c>
      <c r="O141" s="102">
        <f>[1]CL!O141</f>
        <v>1</v>
      </c>
      <c r="P141" s="252">
        <f>[1]CL!P141</f>
        <v>0</v>
      </c>
      <c r="T141" s="214"/>
    </row>
    <row r="142" spans="9:20" ht="12.95" hidden="1" customHeight="1">
      <c r="I142" s="220">
        <v>42</v>
      </c>
      <c r="J142" s="251">
        <f>[1]CL!J142</f>
        <v>0</v>
      </c>
      <c r="K142" s="102">
        <f>[1]CL!K142</f>
        <v>0</v>
      </c>
      <c r="M142" s="160">
        <v>78</v>
      </c>
      <c r="N142" s="251">
        <f>[1]CL!N142</f>
        <v>0</v>
      </c>
      <c r="O142" s="102">
        <f>[1]CL!O142</f>
        <v>1</v>
      </c>
      <c r="P142" s="252">
        <f>[1]CL!P142</f>
        <v>0</v>
      </c>
      <c r="T142" s="214"/>
    </row>
    <row r="143" spans="9:20" ht="12.95" hidden="1" customHeight="1">
      <c r="I143" s="220">
        <v>43</v>
      </c>
      <c r="J143" s="251">
        <f>[1]CL!J143</f>
        <v>0</v>
      </c>
      <c r="K143" s="102">
        <f>[1]CL!K143</f>
        <v>0</v>
      </c>
      <c r="M143" s="160">
        <v>79</v>
      </c>
      <c r="N143" s="251">
        <f>[1]CL!N143</f>
        <v>0</v>
      </c>
      <c r="O143" s="102">
        <f>[1]CL!O143</f>
        <v>1</v>
      </c>
      <c r="P143" s="252">
        <f>[1]CL!P143</f>
        <v>0</v>
      </c>
      <c r="T143" s="214"/>
    </row>
    <row r="144" spans="9:20" ht="12.95" hidden="1" customHeight="1">
      <c r="I144" s="220">
        <v>44</v>
      </c>
      <c r="J144" s="251">
        <f>[1]CL!J144</f>
        <v>0</v>
      </c>
      <c r="K144" s="102">
        <f>[1]CL!K144</f>
        <v>0</v>
      </c>
      <c r="M144" s="160">
        <v>80</v>
      </c>
      <c r="N144" s="251">
        <f>[1]CL!N144</f>
        <v>0</v>
      </c>
      <c r="O144" s="102">
        <f>[1]CL!O144</f>
        <v>1</v>
      </c>
      <c r="P144" s="252">
        <f>[1]CL!P144</f>
        <v>0</v>
      </c>
      <c r="T144" s="214"/>
    </row>
    <row r="145" spans="9:16" ht="12.95" hidden="1" customHeight="1">
      <c r="I145" s="220">
        <v>45</v>
      </c>
      <c r="J145" s="251">
        <f>[1]CL!J145</f>
        <v>0</v>
      </c>
      <c r="K145" s="102">
        <f>[1]CL!K145</f>
        <v>0</v>
      </c>
      <c r="N145" s="251" t="str">
        <f>[1]CL!N145</f>
        <v>EL TH           19,142</v>
      </c>
      <c r="O145" s="102">
        <f>[1]CL!O145</f>
        <v>1</v>
      </c>
      <c r="P145" s="252">
        <f>[1]CL!P145</f>
        <v>0</v>
      </c>
    </row>
    <row r="146" spans="9:16" ht="12.95" hidden="1" customHeight="1">
      <c r="I146" s="220">
        <v>46</v>
      </c>
      <c r="J146" s="251">
        <f>[1]CL!J146</f>
        <v>0</v>
      </c>
      <c r="K146" s="102">
        <f>[1]CL!K146</f>
        <v>0</v>
      </c>
    </row>
    <row r="147" spans="9:16" ht="12.95" hidden="1" customHeight="1">
      <c r="I147" s="220">
        <v>47</v>
      </c>
      <c r="J147" s="251">
        <f>[1]CL!J147</f>
        <v>0</v>
      </c>
      <c r="K147" s="102">
        <f>[1]CL!K147</f>
        <v>0</v>
      </c>
      <c r="O147" s="178"/>
    </row>
    <row r="148" spans="9:16" ht="12.95" hidden="1" customHeight="1">
      <c r="I148" s="220">
        <v>48</v>
      </c>
      <c r="J148" s="251">
        <f>[1]CL!J148</f>
        <v>0</v>
      </c>
      <c r="K148" s="102">
        <f>[1]CL!K148</f>
        <v>0</v>
      </c>
      <c r="O148" s="178"/>
    </row>
    <row r="149" spans="9:16" ht="12.95" hidden="1" customHeight="1">
      <c r="I149" s="220">
        <v>49</v>
      </c>
      <c r="J149" s="251">
        <f>[1]CL!J149</f>
        <v>0</v>
      </c>
      <c r="K149" s="102">
        <f>[1]CL!K149</f>
        <v>0</v>
      </c>
      <c r="O149" s="178"/>
    </row>
    <row r="150" spans="9:16" ht="12.95" hidden="1" customHeight="1">
      <c r="I150" s="220">
        <v>50</v>
      </c>
      <c r="J150" s="251">
        <f>[1]CL!J150</f>
        <v>0</v>
      </c>
      <c r="K150" s="102">
        <f>[1]CL!K150</f>
        <v>0</v>
      </c>
      <c r="O150" s="178"/>
    </row>
    <row r="151" spans="9:16" ht="12.95" hidden="1" customHeight="1">
      <c r="I151" s="220">
        <v>51</v>
      </c>
      <c r="J151" s="251">
        <f>[1]CL!J151</f>
        <v>0</v>
      </c>
      <c r="K151" s="102">
        <f>[1]CL!K151</f>
        <v>0</v>
      </c>
      <c r="O151" s="178"/>
    </row>
    <row r="152" spans="9:16" ht="12.95" hidden="1" customHeight="1">
      <c r="I152" s="220">
        <v>52</v>
      </c>
      <c r="J152" s="251">
        <f>[1]CL!J152</f>
        <v>0</v>
      </c>
      <c r="K152" s="102">
        <f>[1]CL!K152</f>
        <v>0</v>
      </c>
      <c r="O152" s="178"/>
    </row>
    <row r="153" spans="9:16" ht="12.95" hidden="1" customHeight="1">
      <c r="I153" s="220">
        <v>53</v>
      </c>
      <c r="J153" s="251">
        <f>[1]CL!J153</f>
        <v>0</v>
      </c>
      <c r="K153" s="102">
        <f>[1]CL!K153</f>
        <v>0</v>
      </c>
      <c r="O153" s="178"/>
    </row>
    <row r="154" spans="9:16" ht="12.95" hidden="1" customHeight="1">
      <c r="I154" s="220">
        <v>54</v>
      </c>
      <c r="J154" s="251">
        <f>[1]CL!J154</f>
        <v>0</v>
      </c>
      <c r="K154" s="102">
        <f>[1]CL!K154</f>
        <v>0</v>
      </c>
      <c r="O154" s="178"/>
    </row>
    <row r="155" spans="9:16" ht="12.95" customHeight="1">
      <c r="O155" s="178"/>
    </row>
    <row r="156" spans="9:16" ht="12.95" customHeight="1">
      <c r="O156" s="178"/>
    </row>
    <row r="157" spans="9:16" ht="12.95" customHeight="1">
      <c r="O157" s="178"/>
    </row>
    <row r="158" spans="9:16" ht="12.95" customHeight="1">
      <c r="O158" s="178"/>
    </row>
    <row r="159" spans="9:16" ht="12.95" customHeight="1">
      <c r="O159" s="178"/>
    </row>
    <row r="160" spans="9:16" ht="12.95" customHeight="1">
      <c r="O160" s="178"/>
    </row>
    <row r="161" spans="15:15" ht="12.95" customHeight="1">
      <c r="O161" s="178"/>
    </row>
    <row r="162" spans="15:15" ht="12.95" customHeight="1">
      <c r="O162" s="178"/>
    </row>
    <row r="163" spans="15:15" ht="12.95" customHeight="1">
      <c r="O163" s="178"/>
    </row>
    <row r="164" spans="15:15" ht="12.95" customHeight="1">
      <c r="O164" s="178"/>
    </row>
    <row r="165" spans="15:15" ht="12.95" customHeight="1">
      <c r="O165" s="178"/>
    </row>
    <row r="166" spans="15:15" ht="12.95" customHeight="1">
      <c r="O166" s="178"/>
    </row>
    <row r="167" spans="15:15" ht="12.95" customHeight="1">
      <c r="O167" s="178"/>
    </row>
    <row r="168" spans="15:15" ht="12.95" customHeight="1">
      <c r="O168" s="178"/>
    </row>
  </sheetData>
  <mergeCells count="20">
    <mergeCell ref="N45:P45"/>
    <mergeCell ref="N15:P15"/>
    <mergeCell ref="R35:T35"/>
    <mergeCell ref="R45:T45"/>
    <mergeCell ref="V45:X45"/>
    <mergeCell ref="V1:X1"/>
    <mergeCell ref="V11:X11"/>
    <mergeCell ref="V35:X35"/>
    <mergeCell ref="B2:D2"/>
    <mergeCell ref="B8:D8"/>
    <mergeCell ref="F15:H15"/>
    <mergeCell ref="J15:L15"/>
    <mergeCell ref="F1:H1"/>
    <mergeCell ref="J1:L1"/>
    <mergeCell ref="N1:P1"/>
    <mergeCell ref="R11:T11"/>
    <mergeCell ref="R1:T1"/>
    <mergeCell ref="B45:D45"/>
    <mergeCell ref="F45:H45"/>
    <mergeCell ref="J45:L45"/>
  </mergeCells>
  <phoneticPr fontId="3" type="noConversion"/>
  <conditionalFormatting sqref="T10:T11 X11 X1 T44">
    <cfRule type="expression" dxfId="245" priority="1" stopIfTrue="1">
      <formula>LEFT($S1,3)="Рос"</formula>
    </cfRule>
    <cfRule type="expression" dxfId="244" priority="2" stopIfTrue="1">
      <formula>LEFT($S1,3)="Укр"</formula>
    </cfRule>
  </conditionalFormatting>
  <conditionalFormatting sqref="X10 X44">
    <cfRule type="expression" dxfId="243" priority="3" stopIfTrue="1">
      <formula>LEFT($W10,3)="Рос"</formula>
    </cfRule>
    <cfRule type="expression" dxfId="242" priority="4" stopIfTrue="1">
      <formula>LEFT($W10,3)="Укр"</formula>
    </cfRule>
    <cfRule type="expression" dxfId="241" priority="5" stopIfTrue="1">
      <formula>LEFT($W10,3)="Блр"</formula>
    </cfRule>
  </conditionalFormatting>
  <conditionalFormatting sqref="I101:I155">
    <cfRule type="expression" dxfId="240" priority="6" stopIfTrue="1">
      <formula>LEFT($M95,3)="Рос"</formula>
    </cfRule>
    <cfRule type="expression" dxfId="239" priority="7" stopIfTrue="1">
      <formula>LEFT($M95,3)="Укр"</formula>
    </cfRule>
    <cfRule type="expression" dxfId="238" priority="8" stopIfTrue="1">
      <formula>LEFT($M95,3)="Блр"</formula>
    </cfRule>
  </conditionalFormatting>
  <conditionalFormatting sqref="F8:F11 J10:J11">
    <cfRule type="expression" dxfId="237" priority="9" stopIfTrue="1">
      <formula>LEFT($K8,3)="Рос"</formula>
    </cfRule>
    <cfRule type="expression" dxfId="236" priority="10" stopIfTrue="1">
      <formula>LEFT($K8,3)="Фра"</formula>
    </cfRule>
  </conditionalFormatting>
  <conditionalFormatting sqref="I56:I57 I16:I27">
    <cfRule type="expression" dxfId="235" priority="11" stopIfTrue="1">
      <formula>(ISNA(VLOOKUP($J16,$F$16:$F$35,1,0)))</formula>
    </cfRule>
    <cfRule type="expression" dxfId="234" priority="12" stopIfTrue="1">
      <formula>NOT((ISNA(VLOOKUP($J16,$F$16:$F$35,1,0))))</formula>
    </cfRule>
  </conditionalFormatting>
  <conditionalFormatting sqref="A9:A42">
    <cfRule type="expression" dxfId="233" priority="13" stopIfTrue="1">
      <formula>(ISNA(VLOOKUP($B9,$B$3:$B$6,1,0)))</formula>
    </cfRule>
    <cfRule type="expression" dxfId="232" priority="14" stopIfTrue="1">
      <formula>NOT((ISNA(VLOOKUP($B9,$B$3:$B$6,1,0))))</formula>
    </cfRule>
  </conditionalFormatting>
  <conditionalFormatting sqref="G8:G11 K10:K11">
    <cfRule type="expression" dxfId="231" priority="15" stopIfTrue="1">
      <formula>LEFT($K8,3)="Укр"</formula>
    </cfRule>
    <cfRule type="expression" dxfId="230" priority="16" stopIfTrue="1">
      <formula>VLOOKUP(LEFT($K8,3),$J$101:$K$154,2,0)=1</formula>
    </cfRule>
  </conditionalFormatting>
  <conditionalFormatting sqref="K28:K35">
    <cfRule type="expression" dxfId="229" priority="17" stopIfTrue="1">
      <formula>LEFT($K28,3)="блр"</formula>
    </cfRule>
    <cfRule type="expression" dxfId="228" priority="18" stopIfTrue="1">
      <formula>VLOOKUP(LEFT($K28,3),$J$101:$K$154,2,0)=1</formula>
    </cfRule>
  </conditionalFormatting>
  <conditionalFormatting sqref="I2:I9">
    <cfRule type="expression" dxfId="227" priority="19" stopIfTrue="1">
      <formula>(ISNA(VLOOKUP($J2,$F$2:$F$11,1,0)))</formula>
    </cfRule>
    <cfRule type="expression" dxfId="226" priority="20" stopIfTrue="1">
      <formula>NOT((ISNA(VLOOKUP($J2,$F$2:$F$11,1,0))))</formula>
    </cfRule>
  </conditionalFormatting>
  <conditionalFormatting sqref="G46:G65">
    <cfRule type="expression" dxfId="225" priority="21" stopIfTrue="1">
      <formula>LEFT($G46,3)="blr"</formula>
    </cfRule>
    <cfRule type="expression" dxfId="224" priority="22" stopIfTrue="1">
      <formula>VLOOKUP(LEFT($G46,3),$J$101:$K$154,2,0)=1</formula>
    </cfRule>
  </conditionalFormatting>
  <conditionalFormatting sqref="K46:K59">
    <cfRule type="expression" dxfId="223" priority="23" stopIfTrue="1">
      <formula>LEFT($K46,3)="blr"</formula>
    </cfRule>
    <cfRule type="expression" dxfId="222" priority="24" stopIfTrue="1">
      <formula>VLOOKUP(LEFT($K46,3),$J$101:$K$154,2,0)=1</formula>
    </cfRule>
  </conditionalFormatting>
  <conditionalFormatting sqref="R29:R30">
    <cfRule type="expression" dxfId="221" priority="25" stopIfTrue="1">
      <formula>VLOOKUP($V29,$Q$95:$R$174,2,0)=1</formula>
    </cfRule>
  </conditionalFormatting>
  <conditionalFormatting sqref="C46:C79 C41:C42">
    <cfRule type="expression" dxfId="220" priority="26" stopIfTrue="1">
      <formula>LEFT($C41,3)="blr"</formula>
    </cfRule>
    <cfRule type="expression" dxfId="219" priority="27" stopIfTrue="1">
      <formula>VLOOKUP(LEFT($C41,3),$J$101:$K$154,2,0)=1</formula>
    </cfRule>
  </conditionalFormatting>
  <conditionalFormatting sqref="H46:H65 H2:H7 H16:H35">
    <cfRule type="expression" dxfId="218" priority="28" stopIfTrue="1">
      <formula>VLOOKUP($F2,$N$65:$O$144,2,0)=1</formula>
    </cfRule>
    <cfRule type="expression" dxfId="217" priority="29" stopIfTrue="1">
      <formula>VLOOKUP(LEFT($G2,3),$J$65:$K$93,2,0)=1</formula>
    </cfRule>
  </conditionalFormatting>
  <conditionalFormatting sqref="L30:L35 L46:L56 L2:L9 H10:H11 L16:L28">
    <cfRule type="expression" dxfId="216" priority="30" stopIfTrue="1">
      <formula>VLOOKUP($J2,$N$65:$O$144,2,0)=1</formula>
    </cfRule>
    <cfRule type="expression" dxfId="215" priority="31" stopIfTrue="1">
      <formula>VLOOKUP(LEFT($K2,3),$J$65:$K$93,2,0)=1</formula>
    </cfRule>
  </conditionalFormatting>
  <conditionalFormatting sqref="P46:P54 P2:P5 P8:P11 P16:P24">
    <cfRule type="expression" dxfId="214" priority="32" stopIfTrue="1">
      <formula>VLOOKUP($N2,$N$65:$O$144,2,0)=1</formula>
    </cfRule>
    <cfRule type="expression" dxfId="213" priority="33" stopIfTrue="1">
      <formula>VLOOKUP(LEFT($O2,3),$J$65:$K$93,2,0)=1</formula>
    </cfRule>
  </conditionalFormatting>
  <conditionalFormatting sqref="W44 W10">
    <cfRule type="expression" dxfId="212" priority="34" stopIfTrue="1">
      <formula>VLOOKUP(LEFT($W10,3),$J$101:$L$154,2,0)="*"</formula>
    </cfRule>
    <cfRule type="expression" dxfId="211" priority="35" stopIfTrue="1">
      <formula>VLOOKUP(LEFT($W10,3),$J$101:$K$154,2,0)=1</formula>
    </cfRule>
    <cfRule type="expression" dxfId="210" priority="36" stopIfTrue="1">
      <formula>VLOOKUP(LEFT($W10,3),$J$65:$K$92,2,0)=1</formula>
    </cfRule>
  </conditionalFormatting>
  <conditionalFormatting sqref="X36:X43 X46:X53">
    <cfRule type="expression" dxfId="209" priority="37" stopIfTrue="1">
      <formula>VLOOKUP($V36,$N$65:$O$144,2,0)=1</formula>
    </cfRule>
    <cfRule type="expression" dxfId="208" priority="38" stopIfTrue="1">
      <formula>VLOOKUP(LEFT($W36,3),$J$65:$K$93,2,0)=1</formula>
    </cfRule>
  </conditionalFormatting>
  <conditionalFormatting sqref="T12:T19 T46:T53">
    <cfRule type="expression" dxfId="207" priority="39" stopIfTrue="1">
      <formula>VLOOKUP($R12,$N$65:$O$145,2,0)=1</formula>
    </cfRule>
    <cfRule type="expression" dxfId="206" priority="40" stopIfTrue="1">
      <formula>VLOOKUP(LEFT($S12,3),$J$65:$K$93,2,0)=1</formula>
    </cfRule>
  </conditionalFormatting>
  <conditionalFormatting sqref="T2:T9 T36:T43">
    <cfRule type="expression" dxfId="205" priority="41" stopIfTrue="1">
      <formula>VLOOKUP($R2,$N$65:$O$146,2,0)=1</formula>
    </cfRule>
    <cfRule type="expression" dxfId="204" priority="42" stopIfTrue="1">
      <formula>VLOOKUP(LEFT($S2,3),$J$65:$K$93,2,0)=1</formula>
    </cfRule>
  </conditionalFormatting>
  <conditionalFormatting sqref="D46:D79 D9:D41">
    <cfRule type="expression" dxfId="203" priority="43" stopIfTrue="1">
      <formula>VLOOKUP($B9,$N$65:$O$144,2,0)=1</formula>
    </cfRule>
    <cfRule type="expression" dxfId="202" priority="44" stopIfTrue="1">
      <formula>VLOOKUP(LEFT($C9,3),$J$65:$K$93,2,0)=1</formula>
    </cfRule>
  </conditionalFormatting>
  <conditionalFormatting sqref="M2:M11">
    <cfRule type="expression" dxfId="201" priority="45" stopIfTrue="1">
      <formula>(ISNA(VLOOKUP($N2,$J$2:$J$11,1,0)))</formula>
    </cfRule>
    <cfRule type="expression" dxfId="200" priority="46" stopIfTrue="1">
      <formula>NOT((ISNA(VLOOKUP($N2,$J$2:$J$11,1,0))))</formula>
    </cfRule>
  </conditionalFormatting>
  <conditionalFormatting sqref="M16:M23">
    <cfRule type="expression" dxfId="199" priority="47" stopIfTrue="1">
      <formula>(ISNA(VLOOKUP($N16,$J$16:$J$27,1,0)))</formula>
    </cfRule>
    <cfRule type="expression" dxfId="198" priority="48" stopIfTrue="1">
      <formula>NOT((ISNA(VLOOKUP($N16,$J$16:$J$27,1,0))))</formula>
    </cfRule>
  </conditionalFormatting>
  <conditionalFormatting sqref="E16:E35">
    <cfRule type="expression" dxfId="197" priority="49" stopIfTrue="1">
      <formula>(ISNA(VLOOKUP($F16,$B$9:$B$42,1,0)))</formula>
    </cfRule>
    <cfRule type="expression" dxfId="196" priority="50" stopIfTrue="1">
      <formula>NOT((ISNA(VLOOKUP($F16,$B$9:$B$42,1,0))))</formula>
    </cfRule>
  </conditionalFormatting>
  <conditionalFormatting sqref="I28:I35 I58:I59">
    <cfRule type="expression" dxfId="195" priority="51" stopIfTrue="1">
      <formula>(ISNA(VLOOKUP($J28,$B$9:$B$42,1,0)))</formula>
    </cfRule>
    <cfRule type="expression" dxfId="194" priority="52" stopIfTrue="1">
      <formula>NOT((ISNA(VLOOKUP($J28,$B$9:$B$42,1,0))))</formula>
    </cfRule>
  </conditionalFormatting>
  <conditionalFormatting sqref="C3:C7">
    <cfRule type="expression" dxfId="193" priority="53" stopIfTrue="1">
      <formula>VLOOKUP(LEFT($C3,3),$J$101:$K$154,2,0)=1</formula>
    </cfRule>
  </conditionalFormatting>
  <conditionalFormatting sqref="Q2:Q19 Q36:Q53">
    <cfRule type="expression" dxfId="192" priority="54" stopIfTrue="1">
      <formula>ISNA(VLOOKUP($R2,$N$2:$N$25,1,0))</formula>
    </cfRule>
    <cfRule type="expression" dxfId="191" priority="55" stopIfTrue="1">
      <formula>NOT(ISNA(VLOOKUP($R2,$N$2:$N$25,1,0)))</formula>
    </cfRule>
  </conditionalFormatting>
  <conditionalFormatting sqref="U2:U19 U36:U53">
    <cfRule type="expression" dxfId="190" priority="56" stopIfTrue="1">
      <formula>ISNA(VLOOKUP($V2,$N$2:$N$25,1,0))</formula>
    </cfRule>
    <cfRule type="expression" dxfId="189" priority="57" stopIfTrue="1">
      <formula>NOT(ISNA(VLOOKUP($V2,$N$2:$N$25,1,0)))</formula>
    </cfRule>
  </conditionalFormatting>
  <conditionalFormatting sqref="X2:X9 X12:X19">
    <cfRule type="expression" dxfId="188" priority="58" stopIfTrue="1">
      <formula>VLOOKUP($V2,$N$65:$O$145,2,0)=1</formula>
    </cfRule>
    <cfRule type="expression" dxfId="187" priority="59" stopIfTrue="1">
      <formula>VLOOKUP(LEFT($W2,3),$J$65:$K$93,2,0)=1</formula>
    </cfRule>
  </conditionalFormatting>
  <conditionalFormatting sqref="C9:C40">
    <cfRule type="expression" dxfId="186" priority="60" stopIfTrue="1">
      <formula>LEFT($C9,3)="блр"</formula>
    </cfRule>
    <cfRule type="expression" dxfId="185" priority="61" stopIfTrue="1">
      <formula>VLOOKUP(LEFT($C9,3),$J$101:$K$154,2,0)=1</formula>
    </cfRule>
  </conditionalFormatting>
  <conditionalFormatting sqref="F2:F7">
    <cfRule type="expression" dxfId="184" priority="62" stopIfTrue="1">
      <formula>LEFT($G2,3)="Рос"</formula>
    </cfRule>
    <cfRule type="expression" dxfId="183" priority="63" stopIfTrue="1">
      <formula>LEFT($G2,3)="Фра"</formula>
    </cfRule>
  </conditionalFormatting>
  <conditionalFormatting sqref="G2:G7">
    <cfRule type="expression" dxfId="182" priority="64" stopIfTrue="1">
      <formula>LEFT($G2,3)="Укр"</formula>
    </cfRule>
    <cfRule type="expression" dxfId="181" priority="65" stopIfTrue="1">
      <formula>VLOOKUP(LEFT($G2,3),$J$101:$K$154,2,0)=1</formula>
    </cfRule>
  </conditionalFormatting>
  <conditionalFormatting sqref="J2:J9">
    <cfRule type="expression" dxfId="180" priority="66" stopIfTrue="1">
      <formula>LEFT($K2,3)="рос"</formula>
    </cfRule>
    <cfRule type="expression" dxfId="179" priority="67" stopIfTrue="1">
      <formula>LEFT($K2,3)="фра"</formula>
    </cfRule>
    <cfRule type="expression" dxfId="178" priority="68" stopIfTrue="1">
      <formula>LEFT($K2,3)="пор"</formula>
    </cfRule>
  </conditionalFormatting>
  <conditionalFormatting sqref="K2:K9">
    <cfRule type="expression" dxfId="177" priority="69" stopIfTrue="1">
      <formula>LEFT($K2,3)="укр"</formula>
    </cfRule>
    <cfRule type="expression" dxfId="176" priority="70" stopIfTrue="1">
      <formula>VLOOKUP(LEFT($K2,3),$J$101:$K$154,2,0)=1</formula>
    </cfRule>
  </conditionalFormatting>
  <conditionalFormatting sqref="G16:G35">
    <cfRule type="expression" dxfId="175" priority="71" stopIfTrue="1">
      <formula>LEFT($G16,3)="блр"</formula>
    </cfRule>
    <cfRule type="expression" dxfId="174" priority="72" stopIfTrue="1">
      <formula>VLOOKUP(LEFT($G16,3),$J$101:$K$154,2,0)=1</formula>
    </cfRule>
  </conditionalFormatting>
  <conditionalFormatting sqref="K16:K27">
    <cfRule type="expression" dxfId="173" priority="73" stopIfTrue="1">
      <formula>LEFT($K16,3)="блр"</formula>
    </cfRule>
    <cfRule type="expression" dxfId="172" priority="74" stopIfTrue="1">
      <formula>VLOOKUP(LEFT($K16,3),$J$101:$K$154,2,0)=1</formula>
    </cfRule>
  </conditionalFormatting>
  <conditionalFormatting sqref="R2:R9 R12:R19">
    <cfRule type="expression" dxfId="171" priority="75" stopIfTrue="1">
      <formula>LEFT($S2,3)="фра"</formula>
    </cfRule>
    <cfRule type="expression" dxfId="170" priority="76" stopIfTrue="1">
      <formula>LEFT($S2,3)="Рос"</formula>
    </cfRule>
    <cfRule type="expression" dxfId="169" priority="77" stopIfTrue="1">
      <formula>LEFT($S2,3)="пор"</formula>
    </cfRule>
  </conditionalFormatting>
  <conditionalFormatting sqref="S2:S9">
    <cfRule type="expression" dxfId="168" priority="78" stopIfTrue="1">
      <formula>VLOOKUP(LEFT($S2,3),$J$101:$K$153,2,0)=1</formula>
    </cfRule>
    <cfRule type="expression" dxfId="167" priority="79" stopIfTrue="1">
      <formula>LEFT($S2,3)="Укр"</formula>
    </cfRule>
  </conditionalFormatting>
  <conditionalFormatting sqref="S12:S19">
    <cfRule type="expression" dxfId="166" priority="80" stopIfTrue="1">
      <formula>LEFT($S12,3)="укр"</formula>
    </cfRule>
    <cfRule type="expression" dxfId="165" priority="81" stopIfTrue="1">
      <formula>VLOOKUP(LEFT($S12,3),$J$101:$K$153,2,0)=1</formula>
    </cfRule>
  </conditionalFormatting>
  <conditionalFormatting sqref="V2:V9">
    <cfRule type="expression" dxfId="164" priority="82" stopIfTrue="1">
      <formula>LEFT($W2,3)="Рос"</formula>
    </cfRule>
    <cfRule type="expression" dxfId="163" priority="83" stopIfTrue="1">
      <formula>LEFT($W2,3)="фра"</formula>
    </cfRule>
    <cfRule type="expression" dxfId="162" priority="84" stopIfTrue="1">
      <formula>LEFT($W2,3)="порr="</formula>
    </cfRule>
  </conditionalFormatting>
  <conditionalFormatting sqref="W2:W9">
    <cfRule type="expression" dxfId="161" priority="85" stopIfTrue="1">
      <formula>LEFT($W2,3)="блр"</formula>
    </cfRule>
    <cfRule type="expression" dxfId="160" priority="86" stopIfTrue="1">
      <formula>LEFT($W2,3)="укр"</formula>
    </cfRule>
    <cfRule type="expression" dxfId="159" priority="87" stopIfTrue="1">
      <formula>VLOOKUP(LEFT($W2,3),$J$101:$K$154,2,0)=1</formula>
    </cfRule>
  </conditionalFormatting>
  <conditionalFormatting sqref="V12:V19">
    <cfRule type="expression" dxfId="158" priority="88" stopIfTrue="1">
      <formula>LEFT($W12,3)="Рос"</formula>
    </cfRule>
    <cfRule type="expression" dxfId="157" priority="89" stopIfTrue="1">
      <formula>LEFT($W12,3)="фра"</formula>
    </cfRule>
    <cfRule type="expression" dxfId="156" priority="90" stopIfTrue="1">
      <formula>LEFT($W12,3)="пор"</formula>
    </cfRule>
  </conditionalFormatting>
  <conditionalFormatting sqref="W12:W19">
    <cfRule type="expression" dxfId="155" priority="91" stopIfTrue="1">
      <formula>LEFT($W12,3)="укр"</formula>
    </cfRule>
    <cfRule type="expression" dxfId="154" priority="92" stopIfTrue="1">
      <formula>LEFT($W12,3)="блр"</formula>
    </cfRule>
    <cfRule type="expression" dxfId="153" priority="93" stopIfTrue="1">
      <formula>VLOOKUP(LEFT($W12,3),$J$101:$K$154,2,0)=1</formula>
    </cfRule>
  </conditionalFormatting>
  <conditionalFormatting sqref="S36:S43 S46:S53">
    <cfRule type="expression" dxfId="152" priority="94" stopIfTrue="1">
      <formula>LEFT($S36,3)="укрr"</formula>
    </cfRule>
    <cfRule type="expression" dxfId="151" priority="95" stopIfTrue="1">
      <formula>VLOOKUP(LEFT($S36,3),$J$101:$K$153,2,0)=1</formula>
    </cfRule>
  </conditionalFormatting>
  <conditionalFormatting sqref="W36:W43 W46:W53">
    <cfRule type="expression" dxfId="150" priority="96" stopIfTrue="1">
      <formula>LEFT($W36,3)="блр"</formula>
    </cfRule>
    <cfRule type="expression" dxfId="149" priority="97" stopIfTrue="1">
      <formula>VLOOKUP(LEFT($W36,3),$J$101:$K$154,2,0)=1</formula>
    </cfRule>
    <cfRule type="expression" dxfId="148" priority="98" stopIfTrue="1">
      <formula>LEFT($W36,3)="укр"</formula>
    </cfRule>
  </conditionalFormatting>
  <hyperlinks>
    <hyperlink ref="AA2" location="MENU!A1" display="Menu" xr:uid="{00000000-0004-0000-0100-000000000000}"/>
  </hyperlinks>
  <pageMargins left="0.75" right="0.75" top="1" bottom="1" header="0.5" footer="0.5"/>
  <pageSetup paperSize="9" orientation="portrait" verticalDpi="203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17"/>
  <dimension ref="A1:T24"/>
  <sheetViews>
    <sheetView workbookViewId="0"/>
  </sheetViews>
  <sheetFormatPr defaultRowHeight="15"/>
  <cols>
    <col min="1" max="1" width="3" customWidth="1"/>
    <col min="2" max="2" width="19.7109375" customWidth="1"/>
    <col min="3" max="8" width="3" customWidth="1"/>
    <col min="9" max="9" width="3.7109375" customWidth="1"/>
    <col min="10" max="10" width="3.7109375" style="13" customWidth="1"/>
    <col min="11" max="11" width="6.5703125" bestFit="1" customWidth="1"/>
    <col min="12" max="12" width="7.42578125" bestFit="1" customWidth="1"/>
  </cols>
  <sheetData>
    <row r="1" spans="1:20">
      <c r="B1" t="s">
        <v>184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s="13" t="s">
        <v>199</v>
      </c>
      <c r="K1" s="17" t="s">
        <v>128</v>
      </c>
      <c r="L1" s="17" t="s">
        <v>200</v>
      </c>
      <c r="M1" s="233" t="s">
        <v>252</v>
      </c>
      <c r="N1" s="243"/>
      <c r="O1" s="246" t="s">
        <v>77</v>
      </c>
    </row>
    <row r="2" spans="1:20">
      <c r="A2">
        <v>1</v>
      </c>
      <c r="B2" s="5" t="str">
        <f>'[1]13.Denmark'!B2</f>
        <v>Midtjylland</v>
      </c>
      <c r="C2" s="5">
        <f>'[1]13.Denmark'!C2</f>
        <v>23</v>
      </c>
      <c r="D2" s="5">
        <f>'[1]13.Denmark'!D2</f>
        <v>14</v>
      </c>
      <c r="E2" s="5">
        <f>'[1]13.Denmark'!E2</f>
        <v>4</v>
      </c>
      <c r="F2" s="5">
        <f>'[1]13.Denmark'!F2</f>
        <v>5</v>
      </c>
      <c r="G2" s="5">
        <f>'[1]13.Denmark'!G2</f>
        <v>36</v>
      </c>
      <c r="H2" s="5">
        <f>'[1]13.Denmark'!H2</f>
        <v>20</v>
      </c>
      <c r="I2" s="5">
        <f>'[1]13.Denmark'!I2</f>
        <v>16</v>
      </c>
      <c r="J2" s="48">
        <f>'[1]13.Denmark'!J2</f>
        <v>46</v>
      </c>
      <c r="K2" s="6">
        <f>'[1]13.Denmark'!K2</f>
        <v>13.500000008849558</v>
      </c>
      <c r="L2" s="244" t="str">
        <f>'[1]13.Denmark'!L2</f>
        <v>CHQ4</v>
      </c>
      <c r="M2" s="265" t="str">
        <f>CONCATENATE(MAX(C2:C7)-22,"/10")</f>
        <v>1/10</v>
      </c>
    </row>
    <row r="3" spans="1:20">
      <c r="A3">
        <v>2</v>
      </c>
      <c r="B3" s="5" t="str">
        <f>'[1]13.Denmark'!B3</f>
        <v>Brondby</v>
      </c>
      <c r="C3" s="5">
        <f>'[1]13.Denmark'!C3</f>
        <v>23</v>
      </c>
      <c r="D3" s="5">
        <f>'[1]13.Denmark'!D3</f>
        <v>14</v>
      </c>
      <c r="E3" s="5">
        <f>'[1]13.Denmark'!E3</f>
        <v>3</v>
      </c>
      <c r="F3" s="5">
        <f>'[1]13.Denmark'!F3</f>
        <v>6</v>
      </c>
      <c r="G3" s="5">
        <f>'[1]13.Denmark'!G3</f>
        <v>40</v>
      </c>
      <c r="H3" s="5">
        <f>'[1]13.Denmark'!H3</f>
        <v>25</v>
      </c>
      <c r="I3" s="5">
        <f>'[1]13.Denmark'!I3</f>
        <v>15</v>
      </c>
      <c r="J3" s="48">
        <f>'[1]13.Denmark'!J3</f>
        <v>45</v>
      </c>
      <c r="K3" s="6">
        <f>'[1]13.Denmark'!K3</f>
        <v>7.000000006134969</v>
      </c>
      <c r="L3" s="50" t="str">
        <f>'[1]13.Denmark'!L3</f>
        <v>NCQ2</v>
      </c>
      <c r="M3" s="20" t="s">
        <v>245</v>
      </c>
      <c r="N3" s="243"/>
      <c r="Q3" s="271" t="s">
        <v>240</v>
      </c>
    </row>
    <row r="4" spans="1:20">
      <c r="A4">
        <v>3</v>
      </c>
      <c r="B4" s="5" t="str">
        <f>'[1]13.Denmark'!B4</f>
        <v>AGF Aarhus</v>
      </c>
      <c r="C4" s="5">
        <f>'[1]13.Denmark'!C4</f>
        <v>23</v>
      </c>
      <c r="D4" s="5">
        <f>'[1]13.Denmark'!D4</f>
        <v>10</v>
      </c>
      <c r="E4" s="5">
        <f>'[1]13.Denmark'!E4</f>
        <v>8</v>
      </c>
      <c r="F4" s="5">
        <f>'[1]13.Denmark'!F4</f>
        <v>5</v>
      </c>
      <c r="G4" s="5">
        <f>'[1]13.Denmark'!G4</f>
        <v>35</v>
      </c>
      <c r="H4" s="5">
        <f>'[1]13.Denmark'!H4</f>
        <v>24</v>
      </c>
      <c r="I4" s="5">
        <f>'[1]13.Denmark'!I4</f>
        <v>11</v>
      </c>
      <c r="J4" s="48">
        <f>'[1]13.Denmark'!J4</f>
        <v>38</v>
      </c>
      <c r="K4" s="6">
        <f>'[1]13.Denmark'!K4</f>
        <v>5.5750000050251254</v>
      </c>
      <c r="L4" s="50" t="str">
        <f>'[1]13.Denmark'!L4</f>
        <v>ELQ4</v>
      </c>
      <c r="Q4" s="271" t="s">
        <v>259</v>
      </c>
    </row>
    <row r="5" spans="1:20">
      <c r="A5">
        <v>4</v>
      </c>
      <c r="B5" s="5" t="str">
        <f>'[1]13.Denmark'!B5</f>
        <v>Copenhagen</v>
      </c>
      <c r="C5" s="5">
        <f>'[1]13.Denmark'!C5</f>
        <v>23</v>
      </c>
      <c r="D5" s="5">
        <f>'[1]13.Denmark'!D5</f>
        <v>11</v>
      </c>
      <c r="E5" s="5">
        <f>'[1]13.Denmark'!E5</f>
        <v>5</v>
      </c>
      <c r="F5" s="5">
        <f>'[1]13.Denmark'!F5</f>
        <v>7</v>
      </c>
      <c r="G5" s="5">
        <f>'[1]13.Denmark'!G5</f>
        <v>41</v>
      </c>
      <c r="H5" s="5">
        <f>'[1]13.Denmark'!H5</f>
        <v>36</v>
      </c>
      <c r="I5" s="5">
        <f>'[1]13.Denmark'!I5</f>
        <v>5</v>
      </c>
      <c r="J5" s="48">
        <f>'[1]13.Denmark'!J5</f>
        <v>38</v>
      </c>
      <c r="K5" s="6">
        <f>'[1]13.Denmark'!K5</f>
        <v>43.50000002777778</v>
      </c>
      <c r="L5" s="50" t="str">
        <f>'[1]13.Denmark'!L5</f>
        <v>ECLQ3</v>
      </c>
      <c r="Q5" s="271" t="s">
        <v>260</v>
      </c>
    </row>
    <row r="6" spans="1:20">
      <c r="A6">
        <v>5</v>
      </c>
      <c r="B6" s="5" t="str">
        <f>'[1]13.Denmark'!B6</f>
        <v>Randers</v>
      </c>
      <c r="C6" s="5">
        <f>'[1]13.Denmark'!C6</f>
        <v>23</v>
      </c>
      <c r="D6" s="5">
        <f>'[1]13.Denmark'!D6</f>
        <v>9</v>
      </c>
      <c r="E6" s="5">
        <f>'[1]13.Denmark'!E6</f>
        <v>5</v>
      </c>
      <c r="F6" s="5">
        <f>'[1]13.Denmark'!F6</f>
        <v>9</v>
      </c>
      <c r="G6" s="5">
        <f>'[1]13.Denmark'!G6</f>
        <v>32</v>
      </c>
      <c r="H6" s="5">
        <f>'[1]13.Denmark'!H6</f>
        <v>23</v>
      </c>
      <c r="I6" s="5">
        <f>'[1]13.Denmark'!I6</f>
        <v>9</v>
      </c>
      <c r="J6" s="48">
        <f>'[1]13.Denmark'!J6</f>
        <v>32</v>
      </c>
      <c r="K6" s="6">
        <f>'[1]13.Denmark'!K6</f>
        <v>5.5750000002000002</v>
      </c>
      <c r="L6" s="50" t="str">
        <f>'[1]13.Denmark'!L6</f>
        <v>ECLQ2?</v>
      </c>
      <c r="M6" s="10"/>
      <c r="O6" s="271"/>
      <c r="P6" s="271"/>
      <c r="T6" s="271"/>
    </row>
    <row r="7" spans="1:20">
      <c r="A7" s="261">
        <v>6</v>
      </c>
      <c r="B7" s="262" t="str">
        <f>'[1]13.Denmark'!B7</f>
        <v>Nordsjaelland</v>
      </c>
      <c r="C7" s="262">
        <f>'[1]13.Denmark'!C7</f>
        <v>23</v>
      </c>
      <c r="D7" s="262">
        <f>'[1]13.Denmark'!D7</f>
        <v>8</v>
      </c>
      <c r="E7" s="262">
        <f>'[1]13.Denmark'!E7</f>
        <v>8</v>
      </c>
      <c r="F7" s="262">
        <f>'[1]13.Denmark'!F7</f>
        <v>7</v>
      </c>
      <c r="G7" s="262">
        <f>'[1]13.Denmark'!G7</f>
        <v>37</v>
      </c>
      <c r="H7" s="262">
        <f>'[1]13.Denmark'!H7</f>
        <v>30</v>
      </c>
      <c r="I7" s="262">
        <f>'[1]13.Denmark'!I7</f>
        <v>7</v>
      </c>
      <c r="J7" s="263">
        <f>'[1]13.Denmark'!J7</f>
        <v>32</v>
      </c>
      <c r="K7" s="264">
        <f>'[1]13.Denmark'!K7</f>
        <v>5.5750000049751245</v>
      </c>
      <c r="L7" s="50" t="str">
        <f>'[1]13.Denmark'!L7</f>
        <v xml:space="preserve"> </v>
      </c>
      <c r="O7" s="271"/>
      <c r="P7" s="271"/>
      <c r="T7" s="271"/>
    </row>
    <row r="8" spans="1:20">
      <c r="A8">
        <v>7</v>
      </c>
      <c r="B8" s="5" t="str">
        <f>'[1]13.Denmark'!B8</f>
        <v>Sonderjyske</v>
      </c>
      <c r="C8" s="5">
        <f>'[1]13.Denmark'!C8</f>
        <v>22</v>
      </c>
      <c r="D8" s="5">
        <f>'[1]13.Denmark'!D8</f>
        <v>8</v>
      </c>
      <c r="E8" s="5">
        <f>'[1]13.Denmark'!E8</f>
        <v>4</v>
      </c>
      <c r="F8" s="5">
        <f>'[1]13.Denmark'!F8</f>
        <v>10</v>
      </c>
      <c r="G8" s="5">
        <f>'[1]13.Denmark'!G8</f>
        <v>30</v>
      </c>
      <c r="H8" s="5">
        <f>'[1]13.Denmark'!H8</f>
        <v>32</v>
      </c>
      <c r="I8" s="5">
        <f>'[1]13.Denmark'!I8</f>
        <v>-2</v>
      </c>
      <c r="J8" s="48">
        <f>'[1]13.Denmark'!J8</f>
        <v>28</v>
      </c>
      <c r="K8" s="6">
        <f>'[1]13.Denmark'!K8</f>
        <v>5.5750000050505051</v>
      </c>
      <c r="L8" s="50" t="str">
        <f>'[1]13.Denmark'!L8</f>
        <v xml:space="preserve"> </v>
      </c>
      <c r="O8" s="271"/>
      <c r="P8" s="271"/>
    </row>
    <row r="9" spans="1:20">
      <c r="A9">
        <v>8</v>
      </c>
      <c r="B9" s="5" t="str">
        <f>'[1]13.Denmark'!B9</f>
        <v>Odense</v>
      </c>
      <c r="C9" s="5">
        <f>'[1]13.Denmark'!C9</f>
        <v>22</v>
      </c>
      <c r="D9" s="5">
        <f>'[1]13.Denmark'!D9</f>
        <v>7</v>
      </c>
      <c r="E9" s="5">
        <f>'[1]13.Denmark'!E9</f>
        <v>7</v>
      </c>
      <c r="F9" s="5">
        <f>'[1]13.Denmark'!F9</f>
        <v>8</v>
      </c>
      <c r="G9" s="5">
        <f>'[1]13.Denmark'!G9</f>
        <v>25</v>
      </c>
      <c r="H9" s="5">
        <f>'[1]13.Denmark'!H9</f>
        <v>28</v>
      </c>
      <c r="I9" s="5">
        <f>'[1]13.Denmark'!I9</f>
        <v>-3</v>
      </c>
      <c r="J9" s="48">
        <f>'[1]13.Denmark'!J9</f>
        <v>28</v>
      </c>
      <c r="K9" s="6">
        <f>'[1]13.Denmark'!K9</f>
        <v>5.5750000001249997</v>
      </c>
      <c r="L9" s="50" t="str">
        <f>'[1]13.Denmark'!L9</f>
        <v xml:space="preserve"> </v>
      </c>
      <c r="O9" s="271"/>
      <c r="T9" s="271"/>
    </row>
    <row r="10" spans="1:20">
      <c r="A10">
        <v>9</v>
      </c>
      <c r="B10" s="5" t="str">
        <f>'[1]13.Denmark'!B10</f>
        <v>Aalborg</v>
      </c>
      <c r="C10" s="5">
        <f>'[1]13.Denmark'!C10</f>
        <v>22</v>
      </c>
      <c r="D10" s="5">
        <f>'[1]13.Denmark'!D10</f>
        <v>7</v>
      </c>
      <c r="E10" s="5">
        <f>'[1]13.Denmark'!E10</f>
        <v>7</v>
      </c>
      <c r="F10" s="5">
        <f>'[1]13.Denmark'!F10</f>
        <v>8</v>
      </c>
      <c r="G10" s="5">
        <f>'[1]13.Denmark'!G10</f>
        <v>24</v>
      </c>
      <c r="H10" s="5">
        <f>'[1]13.Denmark'!H10</f>
        <v>30</v>
      </c>
      <c r="I10" s="5">
        <f>'[1]13.Denmark'!I10</f>
        <v>-6</v>
      </c>
      <c r="J10" s="48">
        <f>'[1]13.Denmark'!J10</f>
        <v>28</v>
      </c>
      <c r="K10" s="6">
        <f>'[1]13.Denmark'!K10</f>
        <v>5.5750000001111113</v>
      </c>
      <c r="L10" s="50" t="str">
        <f>'[1]13.Denmark'!L10</f>
        <v xml:space="preserve"> </v>
      </c>
      <c r="T10" s="271"/>
    </row>
    <row r="11" spans="1:20">
      <c r="A11">
        <v>10</v>
      </c>
      <c r="B11" s="5" t="str">
        <f>'[1]13.Denmark'!B11</f>
        <v>Vejle</v>
      </c>
      <c r="C11" s="5">
        <f>'[1]13.Denmark'!C11</f>
        <v>22</v>
      </c>
      <c r="D11" s="5">
        <f>'[1]13.Denmark'!D11</f>
        <v>6</v>
      </c>
      <c r="E11" s="5">
        <f>'[1]13.Denmark'!E11</f>
        <v>6</v>
      </c>
      <c r="F11" s="5">
        <f>'[1]13.Denmark'!F11</f>
        <v>10</v>
      </c>
      <c r="G11" s="5">
        <f>'[1]13.Denmark'!G11</f>
        <v>25</v>
      </c>
      <c r="H11" s="5">
        <f>'[1]13.Denmark'!H11</f>
        <v>37</v>
      </c>
      <c r="I11" s="5">
        <f>'[1]13.Denmark'!I11</f>
        <v>-12</v>
      </c>
      <c r="J11" s="48">
        <f>'[1]13.Denmark'!J11</f>
        <v>24</v>
      </c>
      <c r="K11" s="6">
        <f>'[1]13.Denmark'!K11</f>
        <v>5.5750000001000002</v>
      </c>
      <c r="L11" s="50" t="str">
        <f>'[1]13.Denmark'!L11</f>
        <v xml:space="preserve"> </v>
      </c>
    </row>
    <row r="12" spans="1:20">
      <c r="A12" s="5">
        <v>11</v>
      </c>
      <c r="B12" s="5" t="str">
        <f>'[1]13.Denmark'!B12</f>
        <v>Lyngby</v>
      </c>
      <c r="C12" s="5">
        <f>'[1]13.Denmark'!C12</f>
        <v>22</v>
      </c>
      <c r="D12" s="5">
        <f>'[1]13.Denmark'!D12</f>
        <v>5</v>
      </c>
      <c r="E12" s="5">
        <f>'[1]13.Denmark'!E12</f>
        <v>5</v>
      </c>
      <c r="F12" s="5">
        <f>'[1]13.Denmark'!F12</f>
        <v>12</v>
      </c>
      <c r="G12" s="5">
        <f>'[1]13.Denmark'!G12</f>
        <v>25</v>
      </c>
      <c r="H12" s="5">
        <f>'[1]13.Denmark'!H12</f>
        <v>43</v>
      </c>
      <c r="I12" s="5">
        <f>'[1]13.Denmark'!I12</f>
        <v>-18</v>
      </c>
      <c r="J12" s="48">
        <f>'[1]13.Denmark'!J12</f>
        <v>20</v>
      </c>
      <c r="K12" s="6">
        <f>'[1]13.Denmark'!K12</f>
        <v>5.5750000049504953</v>
      </c>
      <c r="L12" s="50" t="str">
        <f>'[1]13.Denmark'!L12</f>
        <v xml:space="preserve"> </v>
      </c>
      <c r="N12" s="54"/>
      <c r="T12" s="271"/>
    </row>
    <row r="13" spans="1:20" ht="15" customHeight="1">
      <c r="A13" s="5">
        <v>12</v>
      </c>
      <c r="B13" s="5" t="str">
        <f>'[1]13.Denmark'!B13</f>
        <v>Horsens</v>
      </c>
      <c r="C13" s="5">
        <f>'[1]13.Denmark'!C13</f>
        <v>22</v>
      </c>
      <c r="D13" s="5">
        <f>'[1]13.Denmark'!D13</f>
        <v>2</v>
      </c>
      <c r="E13" s="5">
        <f>'[1]13.Denmark'!E13</f>
        <v>6</v>
      </c>
      <c r="F13" s="5">
        <f>'[1]13.Denmark'!F13</f>
        <v>14</v>
      </c>
      <c r="G13" s="5">
        <f>'[1]13.Denmark'!G13</f>
        <v>15</v>
      </c>
      <c r="H13" s="5">
        <f>'[1]13.Denmark'!H13</f>
        <v>37</v>
      </c>
      <c r="I13" s="5">
        <f>'[1]13.Denmark'!I13</f>
        <v>-22</v>
      </c>
      <c r="J13" s="48">
        <f>'[1]13.Denmark'!J13</f>
        <v>12</v>
      </c>
      <c r="K13" s="6">
        <f>'[1]13.Denmark'!K13</f>
        <v>5.5750000000833335</v>
      </c>
      <c r="L13" s="50" t="str">
        <f>'[1]13.Denmark'!L13</f>
        <v xml:space="preserve"> </v>
      </c>
      <c r="N13" s="69"/>
      <c r="O13" s="69"/>
      <c r="P13" s="69"/>
      <c r="Q13" s="69"/>
      <c r="R13" s="69"/>
      <c r="S13" s="53"/>
      <c r="T13" s="271"/>
    </row>
    <row r="14" spans="1:20">
      <c r="F14" s="120" t="s">
        <v>203</v>
      </c>
      <c r="G14" s="277">
        <f>SUM(G2:G13)/SUM(C2:C13)*2</f>
        <v>2.7037037037037037</v>
      </c>
      <c r="H14" s="277"/>
      <c r="N14" s="69"/>
      <c r="O14" s="69"/>
      <c r="P14" s="271"/>
      <c r="Q14" s="69"/>
      <c r="R14" s="69"/>
      <c r="S14" s="53"/>
    </row>
    <row r="15" spans="1:20">
      <c r="B15" t="s">
        <v>137</v>
      </c>
      <c r="K15" s="6">
        <f>'[1]13.Denmark'!K15</f>
        <v>5.5750000000000002</v>
      </c>
      <c r="N15" s="53"/>
      <c r="O15" s="53"/>
      <c r="P15" s="271"/>
      <c r="Q15" s="53"/>
      <c r="R15" s="53"/>
      <c r="S15" s="53"/>
    </row>
    <row r="17" spans="2:16">
      <c r="P17" s="271"/>
    </row>
    <row r="18" spans="2:16">
      <c r="P18" s="271"/>
    </row>
    <row r="19" spans="2:16">
      <c r="B19" s="190" t="s">
        <v>204</v>
      </c>
      <c r="P19" s="271"/>
    </row>
    <row r="20" spans="2:16">
      <c r="B20" s="27" t="s">
        <v>211</v>
      </c>
    </row>
    <row r="21" spans="2:16">
      <c r="B21" s="27" t="s">
        <v>212</v>
      </c>
    </row>
    <row r="22" spans="2:16">
      <c r="B22" s="27" t="s">
        <v>261</v>
      </c>
    </row>
    <row r="23" spans="2:16">
      <c r="B23" s="27" t="s">
        <v>251</v>
      </c>
    </row>
    <row r="24" spans="2:16">
      <c r="B24" s="27" t="s">
        <v>262</v>
      </c>
    </row>
  </sheetData>
  <mergeCells count="1">
    <mergeCell ref="G14:H14"/>
  </mergeCells>
  <phoneticPr fontId="3" type="noConversion"/>
  <hyperlinks>
    <hyperlink ref="O1" location="MENU!A1" display="Menu" xr:uid="{00000000-0004-0000-1300-000000000000}"/>
  </hyperlinks>
  <pageMargins left="0.75" right="0.75" top="1" bottom="1" header="0.5" footer="0.5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0"/>
  <dimension ref="A1:P25"/>
  <sheetViews>
    <sheetView workbookViewId="0"/>
  </sheetViews>
  <sheetFormatPr defaultRowHeight="15"/>
  <cols>
    <col min="1" max="1" width="3" customWidth="1"/>
    <col min="2" max="2" width="19.7109375" customWidth="1"/>
    <col min="3" max="8" width="3" customWidth="1"/>
    <col min="9" max="9" width="3.7109375" customWidth="1"/>
    <col min="10" max="10" width="3.7109375" style="13" customWidth="1"/>
    <col min="11" max="11" width="6.5703125" bestFit="1" customWidth="1"/>
    <col min="12" max="12" width="7.42578125" customWidth="1"/>
  </cols>
  <sheetData>
    <row r="1" spans="1:16">
      <c r="B1" t="s">
        <v>184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s="13" t="s">
        <v>199</v>
      </c>
      <c r="K1" s="17" t="s">
        <v>128</v>
      </c>
      <c r="L1" s="17" t="s">
        <v>200</v>
      </c>
      <c r="M1" s="20" t="str">
        <f>CONCATENATE(MAX(C2:C13),"/33")</f>
        <v>33/33</v>
      </c>
      <c r="N1" s="243"/>
      <c r="O1" s="246" t="s">
        <v>77</v>
      </c>
    </row>
    <row r="2" spans="1:16">
      <c r="A2">
        <v>1</v>
      </c>
      <c r="B2" s="5" t="str">
        <f>'[1]14.Scotland'!B2</f>
        <v>Rangers</v>
      </c>
      <c r="C2" s="5">
        <f>'[1]14.Scotland'!C2</f>
        <v>33</v>
      </c>
      <c r="D2" s="5">
        <f>'[1]14.Scotland'!D2</f>
        <v>28</v>
      </c>
      <c r="E2" s="5">
        <f>'[1]14.Scotland'!E2</f>
        <v>5</v>
      </c>
      <c r="F2" s="5">
        <f>'[1]14.Scotland'!F2</f>
        <v>0</v>
      </c>
      <c r="G2" s="5">
        <f>'[1]14.Scotland'!G2</f>
        <v>78</v>
      </c>
      <c r="H2" s="5">
        <f>'[1]14.Scotland'!H2</f>
        <v>10</v>
      </c>
      <c r="I2" s="5">
        <f>'[1]14.Scotland'!I2</f>
        <v>68</v>
      </c>
      <c r="J2" s="48">
        <f>'[1]14.Scotland'!J2</f>
        <v>89</v>
      </c>
      <c r="K2" s="6">
        <f>'[1]14.Scotland'!K2</f>
        <v>31.250000019230768</v>
      </c>
      <c r="L2" s="5" t="str">
        <f>'[1]14.Scotland'!L2</f>
        <v>CHQ3</v>
      </c>
      <c r="M2" s="20" t="s">
        <v>263</v>
      </c>
    </row>
    <row r="3" spans="1:16">
      <c r="A3">
        <v>2</v>
      </c>
      <c r="B3" s="5" t="str">
        <f>'[1]14.Scotland'!B3</f>
        <v>Celtic</v>
      </c>
      <c r="C3" s="5">
        <f>'[1]14.Scotland'!C3</f>
        <v>33</v>
      </c>
      <c r="D3" s="5">
        <f>'[1]14.Scotland'!D3</f>
        <v>20</v>
      </c>
      <c r="E3" s="5">
        <f>'[1]14.Scotland'!E3</f>
        <v>9</v>
      </c>
      <c r="F3" s="5">
        <f>'[1]14.Scotland'!F3</f>
        <v>4</v>
      </c>
      <c r="G3" s="5">
        <f>'[1]14.Scotland'!G3</f>
        <v>66</v>
      </c>
      <c r="H3" s="5">
        <f>'[1]14.Scotland'!H3</f>
        <v>24</v>
      </c>
      <c r="I3" s="5">
        <f>'[1]14.Scotland'!I3</f>
        <v>42</v>
      </c>
      <c r="J3" s="48">
        <f>'[1]14.Scotland'!J3</f>
        <v>69</v>
      </c>
      <c r="K3" s="6">
        <f>'[1]14.Scotland'!K3</f>
        <v>34.000000021739133</v>
      </c>
      <c r="L3" s="5" t="str">
        <f>'[1]14.Scotland'!L3</f>
        <v>NCQ2</v>
      </c>
      <c r="N3" s="243"/>
      <c r="O3" s="246"/>
    </row>
    <row r="4" spans="1:16">
      <c r="A4">
        <v>3</v>
      </c>
      <c r="B4" s="5" t="str">
        <f>'[1]14.Scotland'!B4</f>
        <v>Hibernian</v>
      </c>
      <c r="C4" s="5">
        <f>'[1]14.Scotland'!C4</f>
        <v>33</v>
      </c>
      <c r="D4" s="5">
        <f>'[1]14.Scotland'!D4</f>
        <v>16</v>
      </c>
      <c r="E4" s="5">
        <f>'[1]14.Scotland'!E4</f>
        <v>8</v>
      </c>
      <c r="F4" s="5">
        <f>'[1]14.Scotland'!F4</f>
        <v>9</v>
      </c>
      <c r="G4" s="5">
        <f>'[1]14.Scotland'!G4</f>
        <v>44</v>
      </c>
      <c r="H4" s="5">
        <f>'[1]14.Scotland'!H4</f>
        <v>31</v>
      </c>
      <c r="I4" s="5">
        <f>'[1]14.Scotland'!I4</f>
        <v>13</v>
      </c>
      <c r="J4" s="48">
        <f>'[1]14.Scotland'!J4</f>
        <v>56</v>
      </c>
      <c r="K4" s="6">
        <f>'[1]14.Scotland'!K4</f>
        <v>6.6750000059523806</v>
      </c>
      <c r="L4" s="5" t="str">
        <f>'[1]14.Scotland'!L4</f>
        <v>ELQ4</v>
      </c>
    </row>
    <row r="5" spans="1:16">
      <c r="A5">
        <v>4</v>
      </c>
      <c r="B5" s="5" t="str">
        <f>'[1]14.Scotland'!B5</f>
        <v>Aberdeen</v>
      </c>
      <c r="C5" s="5">
        <f>'[1]14.Scotland'!C5</f>
        <v>33</v>
      </c>
      <c r="D5" s="5">
        <f>'[1]14.Scotland'!D5</f>
        <v>13</v>
      </c>
      <c r="E5" s="5">
        <f>'[1]14.Scotland'!E5</f>
        <v>10</v>
      </c>
      <c r="F5" s="5">
        <f>'[1]14.Scotland'!F5</f>
        <v>10</v>
      </c>
      <c r="G5" s="5">
        <f>'[1]14.Scotland'!G5</f>
        <v>32</v>
      </c>
      <c r="H5" s="5">
        <f>'[1]14.Scotland'!H5</f>
        <v>31</v>
      </c>
      <c r="I5" s="5">
        <f>'[1]14.Scotland'!I5</f>
        <v>1</v>
      </c>
      <c r="J5" s="48">
        <f>'[1]14.Scotland'!J5</f>
        <v>49</v>
      </c>
      <c r="K5" s="6">
        <f>'[1]14.Scotland'!K5</f>
        <v>7.5000000066225168</v>
      </c>
      <c r="L5" s="5" t="str">
        <f>'[1]14.Scotland'!L5</f>
        <v>ECLQ2</v>
      </c>
    </row>
    <row r="6" spans="1:16">
      <c r="A6">
        <v>5</v>
      </c>
      <c r="B6" s="5" t="str">
        <f>'[1]14.Scotland'!B6</f>
        <v>Livingston</v>
      </c>
      <c r="C6" s="5">
        <f>'[1]14.Scotland'!C6</f>
        <v>33</v>
      </c>
      <c r="D6" s="5">
        <f>'[1]14.Scotland'!D6</f>
        <v>12</v>
      </c>
      <c r="E6" s="5">
        <f>'[1]14.Scotland'!E6</f>
        <v>8</v>
      </c>
      <c r="F6" s="5">
        <f>'[1]14.Scotland'!F6</f>
        <v>13</v>
      </c>
      <c r="G6" s="5">
        <f>'[1]14.Scotland'!G6</f>
        <v>40</v>
      </c>
      <c r="H6" s="5">
        <f>'[1]14.Scotland'!H6</f>
        <v>41</v>
      </c>
      <c r="I6" s="5">
        <f>'[1]14.Scotland'!I6</f>
        <v>-1</v>
      </c>
      <c r="J6" s="48">
        <f>'[1]14.Scotland'!J6</f>
        <v>44</v>
      </c>
      <c r="K6" s="6">
        <f>'[1]14.Scotland'!K6</f>
        <v>6.6750000001999998</v>
      </c>
      <c r="L6" s="5" t="str">
        <f>'[1]14.Scotland'!L6</f>
        <v>ECLQ2?</v>
      </c>
      <c r="M6" s="10"/>
      <c r="O6" s="20"/>
      <c r="P6" s="271"/>
    </row>
    <row r="7" spans="1:16">
      <c r="A7" s="44">
        <v>6</v>
      </c>
      <c r="B7" s="5" t="str">
        <f>'[1]14.Scotland'!B7</f>
        <v>St Johnstone</v>
      </c>
      <c r="C7" s="5">
        <f>'[1]14.Scotland'!C7</f>
        <v>33</v>
      </c>
      <c r="D7" s="5">
        <f>'[1]14.Scotland'!D7</f>
        <v>10</v>
      </c>
      <c r="E7" s="5">
        <f>'[1]14.Scotland'!E7</f>
        <v>10</v>
      </c>
      <c r="F7" s="5">
        <f>'[1]14.Scotland'!F7</f>
        <v>13</v>
      </c>
      <c r="G7" s="5">
        <f>'[1]14.Scotland'!G7</f>
        <v>34</v>
      </c>
      <c r="H7" s="5">
        <f>'[1]14.Scotland'!H7</f>
        <v>40</v>
      </c>
      <c r="I7" s="5">
        <f>'[1]14.Scotland'!I7</f>
        <v>-6</v>
      </c>
      <c r="J7" s="48">
        <f>'[1]14.Scotland'!J7</f>
        <v>40</v>
      </c>
      <c r="K7" s="6">
        <f>'[1]14.Scotland'!K7</f>
        <v>6.6750000059171599</v>
      </c>
      <c r="L7" s="5" t="str">
        <f>'[1]14.Scotland'!L7</f>
        <v xml:space="preserve"> </v>
      </c>
      <c r="O7" s="20"/>
      <c r="P7" s="271"/>
    </row>
    <row r="8" spans="1:16">
      <c r="A8">
        <v>7</v>
      </c>
      <c r="B8" s="5" t="str">
        <f>'[1]14.Scotland'!B8</f>
        <v>Saint Mirren</v>
      </c>
      <c r="C8" s="5">
        <f>'[1]14.Scotland'!C8</f>
        <v>33</v>
      </c>
      <c r="D8" s="5">
        <f>'[1]14.Scotland'!D8</f>
        <v>10</v>
      </c>
      <c r="E8" s="5">
        <f>'[1]14.Scotland'!E8</f>
        <v>10</v>
      </c>
      <c r="F8" s="5">
        <f>'[1]14.Scotland'!F8</f>
        <v>13</v>
      </c>
      <c r="G8" s="5">
        <f>'[1]14.Scotland'!G8</f>
        <v>30</v>
      </c>
      <c r="H8" s="5">
        <f>'[1]14.Scotland'!H8</f>
        <v>38</v>
      </c>
      <c r="I8" s="5">
        <f>'[1]14.Scotland'!I8</f>
        <v>-8</v>
      </c>
      <c r="J8" s="48">
        <f>'[1]14.Scotland'!J8</f>
        <v>40</v>
      </c>
      <c r="K8" s="6">
        <f>'[1]14.Scotland'!K8</f>
        <v>6.6750000001428571</v>
      </c>
      <c r="L8" s="5" t="str">
        <f>'[1]14.Scotland'!L8</f>
        <v xml:space="preserve"> </v>
      </c>
      <c r="O8" s="146"/>
      <c r="P8" s="271"/>
    </row>
    <row r="9" spans="1:16">
      <c r="A9">
        <v>8</v>
      </c>
      <c r="B9" s="5" t="str">
        <f>'[1]14.Scotland'!B9</f>
        <v>Dundee United</v>
      </c>
      <c r="C9" s="5">
        <f>'[1]14.Scotland'!C9</f>
        <v>33</v>
      </c>
      <c r="D9" s="5">
        <f>'[1]14.Scotland'!D9</f>
        <v>9</v>
      </c>
      <c r="E9" s="5">
        <f>'[1]14.Scotland'!E9</f>
        <v>12</v>
      </c>
      <c r="F9" s="5">
        <f>'[1]14.Scotland'!F9</f>
        <v>12</v>
      </c>
      <c r="G9" s="5">
        <f>'[1]14.Scotland'!G9</f>
        <v>29</v>
      </c>
      <c r="H9" s="5">
        <f>'[1]14.Scotland'!H9</f>
        <v>43</v>
      </c>
      <c r="I9" s="5">
        <f>'[1]14.Scotland'!I9</f>
        <v>-14</v>
      </c>
      <c r="J9" s="48">
        <f>'[1]14.Scotland'!J9</f>
        <v>39</v>
      </c>
      <c r="K9" s="6">
        <f>'[1]14.Scotland'!K9</f>
        <v>6.6750000001249994</v>
      </c>
      <c r="L9" s="5" t="str">
        <f>'[1]14.Scotland'!L9</f>
        <v xml:space="preserve"> </v>
      </c>
      <c r="O9" s="271"/>
    </row>
    <row r="10" spans="1:16">
      <c r="A10">
        <v>9</v>
      </c>
      <c r="B10" s="5" t="str">
        <f>'[1]14.Scotland'!B10</f>
        <v>Motherwell</v>
      </c>
      <c r="C10" s="5">
        <f>'[1]14.Scotland'!C10</f>
        <v>33</v>
      </c>
      <c r="D10" s="5">
        <f>'[1]14.Scotland'!D10</f>
        <v>9</v>
      </c>
      <c r="E10" s="5">
        <f>'[1]14.Scotland'!E10</f>
        <v>8</v>
      </c>
      <c r="F10" s="5">
        <f>'[1]14.Scotland'!F10</f>
        <v>16</v>
      </c>
      <c r="G10" s="5">
        <f>'[1]14.Scotland'!G10</f>
        <v>32</v>
      </c>
      <c r="H10" s="5">
        <f>'[1]14.Scotland'!H10</f>
        <v>51</v>
      </c>
      <c r="I10" s="5">
        <f>'[1]14.Scotland'!I10</f>
        <v>-19</v>
      </c>
      <c r="J10" s="48">
        <f>'[1]14.Scotland'!J10</f>
        <v>35</v>
      </c>
      <c r="K10" s="6">
        <f>'[1]14.Scotland'!K10</f>
        <v>6.6750000060240966</v>
      </c>
      <c r="L10" s="5" t="str">
        <f>'[1]14.Scotland'!L10</f>
        <v xml:space="preserve"> </v>
      </c>
    </row>
    <row r="11" spans="1:16">
      <c r="A11">
        <v>10</v>
      </c>
      <c r="B11" s="5" t="str">
        <f>'[1]14.Scotland'!B11</f>
        <v>Ross County</v>
      </c>
      <c r="C11" s="5">
        <f>'[1]14.Scotland'!C11</f>
        <v>33</v>
      </c>
      <c r="D11" s="5">
        <f>'[1]14.Scotland'!D11</f>
        <v>8</v>
      </c>
      <c r="E11" s="5">
        <f>'[1]14.Scotland'!E11</f>
        <v>5</v>
      </c>
      <c r="F11" s="5">
        <f>'[1]14.Scotland'!F11</f>
        <v>20</v>
      </c>
      <c r="G11" s="5">
        <f>'[1]14.Scotland'!G11</f>
        <v>26</v>
      </c>
      <c r="H11" s="5">
        <f>'[1]14.Scotland'!H11</f>
        <v>59</v>
      </c>
      <c r="I11" s="5">
        <f>'[1]14.Scotland'!I11</f>
        <v>-33</v>
      </c>
      <c r="J11" s="48">
        <f>'[1]14.Scotland'!J11</f>
        <v>29</v>
      </c>
      <c r="K11" s="6">
        <f>'[1]14.Scotland'!K11</f>
        <v>6.6750000000999998</v>
      </c>
      <c r="L11" s="5" t="str">
        <f>'[1]14.Scotland'!L11</f>
        <v xml:space="preserve"> </v>
      </c>
    </row>
    <row r="12" spans="1:16">
      <c r="A12">
        <v>11</v>
      </c>
      <c r="B12" s="5" t="str">
        <f>'[1]14.Scotland'!B12</f>
        <v>Kilmarnock</v>
      </c>
      <c r="C12" s="5">
        <f>'[1]14.Scotland'!C12</f>
        <v>33</v>
      </c>
      <c r="D12" s="5">
        <f>'[1]14.Scotland'!D12</f>
        <v>8</v>
      </c>
      <c r="E12" s="5">
        <f>'[1]14.Scotland'!E12</f>
        <v>4</v>
      </c>
      <c r="F12" s="5">
        <f>'[1]14.Scotland'!F12</f>
        <v>21</v>
      </c>
      <c r="G12" s="5">
        <f>'[1]14.Scotland'!G12</f>
        <v>33</v>
      </c>
      <c r="H12" s="5">
        <f>'[1]14.Scotland'!H12</f>
        <v>47</v>
      </c>
      <c r="I12" s="5">
        <f>'[1]14.Scotland'!I12</f>
        <v>-14</v>
      </c>
      <c r="J12" s="48">
        <f>'[1]14.Scotland'!J12</f>
        <v>28</v>
      </c>
      <c r="K12" s="6">
        <f>'[1]14.Scotland'!K12</f>
        <v>6.6750000059880241</v>
      </c>
      <c r="L12" s="5" t="str">
        <f>'[1]14.Scotland'!L12</f>
        <v xml:space="preserve"> </v>
      </c>
      <c r="N12" s="54"/>
    </row>
    <row r="13" spans="1:16">
      <c r="A13">
        <v>12</v>
      </c>
      <c r="B13" s="5" t="str">
        <f>'[1]14.Scotland'!B13</f>
        <v>Hamilton</v>
      </c>
      <c r="C13" s="5">
        <f>'[1]14.Scotland'!C13</f>
        <v>33</v>
      </c>
      <c r="D13" s="5">
        <f>'[1]14.Scotland'!D13</f>
        <v>6</v>
      </c>
      <c r="E13" s="5">
        <f>'[1]14.Scotland'!E13</f>
        <v>9</v>
      </c>
      <c r="F13" s="5">
        <f>'[1]14.Scotland'!F13</f>
        <v>18</v>
      </c>
      <c r="G13" s="5">
        <f>'[1]14.Scotland'!G13</f>
        <v>31</v>
      </c>
      <c r="H13" s="5">
        <f>'[1]14.Scotland'!H13</f>
        <v>60</v>
      </c>
      <c r="I13" s="5">
        <f>'[1]14.Scotland'!I13</f>
        <v>-29</v>
      </c>
      <c r="J13" s="48">
        <f>'[1]14.Scotland'!J13</f>
        <v>27</v>
      </c>
      <c r="K13" s="6">
        <f>'[1]14.Scotland'!K13</f>
        <v>6.6750000000833332</v>
      </c>
      <c r="L13" s="5" t="str">
        <f>'[1]14.Scotland'!L13</f>
        <v xml:space="preserve"> </v>
      </c>
      <c r="N13" s="42"/>
    </row>
    <row r="14" spans="1:16">
      <c r="F14" s="120" t="s">
        <v>203</v>
      </c>
      <c r="G14" s="277">
        <f>SUM(G2:G13)/SUM(C2:C13)*2</f>
        <v>2.3989898989898988</v>
      </c>
      <c r="H14" s="277"/>
    </row>
    <row r="15" spans="1:16">
      <c r="B15" t="s">
        <v>138</v>
      </c>
      <c r="K15" s="6">
        <f>'[1]14.Scotland'!K15</f>
        <v>6.6749999999999998</v>
      </c>
    </row>
    <row r="16" spans="1:16">
      <c r="N16" s="27"/>
    </row>
    <row r="17" spans="2:14">
      <c r="N17" s="27"/>
    </row>
    <row r="18" spans="2:14">
      <c r="N18" s="68"/>
    </row>
    <row r="19" spans="2:14">
      <c r="B19" s="190" t="s">
        <v>204</v>
      </c>
    </row>
    <row r="20" spans="2:14">
      <c r="B20" s="27" t="s">
        <v>211</v>
      </c>
    </row>
    <row r="21" spans="2:14">
      <c r="B21" s="27" t="s">
        <v>212</v>
      </c>
    </row>
    <row r="22" spans="2:14">
      <c r="B22" s="27" t="s">
        <v>264</v>
      </c>
    </row>
    <row r="24" spans="2:14">
      <c r="B24" s="65"/>
    </row>
    <row r="25" spans="2:14">
      <c r="B25" s="25"/>
    </row>
  </sheetData>
  <mergeCells count="1">
    <mergeCell ref="G14:H14"/>
  </mergeCells>
  <phoneticPr fontId="3" type="noConversion"/>
  <hyperlinks>
    <hyperlink ref="O1" location="MENU!A1" display="Menu" xr:uid="{00000000-0004-0000-1400-000000000000}"/>
  </hyperlinks>
  <pageMargins left="0.75" right="0.75" top="1" bottom="1" header="0.5" footer="0.5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5"/>
  <dimension ref="A1:U30"/>
  <sheetViews>
    <sheetView workbookViewId="0"/>
  </sheetViews>
  <sheetFormatPr defaultRowHeight="15"/>
  <cols>
    <col min="1" max="1" width="3" customWidth="1"/>
    <col min="2" max="2" width="19.7109375" customWidth="1"/>
    <col min="3" max="8" width="3" customWidth="1"/>
    <col min="9" max="9" width="3.7109375" customWidth="1"/>
    <col min="10" max="10" width="3.7109375" style="13" customWidth="1"/>
    <col min="11" max="11" width="6.5703125" bestFit="1" customWidth="1"/>
    <col min="12" max="12" width="7.42578125" style="29" bestFit="1" customWidth="1"/>
  </cols>
  <sheetData>
    <row r="1" spans="1:21">
      <c r="A1" s="13"/>
      <c r="B1" t="s">
        <v>184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s="13" t="s">
        <v>199</v>
      </c>
      <c r="K1" s="17" t="s">
        <v>128</v>
      </c>
      <c r="L1" s="148" t="s">
        <v>200</v>
      </c>
      <c r="M1" s="20" t="str">
        <f>CONCATENATE(MAX(C2:C19),"/34")</f>
        <v>26/34</v>
      </c>
      <c r="N1" s="243"/>
      <c r="O1" s="246" t="s">
        <v>77</v>
      </c>
    </row>
    <row r="2" spans="1:21">
      <c r="A2">
        <v>1</v>
      </c>
      <c r="B2" s="5" t="str">
        <f>'[1]15.Czechia'!B2</f>
        <v>Slavia Praha</v>
      </c>
      <c r="C2" s="5">
        <f>'[1]15.Czechia'!C2</f>
        <v>26</v>
      </c>
      <c r="D2" s="5">
        <f>'[1]15.Czechia'!D2</f>
        <v>21</v>
      </c>
      <c r="E2" s="5">
        <f>'[1]15.Czechia'!E2</f>
        <v>5</v>
      </c>
      <c r="F2" s="5">
        <f>'[1]15.Czechia'!F2</f>
        <v>0</v>
      </c>
      <c r="G2" s="5">
        <f>'[1]15.Czechia'!G2</f>
        <v>72</v>
      </c>
      <c r="H2" s="5">
        <f>'[1]15.Czechia'!H2</f>
        <v>15</v>
      </c>
      <c r="I2" s="5">
        <f>'[1]15.Czechia'!I2</f>
        <v>57</v>
      </c>
      <c r="J2" s="48">
        <f>'[1]15.Czechia'!J2</f>
        <v>68</v>
      </c>
      <c r="K2" s="6">
        <f>'[1]15.Czechia'!K2</f>
        <v>43.500000028571428</v>
      </c>
      <c r="L2" s="244" t="str">
        <f>'[1]15.Czechia'!L2</f>
        <v>CHQ3</v>
      </c>
      <c r="M2" s="20"/>
    </row>
    <row r="3" spans="1:21">
      <c r="A3">
        <v>2</v>
      </c>
      <c r="B3" s="5" t="str">
        <f>'[1]15.Czechia'!B3</f>
        <v>Sparta Praha</v>
      </c>
      <c r="C3" s="5">
        <f>'[1]15.Czechia'!C3</f>
        <v>24</v>
      </c>
      <c r="D3" s="5">
        <f>'[1]15.Czechia'!D3</f>
        <v>16</v>
      </c>
      <c r="E3" s="5">
        <f>'[1]15.Czechia'!E3</f>
        <v>3</v>
      </c>
      <c r="F3" s="5">
        <f>'[1]15.Czechia'!F3</f>
        <v>5</v>
      </c>
      <c r="G3" s="5">
        <f>'[1]15.Czechia'!G3</f>
        <v>54</v>
      </c>
      <c r="H3" s="5">
        <f>'[1]15.Czechia'!H3</f>
        <v>28</v>
      </c>
      <c r="I3" s="5">
        <f>'[1]15.Czechia'!I3</f>
        <v>26</v>
      </c>
      <c r="J3" s="48">
        <f>'[1]15.Czechia'!J3</f>
        <v>51</v>
      </c>
      <c r="K3" s="6">
        <f>'[1]15.Czechia'!K3</f>
        <v>17.500000010869567</v>
      </c>
      <c r="L3" s="50" t="str">
        <f>'[1]15.Czechia'!L3</f>
        <v>NCQ2</v>
      </c>
      <c r="M3" s="20"/>
      <c r="N3" s="243"/>
    </row>
    <row r="4" spans="1:21">
      <c r="A4">
        <v>3</v>
      </c>
      <c r="B4" s="5" t="str">
        <f>'[1]15.Czechia'!B4</f>
        <v>Slovacko</v>
      </c>
      <c r="C4" s="5">
        <f>'[1]15.Czechia'!C4</f>
        <v>25</v>
      </c>
      <c r="D4" s="5">
        <f>'[1]15.Czechia'!D4</f>
        <v>15</v>
      </c>
      <c r="E4" s="5">
        <f>'[1]15.Czechia'!E4</f>
        <v>5</v>
      </c>
      <c r="F4" s="5">
        <f>'[1]15.Czechia'!F4</f>
        <v>5</v>
      </c>
      <c r="G4" s="5">
        <f>'[1]15.Czechia'!G4</f>
        <v>46</v>
      </c>
      <c r="H4" s="5">
        <f>'[1]15.Czechia'!H4</f>
        <v>23</v>
      </c>
      <c r="I4" s="5">
        <f>'[1]15.Czechia'!I4</f>
        <v>23</v>
      </c>
      <c r="J4" s="48">
        <f>'[1]15.Czechia'!J4</f>
        <v>50</v>
      </c>
      <c r="K4" s="6">
        <f>'[1]15.Czechia'!K4</f>
        <v>5.3200000003333336</v>
      </c>
      <c r="L4" s="50" t="str">
        <f>'[1]15.Czechia'!L4</f>
        <v>ELQ3</v>
      </c>
    </row>
    <row r="5" spans="1:21">
      <c r="A5">
        <v>4</v>
      </c>
      <c r="B5" s="5" t="str">
        <f>'[1]15.Czechia'!B5</f>
        <v>Jablonec</v>
      </c>
      <c r="C5" s="5">
        <f>'[1]15.Czechia'!C5</f>
        <v>25</v>
      </c>
      <c r="D5" s="5">
        <f>'[1]15.Czechia'!D5</f>
        <v>15</v>
      </c>
      <c r="E5" s="5">
        <f>'[1]15.Czechia'!E5</f>
        <v>4</v>
      </c>
      <c r="F5" s="5">
        <f>'[1]15.Czechia'!F5</f>
        <v>6</v>
      </c>
      <c r="G5" s="5">
        <f>'[1]15.Czechia'!G5</f>
        <v>43</v>
      </c>
      <c r="H5" s="5">
        <f>'[1]15.Czechia'!H5</f>
        <v>28</v>
      </c>
      <c r="I5" s="5">
        <f>'[1]15.Czechia'!I5</f>
        <v>15</v>
      </c>
      <c r="J5" s="48">
        <f>'[1]15.Czechia'!J5</f>
        <v>49</v>
      </c>
      <c r="K5" s="6">
        <f>'[1]15.Czechia'!K5</f>
        <v>7.0000000061728391</v>
      </c>
      <c r="L5" s="50" t="str">
        <f>'[1]15.Czechia'!L5</f>
        <v>ECLQ2</v>
      </c>
    </row>
    <row r="6" spans="1:21">
      <c r="A6">
        <v>5</v>
      </c>
      <c r="B6" s="5" t="str">
        <f>'[1]15.Czechia'!B6</f>
        <v>Slovan Liberec</v>
      </c>
      <c r="C6" s="5">
        <f>'[1]15.Czechia'!C6</f>
        <v>26</v>
      </c>
      <c r="D6" s="5">
        <f>'[1]15.Czechia'!D6</f>
        <v>12</v>
      </c>
      <c r="E6" s="5">
        <f>'[1]15.Czechia'!E6</f>
        <v>7</v>
      </c>
      <c r="F6" s="5">
        <f>'[1]15.Czechia'!F6</f>
        <v>7</v>
      </c>
      <c r="G6" s="5">
        <f>'[1]15.Czechia'!G6</f>
        <v>37</v>
      </c>
      <c r="H6" s="5">
        <f>'[1]15.Czechia'!H6</f>
        <v>23</v>
      </c>
      <c r="I6" s="5">
        <f>'[1]15.Czechia'!I6</f>
        <v>14</v>
      </c>
      <c r="J6" s="48">
        <f>'[1]15.Czechia'!J6</f>
        <v>43</v>
      </c>
      <c r="K6" s="6">
        <f>'[1]15.Czechia'!K6</f>
        <v>8.0000000072992705</v>
      </c>
      <c r="L6" s="50" t="str">
        <f>'[1]15.Czechia'!L6</f>
        <v>ECLQ2?</v>
      </c>
    </row>
    <row r="7" spans="1:21">
      <c r="A7" s="44">
        <v>6</v>
      </c>
      <c r="B7" s="5" t="str">
        <f>'[1]15.Czechia'!B7</f>
        <v>Viktoria Plzen</v>
      </c>
      <c r="C7" s="5">
        <f>'[1]15.Czechia'!C7</f>
        <v>24</v>
      </c>
      <c r="D7" s="5">
        <f>'[1]15.Czechia'!D7</f>
        <v>12</v>
      </c>
      <c r="E7" s="5">
        <f>'[1]15.Czechia'!E7</f>
        <v>5</v>
      </c>
      <c r="F7" s="5">
        <f>'[1]15.Czechia'!F7</f>
        <v>7</v>
      </c>
      <c r="G7" s="5">
        <f>'[1]15.Czechia'!G7</f>
        <v>42</v>
      </c>
      <c r="H7" s="5">
        <f>'[1]15.Czechia'!H7</f>
        <v>28</v>
      </c>
      <c r="I7" s="5">
        <f>'[1]15.Czechia'!I7</f>
        <v>14</v>
      </c>
      <c r="J7" s="48">
        <f>'[1]15.Czechia'!J7</f>
        <v>41</v>
      </c>
      <c r="K7" s="6">
        <f>'[1]15.Czechia'!K7</f>
        <v>33.500000021276598</v>
      </c>
      <c r="L7" s="50" t="str">
        <f>'[1]15.Czechia'!L7</f>
        <v xml:space="preserve"> </v>
      </c>
      <c r="P7" s="121"/>
      <c r="U7" s="271"/>
    </row>
    <row r="8" spans="1:21">
      <c r="A8" s="44">
        <v>7</v>
      </c>
      <c r="B8" s="5" t="str">
        <f>'[1]15.Czechia'!B8</f>
        <v>Banik Ostrava</v>
      </c>
      <c r="C8" s="5">
        <f>'[1]15.Czechia'!C8</f>
        <v>26</v>
      </c>
      <c r="D8" s="5">
        <f>'[1]15.Czechia'!D8</f>
        <v>10</v>
      </c>
      <c r="E8" s="5">
        <f>'[1]15.Czechia'!E8</f>
        <v>7</v>
      </c>
      <c r="F8" s="5">
        <f>'[1]15.Czechia'!F8</f>
        <v>9</v>
      </c>
      <c r="G8" s="5">
        <f>'[1]15.Czechia'!G8</f>
        <v>36</v>
      </c>
      <c r="H8" s="5">
        <f>'[1]15.Czechia'!H8</f>
        <v>25</v>
      </c>
      <c r="I8" s="5">
        <f>'[1]15.Czechia'!I8</f>
        <v>11</v>
      </c>
      <c r="J8" s="48">
        <f>'[1]15.Czechia'!J8</f>
        <v>37</v>
      </c>
      <c r="K8" s="6">
        <f>'[1]15.Czechia'!K8</f>
        <v>5.3200000001428576</v>
      </c>
      <c r="L8" s="50" t="str">
        <f>'[1]15.Czechia'!L8</f>
        <v xml:space="preserve"> </v>
      </c>
      <c r="P8" s="271"/>
      <c r="U8" s="271"/>
    </row>
    <row r="9" spans="1:21">
      <c r="A9" s="44">
        <v>8</v>
      </c>
      <c r="B9" s="5" t="str">
        <f>'[1]15.Czechia'!B9</f>
        <v>Sigma</v>
      </c>
      <c r="C9" s="5">
        <f>'[1]15.Czechia'!C9</f>
        <v>26</v>
      </c>
      <c r="D9" s="5">
        <f>'[1]15.Czechia'!D9</f>
        <v>9</v>
      </c>
      <c r="E9" s="5">
        <f>'[1]15.Czechia'!E9</f>
        <v>10</v>
      </c>
      <c r="F9" s="5">
        <f>'[1]15.Czechia'!F9</f>
        <v>7</v>
      </c>
      <c r="G9" s="5">
        <f>'[1]15.Czechia'!G9</f>
        <v>32</v>
      </c>
      <c r="H9" s="5">
        <f>'[1]15.Czechia'!H9</f>
        <v>26</v>
      </c>
      <c r="I9" s="5">
        <f>'[1]15.Czechia'!I9</f>
        <v>6</v>
      </c>
      <c r="J9" s="48">
        <f>'[1]15.Czechia'!J9</f>
        <v>37</v>
      </c>
      <c r="K9" s="6">
        <f>'[1]15.Czechia'!K9</f>
        <v>5.3200000044843057</v>
      </c>
      <c r="L9" s="50" t="str">
        <f>'[1]15.Czechia'!L9</f>
        <v xml:space="preserve"> </v>
      </c>
      <c r="O9" s="66"/>
      <c r="P9" s="271"/>
    </row>
    <row r="10" spans="1:21">
      <c r="A10" s="44">
        <v>9</v>
      </c>
      <c r="B10" s="5" t="str">
        <f>'[1]15.Czechia'!B10</f>
        <v>Pardubice</v>
      </c>
      <c r="C10" s="5">
        <f>'[1]15.Czechia'!C10</f>
        <v>25</v>
      </c>
      <c r="D10" s="5">
        <f>'[1]15.Czechia'!D10</f>
        <v>10</v>
      </c>
      <c r="E10" s="5">
        <f>'[1]15.Czechia'!E10</f>
        <v>5</v>
      </c>
      <c r="F10" s="5">
        <f>'[1]15.Czechia'!F10</f>
        <v>10</v>
      </c>
      <c r="G10" s="5">
        <f>'[1]15.Czechia'!G10</f>
        <v>24</v>
      </c>
      <c r="H10" s="5">
        <f>'[1]15.Czechia'!H10</f>
        <v>33</v>
      </c>
      <c r="I10" s="5">
        <f>'[1]15.Czechia'!I10</f>
        <v>-9</v>
      </c>
      <c r="J10" s="48">
        <f>'[1]15.Czechia'!J10</f>
        <v>35</v>
      </c>
      <c r="K10" s="6">
        <f>'[1]15.Czechia'!K10</f>
        <v>5.3200000001111114</v>
      </c>
      <c r="L10" s="50" t="str">
        <f>'[1]15.Czechia'!L10</f>
        <v xml:space="preserve"> </v>
      </c>
      <c r="U10" s="271"/>
    </row>
    <row r="11" spans="1:21">
      <c r="A11" s="44">
        <v>10</v>
      </c>
      <c r="B11" s="5" t="str">
        <f>'[1]15.Czechia'!B11</f>
        <v>Bohemians 1905</v>
      </c>
      <c r="C11" s="5">
        <f>'[1]15.Czechia'!C11</f>
        <v>26</v>
      </c>
      <c r="D11" s="5">
        <f>'[1]15.Czechia'!D11</f>
        <v>8</v>
      </c>
      <c r="E11" s="5">
        <f>'[1]15.Czechia'!E11</f>
        <v>9</v>
      </c>
      <c r="F11" s="5">
        <f>'[1]15.Czechia'!F11</f>
        <v>9</v>
      </c>
      <c r="G11" s="5">
        <f>'[1]15.Czechia'!G11</f>
        <v>28</v>
      </c>
      <c r="H11" s="5">
        <f>'[1]15.Czechia'!H11</f>
        <v>28</v>
      </c>
      <c r="I11" s="5">
        <f>'[1]15.Czechia'!I11</f>
        <v>0</v>
      </c>
      <c r="J11" s="48">
        <f>'[1]15.Czechia'!J11</f>
        <v>33</v>
      </c>
      <c r="K11" s="6">
        <f>'[1]15.Czechia'!K11</f>
        <v>5.3200000001000003</v>
      </c>
      <c r="L11" s="50" t="str">
        <f>'[1]15.Czechia'!L11</f>
        <v xml:space="preserve"> </v>
      </c>
      <c r="U11" s="271"/>
    </row>
    <row r="12" spans="1:21">
      <c r="A12">
        <v>11</v>
      </c>
      <c r="B12" s="5" t="str">
        <f>'[1]15.Czechia'!B12</f>
        <v>Ceske Budejovice</v>
      </c>
      <c r="C12" s="5">
        <f>'[1]15.Czechia'!C12</f>
        <v>26</v>
      </c>
      <c r="D12" s="5">
        <f>'[1]15.Czechia'!D12</f>
        <v>7</v>
      </c>
      <c r="E12" s="5">
        <f>'[1]15.Czechia'!E12</f>
        <v>10</v>
      </c>
      <c r="F12" s="5">
        <f>'[1]15.Czechia'!F12</f>
        <v>9</v>
      </c>
      <c r="G12" s="5">
        <f>'[1]15.Czechia'!G12</f>
        <v>27</v>
      </c>
      <c r="H12" s="5">
        <f>'[1]15.Czechia'!H12</f>
        <v>35</v>
      </c>
      <c r="I12" s="5">
        <f>'[1]15.Czechia'!I12</f>
        <v>-8</v>
      </c>
      <c r="J12" s="48">
        <f>'[1]15.Czechia'!J12</f>
        <v>31</v>
      </c>
      <c r="K12" s="6">
        <f>'[1]15.Czechia'!K12</f>
        <v>5.3200000000909098</v>
      </c>
      <c r="L12" s="50" t="str">
        <f>'[1]15.Czechia'!L12</f>
        <v xml:space="preserve"> </v>
      </c>
      <c r="N12" s="54"/>
    </row>
    <row r="13" spans="1:21">
      <c r="A13">
        <v>12</v>
      </c>
      <c r="B13" s="5" t="str">
        <f>'[1]15.Czechia'!B13</f>
        <v>Karvina</v>
      </c>
      <c r="C13" s="5">
        <f>'[1]15.Czechia'!C13</f>
        <v>26</v>
      </c>
      <c r="D13" s="5">
        <f>'[1]15.Czechia'!D13</f>
        <v>7</v>
      </c>
      <c r="E13" s="5">
        <f>'[1]15.Czechia'!E13</f>
        <v>9</v>
      </c>
      <c r="F13" s="5">
        <f>'[1]15.Czechia'!F13</f>
        <v>10</v>
      </c>
      <c r="G13" s="5">
        <f>'[1]15.Czechia'!G13</f>
        <v>28</v>
      </c>
      <c r="H13" s="5">
        <f>'[1]15.Czechia'!H13</f>
        <v>39</v>
      </c>
      <c r="I13" s="5">
        <f>'[1]15.Czechia'!I13</f>
        <v>-11</v>
      </c>
      <c r="J13" s="48">
        <f>'[1]15.Czechia'!J13</f>
        <v>30</v>
      </c>
      <c r="K13" s="6">
        <f>'[1]15.Czechia'!K13</f>
        <v>5.3200000000833336</v>
      </c>
      <c r="L13" s="50" t="str">
        <f>'[1]15.Czechia'!L13</f>
        <v xml:space="preserve"> </v>
      </c>
      <c r="N13" s="42"/>
      <c r="T13" s="271"/>
      <c r="U13" s="271"/>
    </row>
    <row r="14" spans="1:21">
      <c r="A14">
        <v>13</v>
      </c>
      <c r="B14" s="5" t="str">
        <f>'[1]15.Czechia'!B14</f>
        <v>Zlin</v>
      </c>
      <c r="C14" s="5">
        <f>'[1]15.Czechia'!C14</f>
        <v>25</v>
      </c>
      <c r="D14" s="5">
        <f>'[1]15.Czechia'!D14</f>
        <v>8</v>
      </c>
      <c r="E14" s="5">
        <f>'[1]15.Czechia'!E14</f>
        <v>5</v>
      </c>
      <c r="F14" s="5">
        <f>'[1]15.Czechia'!F14</f>
        <v>12</v>
      </c>
      <c r="G14" s="5">
        <f>'[1]15.Czechia'!G14</f>
        <v>26</v>
      </c>
      <c r="H14" s="5">
        <f>'[1]15.Czechia'!H14</f>
        <v>34</v>
      </c>
      <c r="I14" s="5">
        <f>'[1]15.Czechia'!I14</f>
        <v>-8</v>
      </c>
      <c r="J14" s="48">
        <f>'[1]15.Czechia'!J14</f>
        <v>29</v>
      </c>
      <c r="K14" s="6">
        <f>'[1]15.Czechia'!K14</f>
        <v>5.3200000044642861</v>
      </c>
      <c r="L14" s="50" t="str">
        <f>'[1]15.Czechia'!L14</f>
        <v xml:space="preserve"> </v>
      </c>
      <c r="T14" s="150"/>
      <c r="U14" s="271"/>
    </row>
    <row r="15" spans="1:21">
      <c r="A15">
        <v>14</v>
      </c>
      <c r="B15" s="5" t="str">
        <f>'[1]15.Czechia'!B15</f>
        <v>Mlada Boleslav</v>
      </c>
      <c r="C15" s="5">
        <f>'[1]15.Czechia'!C15</f>
        <v>26</v>
      </c>
      <c r="D15" s="5">
        <f>'[1]15.Czechia'!D15</f>
        <v>5</v>
      </c>
      <c r="E15" s="5">
        <f>'[1]15.Czechia'!E15</f>
        <v>9</v>
      </c>
      <c r="F15" s="5">
        <f>'[1]15.Czechia'!F15</f>
        <v>12</v>
      </c>
      <c r="G15" s="5">
        <f>'[1]15.Czechia'!G15</f>
        <v>32</v>
      </c>
      <c r="H15" s="5">
        <f>'[1]15.Czechia'!H15</f>
        <v>43</v>
      </c>
      <c r="I15" s="5">
        <f>'[1]15.Czechia'!I15</f>
        <v>-11</v>
      </c>
      <c r="J15" s="48">
        <f>'[1]15.Czechia'!J15</f>
        <v>24</v>
      </c>
      <c r="K15" s="6">
        <f>'[1]15.Czechia'!K15</f>
        <v>5.3200000045045046</v>
      </c>
      <c r="L15" s="50" t="str">
        <f>'[1]15.Czechia'!L15</f>
        <v xml:space="preserve"> </v>
      </c>
      <c r="T15" s="271"/>
      <c r="U15" s="271"/>
    </row>
    <row r="16" spans="1:21">
      <c r="A16">
        <v>15</v>
      </c>
      <c r="B16" s="5" t="str">
        <f>'[1]15.Czechia'!B16</f>
        <v>Teplice</v>
      </c>
      <c r="C16" s="5">
        <f>'[1]15.Czechia'!C16</f>
        <v>26</v>
      </c>
      <c r="D16" s="5">
        <f>'[1]15.Czechia'!D16</f>
        <v>6</v>
      </c>
      <c r="E16" s="5">
        <f>'[1]15.Czechia'!E16</f>
        <v>5</v>
      </c>
      <c r="F16" s="5">
        <f>'[1]15.Czechia'!F16</f>
        <v>15</v>
      </c>
      <c r="G16" s="5">
        <f>'[1]15.Czechia'!G16</f>
        <v>28</v>
      </c>
      <c r="H16" s="5">
        <f>'[1]15.Czechia'!H16</f>
        <v>56</v>
      </c>
      <c r="I16" s="5">
        <f>'[1]15.Czechia'!I16</f>
        <v>-28</v>
      </c>
      <c r="J16" s="48">
        <f>'[1]15.Czechia'!J16</f>
        <v>23</v>
      </c>
      <c r="K16" s="6">
        <f>'[1]15.Czechia'!K16</f>
        <v>5.320000000066667</v>
      </c>
      <c r="L16" s="50" t="str">
        <f>'[1]15.Czechia'!L16</f>
        <v xml:space="preserve"> </v>
      </c>
      <c r="N16" s="27"/>
    </row>
    <row r="17" spans="1:14">
      <c r="A17">
        <v>16</v>
      </c>
      <c r="B17" s="5" t="str">
        <f>'[1]15.Czechia'!B17</f>
        <v>Zbrojovka Brno</v>
      </c>
      <c r="C17" s="5">
        <f>'[1]15.Czechia'!C17</f>
        <v>26</v>
      </c>
      <c r="D17" s="5">
        <f>'[1]15.Czechia'!D17</f>
        <v>4</v>
      </c>
      <c r="E17" s="5">
        <f>'[1]15.Czechia'!E17</f>
        <v>8</v>
      </c>
      <c r="F17" s="5">
        <f>'[1]15.Czechia'!F17</f>
        <v>14</v>
      </c>
      <c r="G17" s="5">
        <f>'[1]15.Czechia'!G17</f>
        <v>21</v>
      </c>
      <c r="H17" s="5">
        <f>'[1]15.Czechia'!H17</f>
        <v>39</v>
      </c>
      <c r="I17" s="5">
        <f>'[1]15.Czechia'!I17</f>
        <v>-18</v>
      </c>
      <c r="J17" s="48">
        <f>'[1]15.Czechia'!J17</f>
        <v>20</v>
      </c>
      <c r="K17" s="6">
        <f>'[1]15.Czechia'!K17</f>
        <v>5.3200000000625005</v>
      </c>
      <c r="L17" s="50" t="str">
        <f>'[1]15.Czechia'!L17</f>
        <v xml:space="preserve"> </v>
      </c>
      <c r="N17" s="27"/>
    </row>
    <row r="18" spans="1:14">
      <c r="A18">
        <v>17</v>
      </c>
      <c r="B18" s="5" t="str">
        <f>'[1]15.Czechia'!B18</f>
        <v>Opava</v>
      </c>
      <c r="C18" s="5">
        <f>'[1]15.Czechia'!C18</f>
        <v>26</v>
      </c>
      <c r="D18" s="5">
        <f>'[1]15.Czechia'!D18</f>
        <v>3</v>
      </c>
      <c r="E18" s="5">
        <f>'[1]15.Czechia'!E18</f>
        <v>6</v>
      </c>
      <c r="F18" s="5">
        <f>'[1]15.Czechia'!F18</f>
        <v>17</v>
      </c>
      <c r="G18" s="5">
        <f>'[1]15.Czechia'!G18</f>
        <v>16</v>
      </c>
      <c r="H18" s="5">
        <f>'[1]15.Czechia'!H18</f>
        <v>52</v>
      </c>
      <c r="I18" s="5">
        <f>'[1]15.Czechia'!I18</f>
        <v>-36</v>
      </c>
      <c r="J18" s="48">
        <f>'[1]15.Czechia'!J18</f>
        <v>15</v>
      </c>
      <c r="K18" s="6">
        <f>'[1]15.Czechia'!K18</f>
        <v>5.3200000000588235</v>
      </c>
      <c r="L18" s="50" t="str">
        <f>'[1]15.Czechia'!L18</f>
        <v xml:space="preserve"> </v>
      </c>
      <c r="N18" s="68"/>
    </row>
    <row r="19" spans="1:14">
      <c r="A19">
        <v>18</v>
      </c>
      <c r="B19" s="5" t="str">
        <f>'[1]15.Czechia'!B19</f>
        <v>Pribram</v>
      </c>
      <c r="C19" s="5">
        <f>'[1]15.Czechia'!C19</f>
        <v>26</v>
      </c>
      <c r="D19" s="5">
        <f>'[1]15.Czechia'!D19</f>
        <v>2</v>
      </c>
      <c r="E19" s="5">
        <f>'[1]15.Czechia'!E19</f>
        <v>8</v>
      </c>
      <c r="F19" s="5">
        <f>'[1]15.Czechia'!F19</f>
        <v>16</v>
      </c>
      <c r="G19" s="5">
        <f>'[1]15.Czechia'!G19</f>
        <v>17</v>
      </c>
      <c r="H19" s="5">
        <f>'[1]15.Czechia'!H19</f>
        <v>54</v>
      </c>
      <c r="I19" s="5">
        <f>'[1]15.Czechia'!I19</f>
        <v>-37</v>
      </c>
      <c r="J19" s="48">
        <f>'[1]15.Czechia'!J19</f>
        <v>14</v>
      </c>
      <c r="K19" s="6">
        <f>'[1]15.Czechia'!K19</f>
        <v>5.3200000000555558</v>
      </c>
      <c r="L19" s="50" t="str">
        <f>'[1]15.Czechia'!L19</f>
        <v xml:space="preserve"> </v>
      </c>
    </row>
    <row r="20" spans="1:14">
      <c r="F20" s="120" t="s">
        <v>203</v>
      </c>
      <c r="G20" s="277">
        <f>SUM(G2:G19)/SUM(C2:C19)*2</f>
        <v>2.6478260869565218</v>
      </c>
      <c r="H20" s="277"/>
    </row>
    <row r="21" spans="1:14">
      <c r="B21" t="s">
        <v>139</v>
      </c>
      <c r="K21" s="6">
        <f>'[1]15.Czechia'!K21</f>
        <v>5.32</v>
      </c>
    </row>
    <row r="22" spans="1:14">
      <c r="K22" s="6"/>
    </row>
    <row r="25" spans="1:14">
      <c r="B25" s="190" t="s">
        <v>204</v>
      </c>
    </row>
    <row r="26" spans="1:14">
      <c r="B26" s="190" t="s">
        <v>243</v>
      </c>
    </row>
    <row r="27" spans="1:14">
      <c r="B27" s="190" t="s">
        <v>206</v>
      </c>
    </row>
    <row r="28" spans="1:14">
      <c r="B28" s="190" t="s">
        <v>207</v>
      </c>
    </row>
    <row r="29" spans="1:14">
      <c r="B29" s="190" t="s">
        <v>265</v>
      </c>
    </row>
    <row r="30" spans="1:14">
      <c r="B30" s="190" t="s">
        <v>262</v>
      </c>
    </row>
  </sheetData>
  <mergeCells count="1">
    <mergeCell ref="G20:H20"/>
  </mergeCells>
  <phoneticPr fontId="3" type="noConversion"/>
  <hyperlinks>
    <hyperlink ref="O1" location="MENU!A1" display="Menu" xr:uid="{00000000-0004-0000-1500-000000000000}"/>
  </hyperlinks>
  <pageMargins left="0.75" right="0.75" top="1" bottom="1" header="0.5" footer="0.5"/>
  <pageSetup paperSize="9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7"/>
  <dimension ref="A1:AE24"/>
  <sheetViews>
    <sheetView workbookViewId="0"/>
  </sheetViews>
  <sheetFormatPr defaultRowHeight="15"/>
  <cols>
    <col min="1" max="1" width="3" customWidth="1"/>
    <col min="2" max="2" width="19.7109375" customWidth="1"/>
    <col min="3" max="8" width="3" customWidth="1"/>
    <col min="9" max="9" width="3.7109375" customWidth="1"/>
    <col min="10" max="10" width="3.7109375" style="13" customWidth="1"/>
    <col min="11" max="11" width="6.5703125" bestFit="1" customWidth="1"/>
    <col min="12" max="12" width="7.42578125" bestFit="1" customWidth="1"/>
  </cols>
  <sheetData>
    <row r="1" spans="1:31">
      <c r="B1" t="s">
        <v>184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s="13" t="s">
        <v>199</v>
      </c>
      <c r="K1" s="17" t="s">
        <v>128</v>
      </c>
      <c r="L1" s="17" t="s">
        <v>200</v>
      </c>
      <c r="M1" s="20" t="s">
        <v>266</v>
      </c>
      <c r="N1" s="243"/>
      <c r="O1" s="246" t="s">
        <v>77</v>
      </c>
    </row>
    <row r="2" spans="1:31">
      <c r="A2">
        <v>1</v>
      </c>
      <c r="B2" s="5" t="str">
        <f>'[1]16.Cyprus'!B2</f>
        <v>Omonia</v>
      </c>
      <c r="C2" s="5">
        <f>'[1]16.Cyprus'!C2</f>
        <v>31</v>
      </c>
      <c r="D2" s="5">
        <f>'[1]16.Cyprus'!D2</f>
        <v>19</v>
      </c>
      <c r="E2" s="5">
        <f>'[1]16.Cyprus'!E2</f>
        <v>9</v>
      </c>
      <c r="F2" s="5">
        <f>'[1]16.Cyprus'!F2</f>
        <v>3</v>
      </c>
      <c r="G2" s="5">
        <f>'[1]16.Cyprus'!G2</f>
        <v>47</v>
      </c>
      <c r="H2" s="5">
        <f>'[1]16.Cyprus'!H2</f>
        <v>15</v>
      </c>
      <c r="I2" s="5">
        <f>'[1]16.Cyprus'!I2</f>
        <v>32</v>
      </c>
      <c r="J2" s="48">
        <f>'[1]16.Cyprus'!J2</f>
        <v>66</v>
      </c>
      <c r="K2" s="6">
        <f>'[1]16.Cyprus'!K2</f>
        <v>5.5500000049261082</v>
      </c>
      <c r="L2" s="5" t="str">
        <f>'[1]16.Cyprus'!L2</f>
        <v>CHQ2</v>
      </c>
      <c r="M2" s="265" t="str">
        <f>CONCATENATE(MAX(C2:C7)-26,"/10")</f>
        <v>5/10</v>
      </c>
      <c r="AC2" s="3"/>
      <c r="AE2" s="14"/>
    </row>
    <row r="3" spans="1:31">
      <c r="A3">
        <v>2</v>
      </c>
      <c r="B3" s="5" t="str">
        <f>'[1]16.Cyprus'!B3</f>
        <v>AEL Limassol</v>
      </c>
      <c r="C3" s="5">
        <f>'[1]16.Cyprus'!C3</f>
        <v>31</v>
      </c>
      <c r="D3" s="5">
        <f>'[1]16.Cyprus'!D3</f>
        <v>20</v>
      </c>
      <c r="E3" s="5">
        <f>'[1]16.Cyprus'!E3</f>
        <v>5</v>
      </c>
      <c r="F3" s="5">
        <f>'[1]16.Cyprus'!F3</f>
        <v>6</v>
      </c>
      <c r="G3" s="5">
        <f>'[1]16.Cyprus'!G3</f>
        <v>53</v>
      </c>
      <c r="H3" s="5">
        <f>'[1]16.Cyprus'!H3</f>
        <v>26</v>
      </c>
      <c r="I3" s="5">
        <f>'[1]16.Cyprus'!I3</f>
        <v>27</v>
      </c>
      <c r="J3" s="48">
        <f>'[1]16.Cyprus'!J3</f>
        <v>65</v>
      </c>
      <c r="K3" s="6">
        <f>'[1]16.Cyprus'!K3</f>
        <v>5.5500000048780489</v>
      </c>
      <c r="L3" s="5" t="str">
        <f>'[1]16.Cyprus'!L3</f>
        <v>ECLQ2</v>
      </c>
      <c r="N3" s="243"/>
      <c r="AC3" s="3"/>
      <c r="AE3" s="5"/>
    </row>
    <row r="4" spans="1:31">
      <c r="A4">
        <v>3</v>
      </c>
      <c r="B4" s="5" t="str">
        <f>'[1]16.Cyprus'!B4</f>
        <v>Apollon</v>
      </c>
      <c r="C4" s="5">
        <f>'[1]16.Cyprus'!C4</f>
        <v>31</v>
      </c>
      <c r="D4" s="5">
        <f>'[1]16.Cyprus'!D4</f>
        <v>19</v>
      </c>
      <c r="E4" s="5">
        <f>'[1]16.Cyprus'!E4</f>
        <v>8</v>
      </c>
      <c r="F4" s="5">
        <f>'[1]16.Cyprus'!F4</f>
        <v>4</v>
      </c>
      <c r="G4" s="5">
        <f>'[1]16.Cyprus'!G4</f>
        <v>59</v>
      </c>
      <c r="H4" s="5">
        <f>'[1]16.Cyprus'!H4</f>
        <v>24</v>
      </c>
      <c r="I4" s="5">
        <f>'[1]16.Cyprus'!I4</f>
        <v>35</v>
      </c>
      <c r="J4" s="48">
        <f>'[1]16.Cyprus'!J4</f>
        <v>65</v>
      </c>
      <c r="K4" s="6">
        <f>'[1]16.Cyprus'!K4</f>
        <v>13.50000000862069</v>
      </c>
      <c r="L4" s="5" t="str">
        <f>'[1]16.Cyprus'!L4</f>
        <v>ECLQ2</v>
      </c>
      <c r="AC4" s="3"/>
      <c r="AE4" s="5"/>
    </row>
    <row r="5" spans="1:31">
      <c r="A5">
        <v>4</v>
      </c>
      <c r="B5" s="5" t="str">
        <f>'[1]16.Cyprus'!B5</f>
        <v>Anorthosis</v>
      </c>
      <c r="C5" s="5">
        <f>'[1]16.Cyprus'!C5</f>
        <v>31</v>
      </c>
      <c r="D5" s="5">
        <f>'[1]16.Cyprus'!D5</f>
        <v>15</v>
      </c>
      <c r="E5" s="5">
        <f>'[1]16.Cyprus'!E5</f>
        <v>8</v>
      </c>
      <c r="F5" s="5">
        <f>'[1]16.Cyprus'!F5</f>
        <v>8</v>
      </c>
      <c r="G5" s="5">
        <f>'[1]16.Cyprus'!G5</f>
        <v>41</v>
      </c>
      <c r="H5" s="5">
        <f>'[1]16.Cyprus'!H5</f>
        <v>29</v>
      </c>
      <c r="I5" s="5">
        <f>'[1]16.Cyprus'!I5</f>
        <v>12</v>
      </c>
      <c r="J5" s="48">
        <f>'[1]16.Cyprus'!J5</f>
        <v>53</v>
      </c>
      <c r="K5" s="6">
        <f>'[1]16.Cyprus'!K5</f>
        <v>5.5500000049019604</v>
      </c>
      <c r="L5" s="5" t="str">
        <f>'[1]16.Cyprus'!L5</f>
        <v>ECLQ2?</v>
      </c>
      <c r="N5" s="8"/>
      <c r="AC5" s="3"/>
    </row>
    <row r="6" spans="1:31">
      <c r="A6">
        <v>5</v>
      </c>
      <c r="B6" s="5" t="str">
        <f>'[1]16.Cyprus'!B6</f>
        <v>AEK Larnaca</v>
      </c>
      <c r="C6" s="5">
        <f>'[1]16.Cyprus'!C6</f>
        <v>31</v>
      </c>
      <c r="D6" s="5">
        <f>'[1]16.Cyprus'!D6</f>
        <v>14</v>
      </c>
      <c r="E6" s="5">
        <f>'[1]16.Cyprus'!E6</f>
        <v>5</v>
      </c>
      <c r="F6" s="5">
        <f>'[1]16.Cyprus'!F6</f>
        <v>12</v>
      </c>
      <c r="G6" s="5">
        <f>'[1]16.Cyprus'!G6</f>
        <v>40</v>
      </c>
      <c r="H6" s="5">
        <f>'[1]16.Cyprus'!H6</f>
        <v>33</v>
      </c>
      <c r="I6" s="5">
        <f>'[1]16.Cyprus'!I6</f>
        <v>7</v>
      </c>
      <c r="J6" s="48">
        <f>'[1]16.Cyprus'!J6</f>
        <v>47</v>
      </c>
      <c r="K6" s="6">
        <f>'[1]16.Cyprus'!K6</f>
        <v>9.000000007407408</v>
      </c>
      <c r="L6" s="5" t="str">
        <f>'[1]16.Cyprus'!L6</f>
        <v xml:space="preserve"> </v>
      </c>
      <c r="O6" s="271"/>
      <c r="P6" s="271"/>
      <c r="Q6" s="271"/>
    </row>
    <row r="7" spans="1:31">
      <c r="A7" s="261">
        <v>6</v>
      </c>
      <c r="B7" s="262" t="str">
        <f>'[1]16.Cyprus'!B7</f>
        <v>Olympiakos Nicosia</v>
      </c>
      <c r="C7" s="262">
        <f>'[1]16.Cyprus'!C7</f>
        <v>31</v>
      </c>
      <c r="D7" s="262">
        <f>'[1]16.Cyprus'!D7</f>
        <v>11</v>
      </c>
      <c r="E7" s="262">
        <f>'[1]16.Cyprus'!E7</f>
        <v>4</v>
      </c>
      <c r="F7" s="262">
        <f>'[1]16.Cyprus'!F7</f>
        <v>16</v>
      </c>
      <c r="G7" s="262">
        <f>'[1]16.Cyprus'!G7</f>
        <v>30</v>
      </c>
      <c r="H7" s="262">
        <f>'[1]16.Cyprus'!H7</f>
        <v>45</v>
      </c>
      <c r="I7" s="262">
        <f>'[1]16.Cyprus'!I7</f>
        <v>-15</v>
      </c>
      <c r="J7" s="263">
        <f>'[1]16.Cyprus'!J7</f>
        <v>37</v>
      </c>
      <c r="K7" s="264">
        <f>'[1]16.Cyprus'!K7</f>
        <v>5.5500000001666665</v>
      </c>
      <c r="L7" s="5" t="str">
        <f>'[1]16.Cyprus'!L7</f>
        <v xml:space="preserve"> </v>
      </c>
      <c r="P7" s="271"/>
    </row>
    <row r="8" spans="1:31">
      <c r="A8">
        <v>7</v>
      </c>
      <c r="B8" s="5" t="str">
        <f>'[1]16.Cyprus'!B8</f>
        <v>Pafos</v>
      </c>
      <c r="C8" s="5">
        <f>'[1]16.Cyprus'!C8</f>
        <v>26</v>
      </c>
      <c r="D8" s="5">
        <f>'[1]16.Cyprus'!D8</f>
        <v>8</v>
      </c>
      <c r="E8" s="5">
        <f>'[1]16.Cyprus'!E8</f>
        <v>8</v>
      </c>
      <c r="F8" s="5">
        <f>'[1]16.Cyprus'!F8</f>
        <v>10</v>
      </c>
      <c r="G8" s="5">
        <f>'[1]16.Cyprus'!G8</f>
        <v>30</v>
      </c>
      <c r="H8" s="5">
        <f>'[1]16.Cyprus'!H8</f>
        <v>27</v>
      </c>
      <c r="I8" s="5">
        <f>'[1]16.Cyprus'!I8</f>
        <v>3</v>
      </c>
      <c r="J8" s="48">
        <f>'[1]16.Cyprus'!J8</f>
        <v>32</v>
      </c>
      <c r="K8" s="6">
        <f>'[1]16.Cyprus'!K8</f>
        <v>5.5500000001428571</v>
      </c>
      <c r="L8" s="5" t="str">
        <f>'[1]16.Cyprus'!L8</f>
        <v xml:space="preserve"> </v>
      </c>
      <c r="P8" s="271"/>
    </row>
    <row r="9" spans="1:31">
      <c r="A9">
        <v>8</v>
      </c>
      <c r="B9" s="5" t="str">
        <f>'[1]16.Cyprus'!B9</f>
        <v>APOEL</v>
      </c>
      <c r="C9" s="5">
        <f>'[1]16.Cyprus'!C9</f>
        <v>26</v>
      </c>
      <c r="D9" s="5">
        <f>'[1]16.Cyprus'!D9</f>
        <v>8</v>
      </c>
      <c r="E9" s="5">
        <f>'[1]16.Cyprus'!E9</f>
        <v>6</v>
      </c>
      <c r="F9" s="5">
        <f>'[1]16.Cyprus'!F9</f>
        <v>12</v>
      </c>
      <c r="G9" s="5">
        <f>'[1]16.Cyprus'!G9</f>
        <v>27</v>
      </c>
      <c r="H9" s="5">
        <f>'[1]16.Cyprus'!H9</f>
        <v>31</v>
      </c>
      <c r="I9" s="5">
        <f>'[1]16.Cyprus'!I9</f>
        <v>-4</v>
      </c>
      <c r="J9" s="48">
        <f>'[1]16.Cyprus'!J9</f>
        <v>30</v>
      </c>
      <c r="K9" s="6">
        <f>'[1]16.Cyprus'!K9</f>
        <v>28.000000016949151</v>
      </c>
      <c r="L9" s="5" t="str">
        <f>'[1]16.Cyprus'!L9</f>
        <v xml:space="preserve"> </v>
      </c>
    </row>
    <row r="10" spans="1:31">
      <c r="A10">
        <v>9</v>
      </c>
      <c r="B10" s="5" t="str">
        <f>'[1]16.Cyprus'!B10</f>
        <v>Doxa Katokopia</v>
      </c>
      <c r="C10" s="5">
        <f>'[1]16.Cyprus'!C10</f>
        <v>26</v>
      </c>
      <c r="D10" s="5">
        <f>'[1]16.Cyprus'!D10</f>
        <v>7</v>
      </c>
      <c r="E10" s="5">
        <f>'[1]16.Cyprus'!E10</f>
        <v>9</v>
      </c>
      <c r="F10" s="5">
        <f>'[1]16.Cyprus'!F10</f>
        <v>10</v>
      </c>
      <c r="G10" s="5">
        <f>'[1]16.Cyprus'!G10</f>
        <v>24</v>
      </c>
      <c r="H10" s="5">
        <f>'[1]16.Cyprus'!H10</f>
        <v>32</v>
      </c>
      <c r="I10" s="5">
        <f>'[1]16.Cyprus'!I10</f>
        <v>-8</v>
      </c>
      <c r="J10" s="48">
        <f>'[1]16.Cyprus'!J10</f>
        <v>30</v>
      </c>
      <c r="K10" s="6">
        <f>'[1]16.Cyprus'!K10</f>
        <v>5.5500000001111109</v>
      </c>
      <c r="L10" s="5" t="str">
        <f>'[1]16.Cyprus'!L10</f>
        <v xml:space="preserve"> </v>
      </c>
    </row>
    <row r="11" spans="1:31">
      <c r="A11">
        <v>10</v>
      </c>
      <c r="B11" s="5" t="str">
        <f>'[1]16.Cyprus'!B11</f>
        <v>Nea Salamis</v>
      </c>
      <c r="C11" s="5">
        <f>'[1]16.Cyprus'!C11</f>
        <v>26</v>
      </c>
      <c r="D11" s="5">
        <f>'[1]16.Cyprus'!D11</f>
        <v>8</v>
      </c>
      <c r="E11" s="5">
        <f>'[1]16.Cyprus'!E11</f>
        <v>5</v>
      </c>
      <c r="F11" s="5">
        <f>'[1]16.Cyprus'!F11</f>
        <v>13</v>
      </c>
      <c r="G11" s="5">
        <f>'[1]16.Cyprus'!G11</f>
        <v>29</v>
      </c>
      <c r="H11" s="5">
        <f>'[1]16.Cyprus'!H11</f>
        <v>38</v>
      </c>
      <c r="I11" s="5">
        <f>'[1]16.Cyprus'!I11</f>
        <v>-9</v>
      </c>
      <c r="J11" s="48">
        <f>'[1]16.Cyprus'!J11</f>
        <v>29</v>
      </c>
      <c r="K11" s="6">
        <f>'[1]16.Cyprus'!K11</f>
        <v>5.5500000000999998</v>
      </c>
      <c r="L11" s="5" t="str">
        <f>'[1]16.Cyprus'!L11</f>
        <v xml:space="preserve"> </v>
      </c>
    </row>
    <row r="12" spans="1:31">
      <c r="A12">
        <v>11</v>
      </c>
      <c r="B12" s="5" t="str">
        <f>'[1]16.Cyprus'!B12</f>
        <v>Enosis Neon</v>
      </c>
      <c r="C12" s="5">
        <f>'[1]16.Cyprus'!C12</f>
        <v>26</v>
      </c>
      <c r="D12" s="5">
        <f>'[1]16.Cyprus'!D12</f>
        <v>6</v>
      </c>
      <c r="E12" s="5">
        <f>'[1]16.Cyprus'!E12</f>
        <v>6</v>
      </c>
      <c r="F12" s="5">
        <f>'[1]16.Cyprus'!F12</f>
        <v>14</v>
      </c>
      <c r="G12" s="5">
        <f>'[1]16.Cyprus'!G12</f>
        <v>22</v>
      </c>
      <c r="H12" s="5">
        <f>'[1]16.Cyprus'!H12</f>
        <v>39</v>
      </c>
      <c r="I12" s="5">
        <f>'[1]16.Cyprus'!I12</f>
        <v>-17</v>
      </c>
      <c r="J12" s="48">
        <f>'[1]16.Cyprus'!J12</f>
        <v>24</v>
      </c>
      <c r="K12" s="6">
        <f>'[1]16.Cyprus'!K12</f>
        <v>5.5500000000909093</v>
      </c>
      <c r="L12" s="5" t="str">
        <f>'[1]16.Cyprus'!L12</f>
        <v xml:space="preserve"> </v>
      </c>
    </row>
    <row r="13" spans="1:31">
      <c r="A13">
        <v>12</v>
      </c>
      <c r="B13" s="5" t="str">
        <f>'[1]16.Cyprus'!B13</f>
        <v>Ermis Aradippou</v>
      </c>
      <c r="C13" s="5">
        <f>'[1]16.Cyprus'!C13</f>
        <v>26</v>
      </c>
      <c r="D13" s="5">
        <f>'[1]16.Cyprus'!D13</f>
        <v>5</v>
      </c>
      <c r="E13" s="5">
        <f>'[1]16.Cyprus'!E13</f>
        <v>9</v>
      </c>
      <c r="F13" s="5">
        <f>'[1]16.Cyprus'!F13</f>
        <v>12</v>
      </c>
      <c r="G13" s="5">
        <f>'[1]16.Cyprus'!G13</f>
        <v>18</v>
      </c>
      <c r="H13" s="5">
        <f>'[1]16.Cyprus'!H13</f>
        <v>38</v>
      </c>
      <c r="I13" s="5">
        <f>'[1]16.Cyprus'!I13</f>
        <v>-20</v>
      </c>
      <c r="J13" s="48">
        <f>'[1]16.Cyprus'!J13</f>
        <v>24</v>
      </c>
      <c r="K13" s="6">
        <f>'[1]16.Cyprus'!K13</f>
        <v>5.5500000000833332</v>
      </c>
      <c r="L13" s="5" t="str">
        <f>'[1]16.Cyprus'!L13</f>
        <v xml:space="preserve"> </v>
      </c>
    </row>
    <row r="14" spans="1:31">
      <c r="A14">
        <v>13</v>
      </c>
      <c r="B14" s="5" t="str">
        <f>'[1]16.Cyprus'!B14</f>
        <v>Ethnikos</v>
      </c>
      <c r="C14" s="5">
        <f>'[1]16.Cyprus'!C14</f>
        <v>26</v>
      </c>
      <c r="D14" s="5">
        <f>'[1]16.Cyprus'!D14</f>
        <v>5</v>
      </c>
      <c r="E14" s="5">
        <f>'[1]16.Cyprus'!E14</f>
        <v>7</v>
      </c>
      <c r="F14" s="5">
        <f>'[1]16.Cyprus'!F14</f>
        <v>14</v>
      </c>
      <c r="G14" s="5">
        <f>'[1]16.Cyprus'!G14</f>
        <v>23</v>
      </c>
      <c r="H14" s="5">
        <f>'[1]16.Cyprus'!H14</f>
        <v>43</v>
      </c>
      <c r="I14" s="5">
        <f>'[1]16.Cyprus'!I14</f>
        <v>-20</v>
      </c>
      <c r="J14" s="48">
        <f>'[1]16.Cyprus'!J14</f>
        <v>22</v>
      </c>
      <c r="K14" s="6">
        <f>'[1]16.Cyprus'!K14</f>
        <v>5.5500000000769232</v>
      </c>
      <c r="L14" s="5" t="str">
        <f>'[1]16.Cyprus'!L14</f>
        <v xml:space="preserve"> </v>
      </c>
    </row>
    <row r="15" spans="1:31">
      <c r="A15">
        <v>14</v>
      </c>
      <c r="B15" s="5" t="str">
        <f>'[1]16.Cyprus'!B15</f>
        <v>Karmiotissa</v>
      </c>
      <c r="C15" s="5">
        <f>'[1]16.Cyprus'!C15</f>
        <v>26</v>
      </c>
      <c r="D15" s="5">
        <f>'[1]16.Cyprus'!D15</f>
        <v>3</v>
      </c>
      <c r="E15" s="5">
        <f>'[1]16.Cyprus'!E15</f>
        <v>9</v>
      </c>
      <c r="F15" s="5">
        <f>'[1]16.Cyprus'!F15</f>
        <v>14</v>
      </c>
      <c r="G15" s="5">
        <f>'[1]16.Cyprus'!G15</f>
        <v>22</v>
      </c>
      <c r="H15" s="5">
        <f>'[1]16.Cyprus'!H15</f>
        <v>45</v>
      </c>
      <c r="I15" s="5">
        <f>'[1]16.Cyprus'!I15</f>
        <v>-23</v>
      </c>
      <c r="J15" s="48">
        <f>'[1]16.Cyprus'!J15</f>
        <v>18</v>
      </c>
      <c r="K15" s="6">
        <f>'[1]16.Cyprus'!K15</f>
        <v>5.550000000071428</v>
      </c>
      <c r="L15" s="5" t="str">
        <f>'[1]16.Cyprus'!L15</f>
        <v xml:space="preserve"> </v>
      </c>
    </row>
    <row r="16" spans="1:31">
      <c r="A16" s="44"/>
      <c r="F16" s="120" t="s">
        <v>203</v>
      </c>
      <c r="G16" s="277">
        <f>SUM(G2:G15)/SUM(C2:C15)*2</f>
        <v>2.3604060913705585</v>
      </c>
      <c r="H16" s="277"/>
    </row>
    <row r="17" spans="2:11">
      <c r="B17" t="s">
        <v>140</v>
      </c>
      <c r="K17" s="6">
        <f>'[1]16.Cyprus'!K17</f>
        <v>5.55</v>
      </c>
    </row>
    <row r="20" spans="2:11">
      <c r="B20" s="190" t="s">
        <v>204</v>
      </c>
    </row>
    <row r="21" spans="2:11">
      <c r="B21" s="27" t="s">
        <v>267</v>
      </c>
    </row>
    <row r="22" spans="2:11">
      <c r="B22" s="27" t="s">
        <v>206</v>
      </c>
    </row>
    <row r="23" spans="2:11">
      <c r="B23" s="27" t="s">
        <v>207</v>
      </c>
    </row>
    <row r="24" spans="2:11">
      <c r="B24" s="27" t="s">
        <v>251</v>
      </c>
    </row>
  </sheetData>
  <mergeCells count="1">
    <mergeCell ref="G16:H16"/>
  </mergeCells>
  <phoneticPr fontId="3" type="noConversion"/>
  <hyperlinks>
    <hyperlink ref="O1" location="MENU!A1" display="Menu" xr:uid="{00000000-0004-0000-1600-000000000000}"/>
  </hyperlinks>
  <pageMargins left="0.75" right="0.75" top="1" bottom="1" header="0.5" footer="0.5"/>
  <pageSetup paperSize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3"/>
  <dimension ref="A1:P31"/>
  <sheetViews>
    <sheetView workbookViewId="0"/>
  </sheetViews>
  <sheetFormatPr defaultRowHeight="15"/>
  <cols>
    <col min="1" max="1" width="3" customWidth="1"/>
    <col min="2" max="2" width="19.7109375" customWidth="1"/>
    <col min="3" max="8" width="3" customWidth="1"/>
    <col min="9" max="9" width="3.7109375" customWidth="1"/>
    <col min="10" max="10" width="3.7109375" style="13" customWidth="1"/>
    <col min="11" max="11" width="6.5703125" bestFit="1" customWidth="1"/>
    <col min="12" max="12" width="7.42578125" bestFit="1" customWidth="1"/>
  </cols>
  <sheetData>
    <row r="1" spans="1:16">
      <c r="B1" t="s">
        <v>184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s="13" t="s">
        <v>199</v>
      </c>
      <c r="K1" s="17" t="s">
        <v>128</v>
      </c>
      <c r="L1" s="17" t="s">
        <v>200</v>
      </c>
      <c r="M1" s="20" t="str">
        <f>CONCATENATE(MAX(C2:C11),"/36")</f>
        <v>28/36</v>
      </c>
      <c r="N1" s="243"/>
      <c r="O1" s="246" t="s">
        <v>77</v>
      </c>
    </row>
    <row r="2" spans="1:16">
      <c r="A2">
        <v>1</v>
      </c>
      <c r="B2" s="5" t="str">
        <f>'[1]17.Switzerland'!B2</f>
        <v>Young Boys</v>
      </c>
      <c r="C2" s="5">
        <f>'[1]17.Switzerland'!C2</f>
        <v>28</v>
      </c>
      <c r="D2" s="5">
        <f>'[1]17.Switzerland'!D2</f>
        <v>18</v>
      </c>
      <c r="E2" s="5">
        <f>'[1]17.Switzerland'!E2</f>
        <v>9</v>
      </c>
      <c r="F2" s="5">
        <f>'[1]17.Switzerland'!F2</f>
        <v>1</v>
      </c>
      <c r="G2" s="5">
        <f>'[1]17.Switzerland'!G2</f>
        <v>53</v>
      </c>
      <c r="H2" s="5">
        <f>'[1]17.Switzerland'!H2</f>
        <v>21</v>
      </c>
      <c r="I2" s="5">
        <f>'[1]17.Switzerland'!I2</f>
        <v>32</v>
      </c>
      <c r="J2" s="48">
        <f>'[1]17.Switzerland'!J2</f>
        <v>63</v>
      </c>
      <c r="K2" s="6">
        <f>'[1]17.Switzerland'!K2</f>
        <v>35.000000023809527</v>
      </c>
      <c r="L2" s="5" t="str">
        <f>'[1]17.Switzerland'!L2</f>
        <v>CHQ2</v>
      </c>
      <c r="M2" s="14"/>
    </row>
    <row r="3" spans="1:16">
      <c r="A3">
        <v>2</v>
      </c>
      <c r="B3" s="5" t="str">
        <f>'[1]17.Switzerland'!B3</f>
        <v>Servette</v>
      </c>
      <c r="C3" s="5">
        <f>'[1]17.Switzerland'!C3</f>
        <v>28</v>
      </c>
      <c r="D3" s="5">
        <f>'[1]17.Switzerland'!D3</f>
        <v>11</v>
      </c>
      <c r="E3" s="5">
        <f>'[1]17.Switzerland'!E3</f>
        <v>8</v>
      </c>
      <c r="F3" s="5">
        <f>'[1]17.Switzerland'!F3</f>
        <v>9</v>
      </c>
      <c r="G3" s="5">
        <f>'[1]17.Switzerland'!G3</f>
        <v>34</v>
      </c>
      <c r="H3" s="5">
        <f>'[1]17.Switzerland'!H3</f>
        <v>35</v>
      </c>
      <c r="I3" s="5">
        <f>'[1]17.Switzerland'!I3</f>
        <v>-1</v>
      </c>
      <c r="J3" s="48">
        <f>'[1]17.Switzerland'!J3</f>
        <v>41</v>
      </c>
      <c r="K3" s="6">
        <f>'[1]17.Switzerland'!K3</f>
        <v>5.2450000042918452</v>
      </c>
      <c r="L3" s="5" t="str">
        <f>'[1]17.Switzerland'!L3</f>
        <v>ECLQ2</v>
      </c>
      <c r="N3" s="243"/>
    </row>
    <row r="4" spans="1:16">
      <c r="A4">
        <v>3</v>
      </c>
      <c r="B4" s="5" t="str">
        <f>'[1]17.Switzerland'!B4</f>
        <v>Lugano</v>
      </c>
      <c r="C4" s="5">
        <f>'[1]17.Switzerland'!C4</f>
        <v>28</v>
      </c>
      <c r="D4" s="5">
        <f>'[1]17.Switzerland'!D4</f>
        <v>9</v>
      </c>
      <c r="E4" s="5">
        <f>'[1]17.Switzerland'!E4</f>
        <v>13</v>
      </c>
      <c r="F4" s="5">
        <f>'[1]17.Switzerland'!F4</f>
        <v>6</v>
      </c>
      <c r="G4" s="5">
        <f>'[1]17.Switzerland'!G4</f>
        <v>33</v>
      </c>
      <c r="H4" s="5">
        <f>'[1]17.Switzerland'!H4</f>
        <v>29</v>
      </c>
      <c r="I4" s="5">
        <f>'[1]17.Switzerland'!I4</f>
        <v>4</v>
      </c>
      <c r="J4" s="48">
        <f>'[1]17.Switzerland'!J4</f>
        <v>40</v>
      </c>
      <c r="K4" s="6">
        <f>'[1]17.Switzerland'!K4</f>
        <v>9.0000000074626865</v>
      </c>
      <c r="L4" s="5" t="str">
        <f>'[1]17.Switzerland'!L4</f>
        <v>ECLQ2</v>
      </c>
    </row>
    <row r="5" spans="1:16">
      <c r="A5">
        <v>4</v>
      </c>
      <c r="B5" s="5" t="str">
        <f>'[1]17.Switzerland'!B5</f>
        <v>Basel</v>
      </c>
      <c r="C5" s="5">
        <f>'[1]17.Switzerland'!C5</f>
        <v>28</v>
      </c>
      <c r="D5" s="5">
        <f>'[1]17.Switzerland'!D5</f>
        <v>11</v>
      </c>
      <c r="E5" s="5">
        <f>'[1]17.Switzerland'!E5</f>
        <v>6</v>
      </c>
      <c r="F5" s="5">
        <f>'[1]17.Switzerland'!F5</f>
        <v>11</v>
      </c>
      <c r="G5" s="5">
        <f>'[1]17.Switzerland'!G5</f>
        <v>44</v>
      </c>
      <c r="H5" s="5">
        <f>'[1]17.Switzerland'!H5</f>
        <v>43</v>
      </c>
      <c r="I5" s="5">
        <f>'[1]17.Switzerland'!I5</f>
        <v>1</v>
      </c>
      <c r="J5" s="48">
        <f>'[1]17.Switzerland'!J5</f>
        <v>39</v>
      </c>
      <c r="K5" s="6">
        <f>'[1]17.Switzerland'!K5</f>
        <v>49.00000003448276</v>
      </c>
      <c r="L5" s="5" t="str">
        <f>'[1]17.Switzerland'!L5</f>
        <v>ECLQ2?</v>
      </c>
    </row>
    <row r="6" spans="1:16">
      <c r="A6">
        <v>5</v>
      </c>
      <c r="B6" s="5" t="str">
        <f>'[1]17.Switzerland'!B6</f>
        <v>Lausanne-Sport</v>
      </c>
      <c r="C6" s="5">
        <f>'[1]17.Switzerland'!C6</f>
        <v>28</v>
      </c>
      <c r="D6" s="5">
        <f>'[1]17.Switzerland'!D6</f>
        <v>10</v>
      </c>
      <c r="E6" s="5">
        <f>'[1]17.Switzerland'!E6</f>
        <v>7</v>
      </c>
      <c r="F6" s="5">
        <f>'[1]17.Switzerland'!F6</f>
        <v>11</v>
      </c>
      <c r="G6" s="5">
        <f>'[1]17.Switzerland'!G6</f>
        <v>38</v>
      </c>
      <c r="H6" s="5">
        <f>'[1]17.Switzerland'!H6</f>
        <v>37</v>
      </c>
      <c r="I6" s="5">
        <f>'[1]17.Switzerland'!I6</f>
        <v>1</v>
      </c>
      <c r="J6" s="48">
        <f>'[1]17.Switzerland'!J6</f>
        <v>37</v>
      </c>
      <c r="K6" s="6">
        <f>'[1]17.Switzerland'!K6</f>
        <v>5.2450000002000001</v>
      </c>
      <c r="L6" s="5" t="str">
        <f>'[1]17.Switzerland'!L6</f>
        <v xml:space="preserve"> </v>
      </c>
      <c r="M6" s="10"/>
      <c r="O6" s="271"/>
      <c r="P6" s="271"/>
    </row>
    <row r="7" spans="1:16">
      <c r="A7">
        <v>6</v>
      </c>
      <c r="B7" s="5" t="str">
        <f>'[1]17.Switzerland'!B7</f>
        <v>Zurich</v>
      </c>
      <c r="C7" s="5">
        <f>'[1]17.Switzerland'!C7</f>
        <v>28</v>
      </c>
      <c r="D7" s="5">
        <f>'[1]17.Switzerland'!D7</f>
        <v>9</v>
      </c>
      <c r="E7" s="5">
        <f>'[1]17.Switzerland'!E7</f>
        <v>7</v>
      </c>
      <c r="F7" s="5">
        <f>'[1]17.Switzerland'!F7</f>
        <v>12</v>
      </c>
      <c r="G7" s="5">
        <f>'[1]17.Switzerland'!G7</f>
        <v>38</v>
      </c>
      <c r="H7" s="5">
        <f>'[1]17.Switzerland'!H7</f>
        <v>41</v>
      </c>
      <c r="I7" s="5">
        <f>'[1]17.Switzerland'!I7</f>
        <v>-3</v>
      </c>
      <c r="J7" s="48">
        <f>'[1]17.Switzerland'!J7</f>
        <v>34</v>
      </c>
      <c r="K7" s="6">
        <f>'[1]17.Switzerland'!K7</f>
        <v>12.000000008403362</v>
      </c>
      <c r="L7" s="5" t="str">
        <f>'[1]17.Switzerland'!L7</f>
        <v xml:space="preserve"> </v>
      </c>
      <c r="O7" s="271"/>
      <c r="P7" s="271"/>
    </row>
    <row r="8" spans="1:16">
      <c r="A8">
        <v>7</v>
      </c>
      <c r="B8" s="5" t="str">
        <f>'[1]17.Switzerland'!B8</f>
        <v>St. Gallen</v>
      </c>
      <c r="C8" s="5">
        <f>'[1]17.Switzerland'!C8</f>
        <v>28</v>
      </c>
      <c r="D8" s="5">
        <f>'[1]17.Switzerland'!D8</f>
        <v>8</v>
      </c>
      <c r="E8" s="5">
        <f>'[1]17.Switzerland'!E8</f>
        <v>9</v>
      </c>
      <c r="F8" s="5">
        <f>'[1]17.Switzerland'!F8</f>
        <v>11</v>
      </c>
      <c r="G8" s="5">
        <f>'[1]17.Switzerland'!G8</f>
        <v>35</v>
      </c>
      <c r="H8" s="5">
        <f>'[1]17.Switzerland'!H8</f>
        <v>39</v>
      </c>
      <c r="I8" s="5">
        <f>'[1]17.Switzerland'!I8</f>
        <v>-4</v>
      </c>
      <c r="J8" s="48">
        <f>'[1]17.Switzerland'!J8</f>
        <v>33</v>
      </c>
      <c r="K8" s="6">
        <f>'[1]17.Switzerland'!K8</f>
        <v>5.2450000043103451</v>
      </c>
      <c r="L8" s="5" t="str">
        <f>'[1]17.Switzerland'!L8</f>
        <v xml:space="preserve"> </v>
      </c>
      <c r="O8" s="271"/>
      <c r="P8" s="271"/>
    </row>
    <row r="9" spans="1:16">
      <c r="A9">
        <v>8</v>
      </c>
      <c r="B9" s="5" t="str">
        <f>'[1]17.Switzerland'!B9</f>
        <v>Luzern</v>
      </c>
      <c r="C9" s="5">
        <f>'[1]17.Switzerland'!C9</f>
        <v>28</v>
      </c>
      <c r="D9" s="5">
        <f>'[1]17.Switzerland'!D9</f>
        <v>8</v>
      </c>
      <c r="E9" s="5">
        <f>'[1]17.Switzerland'!E9</f>
        <v>8</v>
      </c>
      <c r="F9" s="5">
        <f>'[1]17.Switzerland'!F9</f>
        <v>12</v>
      </c>
      <c r="G9" s="5">
        <f>'[1]17.Switzerland'!G9</f>
        <v>49</v>
      </c>
      <c r="H9" s="5">
        <f>'[1]17.Switzerland'!H9</f>
        <v>49</v>
      </c>
      <c r="I9" s="5">
        <f>'[1]17.Switzerland'!I9</f>
        <v>0</v>
      </c>
      <c r="J9" s="48">
        <f>'[1]17.Switzerland'!J9</f>
        <v>32</v>
      </c>
      <c r="K9" s="6">
        <f>'[1]17.Switzerland'!K9</f>
        <v>5.5000000047393369</v>
      </c>
      <c r="L9" s="5" t="str">
        <f>'[1]17.Switzerland'!L9</f>
        <v xml:space="preserve"> </v>
      </c>
      <c r="O9" s="271"/>
    </row>
    <row r="10" spans="1:16">
      <c r="A10">
        <v>9</v>
      </c>
      <c r="B10" s="5" t="str">
        <f>'[1]17.Switzerland'!B10</f>
        <v>Vaduz</v>
      </c>
      <c r="C10" s="5">
        <f>'[1]17.Switzerland'!C10</f>
        <v>28</v>
      </c>
      <c r="D10" s="5">
        <f>'[1]17.Switzerland'!D10</f>
        <v>8</v>
      </c>
      <c r="E10" s="5">
        <f>'[1]17.Switzerland'!E10</f>
        <v>8</v>
      </c>
      <c r="F10" s="5">
        <f>'[1]17.Switzerland'!F10</f>
        <v>12</v>
      </c>
      <c r="G10" s="5">
        <f>'[1]17.Switzerland'!G10</f>
        <v>29</v>
      </c>
      <c r="H10" s="5">
        <f>'[1]17.Switzerland'!H10</f>
        <v>43</v>
      </c>
      <c r="I10" s="5">
        <f>'[1]17.Switzerland'!I10</f>
        <v>-14</v>
      </c>
      <c r="J10" s="48">
        <f>'[1]17.Switzerland'!J10</f>
        <v>32</v>
      </c>
      <c r="K10" s="6">
        <f>'[1]17.Switzerland'!K10</f>
        <v>5.5000000047846891</v>
      </c>
      <c r="L10" s="5" t="str">
        <f>'[1]17.Switzerland'!L10</f>
        <v xml:space="preserve"> </v>
      </c>
    </row>
    <row r="11" spans="1:16">
      <c r="A11">
        <v>10</v>
      </c>
      <c r="B11" s="5" t="str">
        <f>'[1]17.Switzerland'!B11</f>
        <v>Sion</v>
      </c>
      <c r="C11" s="5">
        <f>'[1]17.Switzerland'!C11</f>
        <v>28</v>
      </c>
      <c r="D11" s="5">
        <f>'[1]17.Switzerland'!D11</f>
        <v>5</v>
      </c>
      <c r="E11" s="5">
        <f>'[1]17.Switzerland'!E11</f>
        <v>11</v>
      </c>
      <c r="F11" s="5">
        <f>'[1]17.Switzerland'!F11</f>
        <v>12</v>
      </c>
      <c r="G11" s="5">
        <f>'[1]17.Switzerland'!G11</f>
        <v>30</v>
      </c>
      <c r="H11" s="5">
        <f>'[1]17.Switzerland'!H11</f>
        <v>46</v>
      </c>
      <c r="I11" s="5">
        <f>'[1]17.Switzerland'!I11</f>
        <v>-16</v>
      </c>
      <c r="J11" s="48">
        <f>'[1]17.Switzerland'!J11</f>
        <v>26</v>
      </c>
      <c r="K11" s="6">
        <f>'[1]17.Switzerland'!K11</f>
        <v>5.2450000042553189</v>
      </c>
      <c r="L11" s="5" t="str">
        <f>'[1]17.Switzerland'!L11</f>
        <v xml:space="preserve"> </v>
      </c>
      <c r="N11" s="54"/>
    </row>
    <row r="12" spans="1:16">
      <c r="F12" s="120" t="s">
        <v>203</v>
      </c>
      <c r="G12" s="277">
        <f>SUM(G2:G11)/SUM(C2:C11)*2</f>
        <v>2.7357142857142858</v>
      </c>
      <c r="H12" s="277"/>
      <c r="N12" s="42"/>
    </row>
    <row r="13" spans="1:16">
      <c r="B13" t="s">
        <v>141</v>
      </c>
      <c r="K13" s="6">
        <f>'[1]17.Switzerland'!K13</f>
        <v>5.2450000000000001</v>
      </c>
    </row>
    <row r="14" spans="1:16">
      <c r="K14" s="6"/>
    </row>
    <row r="15" spans="1:16">
      <c r="N15" s="42"/>
    </row>
    <row r="16" spans="1:16">
      <c r="N16" s="42"/>
    </row>
    <row r="17" spans="2:14">
      <c r="B17" s="190" t="s">
        <v>204</v>
      </c>
      <c r="N17" s="106"/>
    </row>
    <row r="18" spans="2:14">
      <c r="B18" s="27" t="s">
        <v>211</v>
      </c>
      <c r="N18" s="106"/>
    </row>
    <row r="19" spans="2:14">
      <c r="B19" s="27" t="s">
        <v>212</v>
      </c>
    </row>
    <row r="20" spans="2:14">
      <c r="B20" s="27" t="s">
        <v>268</v>
      </c>
    </row>
    <row r="21" spans="2:14">
      <c r="B21" s="27" t="s">
        <v>219</v>
      </c>
    </row>
    <row r="22" spans="2:14">
      <c r="B22" s="27" t="s">
        <v>262</v>
      </c>
    </row>
    <row r="31" spans="2:14">
      <c r="K31" s="111"/>
    </row>
  </sheetData>
  <mergeCells count="1">
    <mergeCell ref="G12:H12"/>
  </mergeCells>
  <phoneticPr fontId="3" type="noConversion"/>
  <hyperlinks>
    <hyperlink ref="O1" location="MENU!A1" display="Menu" xr:uid="{00000000-0004-0000-1700-000000000000}"/>
  </hyperlinks>
  <pageMargins left="0.75" right="0.75" top="1" bottom="1" header="0.5" footer="0.5"/>
  <pageSetup paperSize="9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16"/>
  <dimension ref="A1:X28"/>
  <sheetViews>
    <sheetView workbookViewId="0"/>
  </sheetViews>
  <sheetFormatPr defaultRowHeight="15"/>
  <cols>
    <col min="1" max="1" width="3" customWidth="1"/>
    <col min="2" max="2" width="19.7109375" customWidth="1"/>
    <col min="3" max="8" width="3" customWidth="1"/>
    <col min="9" max="9" width="3.7109375" customWidth="1"/>
    <col min="10" max="10" width="3.7109375" style="13" customWidth="1"/>
    <col min="11" max="11" width="6.5703125" bestFit="1" customWidth="1"/>
    <col min="12" max="12" width="7.42578125" customWidth="1"/>
  </cols>
  <sheetData>
    <row r="1" spans="1:24">
      <c r="B1" t="s">
        <v>184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s="13" t="s">
        <v>199</v>
      </c>
      <c r="K1" s="17" t="s">
        <v>128</v>
      </c>
      <c r="L1" s="17" t="s">
        <v>200</v>
      </c>
      <c r="M1" s="20" t="str">
        <f>CONCATENATE(MAX(C2:C15),"/26")</f>
        <v>26/26</v>
      </c>
      <c r="N1" s="243"/>
      <c r="O1" s="246" t="s">
        <v>77</v>
      </c>
    </row>
    <row r="2" spans="1:24">
      <c r="A2">
        <v>1</v>
      </c>
      <c r="B2" s="5" t="str">
        <f>'[1]18.Greece'!B2</f>
        <v>Olympiacos</v>
      </c>
      <c r="C2" s="5">
        <f>'[1]18.Greece'!C2</f>
        <v>26</v>
      </c>
      <c r="D2" s="5">
        <f>'[1]18.Greece'!D2</f>
        <v>21</v>
      </c>
      <c r="E2" s="5">
        <f>'[1]18.Greece'!E2</f>
        <v>4</v>
      </c>
      <c r="F2" s="5">
        <f>'[1]18.Greece'!F2</f>
        <v>1</v>
      </c>
      <c r="G2" s="5">
        <f>'[1]18.Greece'!G2</f>
        <v>64</v>
      </c>
      <c r="H2" s="5">
        <f>'[1]18.Greece'!H2</f>
        <v>13</v>
      </c>
      <c r="I2" s="5">
        <f>'[1]18.Greece'!I2</f>
        <v>51</v>
      </c>
      <c r="J2" s="48">
        <f>'[1]18.Greece'!J2</f>
        <v>67</v>
      </c>
      <c r="K2" s="6">
        <f>'[1]18.Greece'!K2</f>
        <v>43.000000027027028</v>
      </c>
      <c r="L2" s="244" t="str">
        <f>'[1]18.Greece'!L2</f>
        <v>CHQ2</v>
      </c>
      <c r="M2" s="20" t="s">
        <v>269</v>
      </c>
      <c r="V2" s="127"/>
    </row>
    <row r="3" spans="1:24">
      <c r="A3">
        <v>2</v>
      </c>
      <c r="B3" s="5" t="str">
        <f>'[1]18.Greece'!B3</f>
        <v>Aris</v>
      </c>
      <c r="C3" s="5">
        <f>'[1]18.Greece'!C3</f>
        <v>26</v>
      </c>
      <c r="D3" s="5">
        <f>'[1]18.Greece'!D3</f>
        <v>15</v>
      </c>
      <c r="E3" s="5">
        <f>'[1]18.Greece'!E3</f>
        <v>6</v>
      </c>
      <c r="F3" s="5">
        <f>'[1]18.Greece'!F3</f>
        <v>5</v>
      </c>
      <c r="G3" s="5">
        <f>'[1]18.Greece'!G3</f>
        <v>34</v>
      </c>
      <c r="H3" s="5">
        <f>'[1]18.Greece'!H3</f>
        <v>16</v>
      </c>
      <c r="I3" s="5">
        <f>'[1]18.Greece'!I3</f>
        <v>18</v>
      </c>
      <c r="J3" s="48">
        <f>'[1]18.Greece'!J3</f>
        <v>51</v>
      </c>
      <c r="K3" s="6">
        <f>'[1]18.Greece'!K3</f>
        <v>5.2000000042194099</v>
      </c>
      <c r="L3" s="5" t="str">
        <f>'[1]18.Greece'!L3</f>
        <v>ECLQ2</v>
      </c>
      <c r="N3" s="243"/>
      <c r="Q3" s="271" t="s">
        <v>240</v>
      </c>
      <c r="V3" s="127"/>
    </row>
    <row r="4" spans="1:24">
      <c r="A4">
        <v>3</v>
      </c>
      <c r="B4" s="5" t="str">
        <f>'[1]18.Greece'!B4</f>
        <v>AEK Athens</v>
      </c>
      <c r="C4" s="5">
        <f>'[1]18.Greece'!C4</f>
        <v>26</v>
      </c>
      <c r="D4" s="5">
        <f>'[1]18.Greece'!D4</f>
        <v>14</v>
      </c>
      <c r="E4" s="5">
        <f>'[1]18.Greece'!E4</f>
        <v>6</v>
      </c>
      <c r="F4" s="5">
        <f>'[1]18.Greece'!F4</f>
        <v>6</v>
      </c>
      <c r="G4" s="5">
        <f>'[1]18.Greece'!G4</f>
        <v>41</v>
      </c>
      <c r="H4" s="5">
        <f>'[1]18.Greece'!H4</f>
        <v>29</v>
      </c>
      <c r="I4" s="5">
        <f>'[1]18.Greece'!I4</f>
        <v>12</v>
      </c>
      <c r="J4" s="48">
        <f>'[1]18.Greece'!J4</f>
        <v>48</v>
      </c>
      <c r="K4" s="6">
        <f>'[1]18.Greece'!K4</f>
        <v>19.500000013698632</v>
      </c>
      <c r="L4" s="5" t="str">
        <f>'[1]18.Greece'!L4</f>
        <v>ECLQ2</v>
      </c>
      <c r="Q4" s="271" t="s">
        <v>270</v>
      </c>
      <c r="U4" s="271"/>
      <c r="V4" s="127"/>
      <c r="W4" s="271"/>
      <c r="X4" s="271"/>
    </row>
    <row r="5" spans="1:24">
      <c r="A5">
        <v>4</v>
      </c>
      <c r="B5" s="5" t="str">
        <f>'[1]18.Greece'!B5</f>
        <v>PAOK</v>
      </c>
      <c r="C5" s="5">
        <f>'[1]18.Greece'!C5</f>
        <v>26</v>
      </c>
      <c r="D5" s="5">
        <f>'[1]18.Greece'!D5</f>
        <v>13</v>
      </c>
      <c r="E5" s="5">
        <f>'[1]18.Greece'!E5</f>
        <v>8</v>
      </c>
      <c r="F5" s="5">
        <f>'[1]18.Greece'!F5</f>
        <v>5</v>
      </c>
      <c r="G5" s="5">
        <f>'[1]18.Greece'!G5</f>
        <v>49</v>
      </c>
      <c r="H5" s="5">
        <f>'[1]18.Greece'!H5</f>
        <v>26</v>
      </c>
      <c r="I5" s="5">
        <f>'[1]18.Greece'!I5</f>
        <v>23</v>
      </c>
      <c r="J5" s="48">
        <f>'[1]18.Greece'!J5</f>
        <v>47</v>
      </c>
      <c r="K5" s="6">
        <f>'[1]18.Greece'!K5</f>
        <v>20.00000001388889</v>
      </c>
      <c r="L5" s="5" t="str">
        <f>'[1]18.Greece'!L5</f>
        <v>ECLQ2?</v>
      </c>
      <c r="U5" s="23"/>
      <c r="V5" s="127"/>
      <c r="W5" s="271"/>
      <c r="X5" s="271"/>
    </row>
    <row r="6" spans="1:24">
      <c r="A6">
        <v>5</v>
      </c>
      <c r="B6" s="5" t="str">
        <f>'[1]18.Greece'!B6</f>
        <v>Panathinaikos</v>
      </c>
      <c r="C6" s="5">
        <f>'[1]18.Greece'!C6</f>
        <v>26</v>
      </c>
      <c r="D6" s="5">
        <f>'[1]18.Greece'!D6</f>
        <v>13</v>
      </c>
      <c r="E6" s="5">
        <f>'[1]18.Greece'!E6</f>
        <v>6</v>
      </c>
      <c r="F6" s="5">
        <f>'[1]18.Greece'!F6</f>
        <v>7</v>
      </c>
      <c r="G6" s="5">
        <f>'[1]18.Greece'!G6</f>
        <v>30</v>
      </c>
      <c r="H6" s="5">
        <f>'[1]18.Greece'!H6</f>
        <v>19</v>
      </c>
      <c r="I6" s="5">
        <f>'[1]18.Greece'!I6</f>
        <v>11</v>
      </c>
      <c r="J6" s="48">
        <f>'[1]18.Greece'!J6</f>
        <v>45</v>
      </c>
      <c r="K6" s="6">
        <f>'[1]18.Greece'!K6</f>
        <v>5.2000000041493779</v>
      </c>
      <c r="L6" s="5" t="str">
        <f>'[1]18.Greece'!L6</f>
        <v xml:space="preserve"> </v>
      </c>
      <c r="O6" s="271"/>
      <c r="P6" s="121"/>
      <c r="U6" s="23"/>
      <c r="V6" s="127"/>
      <c r="W6" s="271"/>
      <c r="X6" s="271"/>
    </row>
    <row r="7" spans="1:24">
      <c r="A7" s="44">
        <v>6</v>
      </c>
      <c r="B7" s="5" t="str">
        <f>'[1]18.Greece'!B7</f>
        <v>Asteras</v>
      </c>
      <c r="C7" s="5">
        <f>'[1]18.Greece'!C7</f>
        <v>26</v>
      </c>
      <c r="D7" s="5">
        <f>'[1]18.Greece'!D7</f>
        <v>11</v>
      </c>
      <c r="E7" s="5">
        <f>'[1]18.Greece'!E7</f>
        <v>9</v>
      </c>
      <c r="F7" s="5">
        <f>'[1]18.Greece'!F7</f>
        <v>6</v>
      </c>
      <c r="G7" s="5">
        <f>'[1]18.Greece'!G7</f>
        <v>27</v>
      </c>
      <c r="H7" s="5">
        <f>'[1]18.Greece'!H7</f>
        <v>25</v>
      </c>
      <c r="I7" s="5">
        <f>'[1]18.Greece'!I7</f>
        <v>2</v>
      </c>
      <c r="J7" s="48">
        <f>'[1]18.Greece'!J7</f>
        <v>42</v>
      </c>
      <c r="K7" s="6">
        <f>'[1]18.Greece'!K7</f>
        <v>5.2000000041666672</v>
      </c>
      <c r="L7" s="5" t="str">
        <f>'[1]18.Greece'!L7</f>
        <v xml:space="preserve"> </v>
      </c>
      <c r="O7" s="63"/>
      <c r="P7" s="271"/>
      <c r="U7" s="23"/>
      <c r="V7" s="127"/>
      <c r="W7" s="271"/>
      <c r="X7" s="271"/>
    </row>
    <row r="8" spans="1:24">
      <c r="A8">
        <v>7</v>
      </c>
      <c r="B8" s="5" t="str">
        <f>'[1]18.Greece'!B8</f>
        <v>Volos</v>
      </c>
      <c r="C8" s="5">
        <f>'[1]18.Greece'!C8</f>
        <v>26</v>
      </c>
      <c r="D8" s="5">
        <f>'[1]18.Greece'!D8</f>
        <v>8</v>
      </c>
      <c r="E8" s="5">
        <f>'[1]18.Greece'!E8</f>
        <v>9</v>
      </c>
      <c r="F8" s="5">
        <f>'[1]18.Greece'!F8</f>
        <v>9</v>
      </c>
      <c r="G8" s="5">
        <f>'[1]18.Greece'!G8</f>
        <v>26</v>
      </c>
      <c r="H8" s="5">
        <f>'[1]18.Greece'!H8</f>
        <v>32</v>
      </c>
      <c r="I8" s="5">
        <f>'[1]18.Greece'!I8</f>
        <v>-6</v>
      </c>
      <c r="J8" s="48">
        <f>'[1]18.Greece'!J8</f>
        <v>33</v>
      </c>
      <c r="K8" s="6">
        <f>'[1]18.Greece'!K8</f>
        <v>5.2000000001428575</v>
      </c>
      <c r="L8" s="5" t="str">
        <f>'[1]18.Greece'!L8</f>
        <v xml:space="preserve"> </v>
      </c>
      <c r="O8" s="145"/>
      <c r="P8" s="271"/>
      <c r="U8" s="23"/>
      <c r="V8" s="127"/>
    </row>
    <row r="9" spans="1:24">
      <c r="A9">
        <v>8</v>
      </c>
      <c r="B9" s="5" t="str">
        <f>'[1]18.Greece'!B9</f>
        <v>PAS Giannina</v>
      </c>
      <c r="C9" s="5">
        <f>'[1]18.Greece'!C9</f>
        <v>26</v>
      </c>
      <c r="D9" s="5">
        <f>'[1]18.Greece'!D9</f>
        <v>8</v>
      </c>
      <c r="E9" s="5">
        <f>'[1]18.Greece'!E9</f>
        <v>7</v>
      </c>
      <c r="F9" s="5">
        <f>'[1]18.Greece'!F9</f>
        <v>11</v>
      </c>
      <c r="G9" s="5">
        <f>'[1]18.Greece'!G9</f>
        <v>23</v>
      </c>
      <c r="H9" s="5">
        <f>'[1]18.Greece'!H9</f>
        <v>26</v>
      </c>
      <c r="I9" s="5">
        <f>'[1]18.Greece'!I9</f>
        <v>-3</v>
      </c>
      <c r="J9" s="48">
        <f>'[1]18.Greece'!J9</f>
        <v>31</v>
      </c>
      <c r="K9" s="6">
        <f>'[1]18.Greece'!K9</f>
        <v>5.2000000041152266</v>
      </c>
      <c r="L9" s="5" t="str">
        <f>'[1]18.Greece'!L9</f>
        <v xml:space="preserve"> </v>
      </c>
      <c r="O9" s="143"/>
      <c r="P9" s="271"/>
      <c r="U9" s="23"/>
      <c r="V9" s="127"/>
    </row>
    <row r="10" spans="1:24">
      <c r="A10">
        <v>9</v>
      </c>
      <c r="B10" s="5" t="str">
        <f>'[1]18.Greece'!B10</f>
        <v>Apollon Smyrnis</v>
      </c>
      <c r="C10" s="5">
        <f>'[1]18.Greece'!C10</f>
        <v>26</v>
      </c>
      <c r="D10" s="5">
        <f>'[1]18.Greece'!D10</f>
        <v>8</v>
      </c>
      <c r="E10" s="5">
        <f>'[1]18.Greece'!E10</f>
        <v>4</v>
      </c>
      <c r="F10" s="5">
        <f>'[1]18.Greece'!F10</f>
        <v>14</v>
      </c>
      <c r="G10" s="5">
        <f>'[1]18.Greece'!G10</f>
        <v>26</v>
      </c>
      <c r="H10" s="5">
        <f>'[1]18.Greece'!H10</f>
        <v>35</v>
      </c>
      <c r="I10" s="5">
        <f>'[1]18.Greece'!I10</f>
        <v>-9</v>
      </c>
      <c r="J10" s="48">
        <f>'[1]18.Greece'!J10</f>
        <v>28</v>
      </c>
      <c r="K10" s="6">
        <f>'[1]18.Greece'!K10</f>
        <v>5.2000000001111113</v>
      </c>
      <c r="L10" s="5" t="str">
        <f>'[1]18.Greece'!L10</f>
        <v xml:space="preserve"> </v>
      </c>
      <c r="U10" s="23"/>
      <c r="V10" s="127"/>
    </row>
    <row r="11" spans="1:24">
      <c r="A11">
        <v>10</v>
      </c>
      <c r="B11" s="5" t="str">
        <f>'[1]18.Greece'!B11</f>
        <v>Atromitos</v>
      </c>
      <c r="C11" s="5">
        <f>'[1]18.Greece'!C11</f>
        <v>26</v>
      </c>
      <c r="D11" s="5">
        <f>'[1]18.Greece'!D11</f>
        <v>6</v>
      </c>
      <c r="E11" s="5">
        <f>'[1]18.Greece'!E11</f>
        <v>10</v>
      </c>
      <c r="F11" s="5">
        <f>'[1]18.Greece'!F11</f>
        <v>10</v>
      </c>
      <c r="G11" s="5">
        <f>'[1]18.Greece'!G11</f>
        <v>24</v>
      </c>
      <c r="H11" s="5">
        <f>'[1]18.Greece'!H11</f>
        <v>35</v>
      </c>
      <c r="I11" s="5">
        <f>'[1]18.Greece'!I11</f>
        <v>-11</v>
      </c>
      <c r="J11" s="48">
        <f>'[1]18.Greece'!J11</f>
        <v>28</v>
      </c>
      <c r="K11" s="6">
        <f>'[1]18.Greece'!K11</f>
        <v>5.2000000041841004</v>
      </c>
      <c r="L11" s="5" t="str">
        <f>'[1]18.Greece'!L11</f>
        <v xml:space="preserve"> </v>
      </c>
      <c r="R11" s="271"/>
      <c r="V11" s="127"/>
    </row>
    <row r="12" spans="1:24">
      <c r="A12">
        <v>11</v>
      </c>
      <c r="B12" s="5" t="str">
        <f>'[1]18.Greece'!B12</f>
        <v>Lamia</v>
      </c>
      <c r="C12" s="5">
        <f>'[1]18.Greece'!C12</f>
        <v>26</v>
      </c>
      <c r="D12" s="5">
        <f>'[1]18.Greece'!D12</f>
        <v>5</v>
      </c>
      <c r="E12" s="5">
        <f>'[1]18.Greece'!E12</f>
        <v>8</v>
      </c>
      <c r="F12" s="5">
        <f>'[1]18.Greece'!F12</f>
        <v>13</v>
      </c>
      <c r="G12" s="5">
        <f>'[1]18.Greece'!G12</f>
        <v>14</v>
      </c>
      <c r="H12" s="5">
        <f>'[1]18.Greece'!H12</f>
        <v>38</v>
      </c>
      <c r="I12" s="5">
        <f>'[1]18.Greece'!I12</f>
        <v>-24</v>
      </c>
      <c r="J12" s="48">
        <f>'[1]18.Greece'!J12</f>
        <v>23</v>
      </c>
      <c r="K12" s="6">
        <f>'[1]18.Greece'!K12</f>
        <v>5.2000000000909097</v>
      </c>
      <c r="L12" s="5" t="str">
        <f>'[1]18.Greece'!L12</f>
        <v xml:space="preserve"> </v>
      </c>
      <c r="N12" s="54"/>
      <c r="V12" s="127"/>
    </row>
    <row r="13" spans="1:24">
      <c r="A13">
        <v>12</v>
      </c>
      <c r="B13" s="5" t="str">
        <f>'[1]18.Greece'!B13</f>
        <v>Panetolikos</v>
      </c>
      <c r="C13" s="5">
        <f>'[1]18.Greece'!C13</f>
        <v>26</v>
      </c>
      <c r="D13" s="5">
        <f>'[1]18.Greece'!D13</f>
        <v>4</v>
      </c>
      <c r="E13" s="5">
        <f>'[1]18.Greece'!E13</f>
        <v>8</v>
      </c>
      <c r="F13" s="5">
        <f>'[1]18.Greece'!F13</f>
        <v>14</v>
      </c>
      <c r="G13" s="5">
        <f>'[1]18.Greece'!G13</f>
        <v>13</v>
      </c>
      <c r="H13" s="5">
        <f>'[1]18.Greece'!H13</f>
        <v>32</v>
      </c>
      <c r="I13" s="5">
        <f>'[1]18.Greece'!I13</f>
        <v>-19</v>
      </c>
      <c r="J13" s="48">
        <f>'[1]18.Greece'!J13</f>
        <v>20</v>
      </c>
      <c r="K13" s="6">
        <f>'[1]18.Greece'!K13</f>
        <v>5.2000000000833335</v>
      </c>
      <c r="L13" s="5" t="str">
        <f>'[1]18.Greece'!L13</f>
        <v xml:space="preserve"> </v>
      </c>
      <c r="N13" s="42"/>
      <c r="V13" s="127"/>
    </row>
    <row r="14" spans="1:24">
      <c r="A14">
        <v>13</v>
      </c>
      <c r="B14" s="5" t="str">
        <f>'[1]18.Greece'!B14</f>
        <v>OFI Crete</v>
      </c>
      <c r="C14" s="5">
        <f>'[1]18.Greece'!C14</f>
        <v>26</v>
      </c>
      <c r="D14" s="5">
        <f>'[1]18.Greece'!D14</f>
        <v>5</v>
      </c>
      <c r="E14" s="5">
        <f>'[1]18.Greece'!E14</f>
        <v>4</v>
      </c>
      <c r="F14" s="5">
        <f>'[1]18.Greece'!F14</f>
        <v>17</v>
      </c>
      <c r="G14" s="5">
        <f>'[1]18.Greece'!G14</f>
        <v>22</v>
      </c>
      <c r="H14" s="5">
        <f>'[1]18.Greece'!H14</f>
        <v>43</v>
      </c>
      <c r="I14" s="5">
        <f>'[1]18.Greece'!I14</f>
        <v>-21</v>
      </c>
      <c r="J14" s="48">
        <f>'[1]18.Greece'!J14</f>
        <v>19</v>
      </c>
      <c r="K14" s="6">
        <f>'[1]18.Greece'!K14</f>
        <v>5.200000004201681</v>
      </c>
      <c r="L14" s="5" t="str">
        <f>'[1]18.Greece'!L14</f>
        <v xml:space="preserve"> </v>
      </c>
      <c r="V14" s="127"/>
    </row>
    <row r="15" spans="1:24">
      <c r="A15">
        <v>14</v>
      </c>
      <c r="B15" s="5" t="str">
        <f>'[1]18.Greece'!B15</f>
        <v>Larissa</v>
      </c>
      <c r="C15" s="5">
        <f>'[1]18.Greece'!C15</f>
        <v>26</v>
      </c>
      <c r="D15" s="5">
        <f>'[1]18.Greece'!D15</f>
        <v>3</v>
      </c>
      <c r="E15" s="5">
        <f>'[1]18.Greece'!E15</f>
        <v>7</v>
      </c>
      <c r="F15" s="5">
        <f>'[1]18.Greece'!F15</f>
        <v>16</v>
      </c>
      <c r="G15" s="5">
        <f>'[1]18.Greece'!G15</f>
        <v>18</v>
      </c>
      <c r="H15" s="5">
        <f>'[1]18.Greece'!H15</f>
        <v>42</v>
      </c>
      <c r="I15" s="5">
        <f>'[1]18.Greece'!I15</f>
        <v>-24</v>
      </c>
      <c r="J15" s="48">
        <f>'[1]18.Greece'!J15</f>
        <v>16</v>
      </c>
      <c r="K15" s="6">
        <f>'[1]18.Greece'!K15</f>
        <v>5.2000000000714284</v>
      </c>
      <c r="L15" s="5" t="str">
        <f>'[1]18.Greece'!L15</f>
        <v xml:space="preserve"> </v>
      </c>
      <c r="V15" s="127"/>
    </row>
    <row r="16" spans="1:24">
      <c r="F16" s="120" t="s">
        <v>203</v>
      </c>
      <c r="G16" s="277">
        <f>SUM(G2:G15)/SUM(C2:C15)*2</f>
        <v>2.2582417582417582</v>
      </c>
      <c r="H16" s="277"/>
      <c r="K16" s="3"/>
      <c r="N16" s="42"/>
      <c r="V16" s="127"/>
    </row>
    <row r="17" spans="2:22">
      <c r="B17" t="s">
        <v>142</v>
      </c>
      <c r="K17" s="6">
        <f>'[1]18.Greece'!K17</f>
        <v>5.2</v>
      </c>
      <c r="N17" s="243"/>
      <c r="V17" s="127"/>
    </row>
    <row r="18" spans="2:22">
      <c r="K18" s="6"/>
      <c r="N18" s="106"/>
    </row>
    <row r="19" spans="2:22">
      <c r="B19" s="190" t="s">
        <v>204</v>
      </c>
    </row>
    <row r="20" spans="2:22">
      <c r="B20" s="269" t="s">
        <v>205</v>
      </c>
    </row>
    <row r="21" spans="2:22">
      <c r="B21" s="269" t="s">
        <v>212</v>
      </c>
    </row>
    <row r="22" spans="2:22">
      <c r="B22" s="269" t="s">
        <v>271</v>
      </c>
    </row>
    <row r="23" spans="2:22">
      <c r="B23" s="269" t="s">
        <v>272</v>
      </c>
    </row>
    <row r="24" spans="2:22">
      <c r="B24" s="269" t="s">
        <v>273</v>
      </c>
    </row>
    <row r="25" spans="2:22">
      <c r="B25" s="269" t="s">
        <v>274</v>
      </c>
    </row>
    <row r="27" spans="2:22">
      <c r="B27" s="25"/>
    </row>
    <row r="28" spans="2:22">
      <c r="B28" s="25"/>
    </row>
  </sheetData>
  <mergeCells count="1">
    <mergeCell ref="G16:H16"/>
  </mergeCells>
  <phoneticPr fontId="3" type="noConversion"/>
  <hyperlinks>
    <hyperlink ref="O1" location="MENU!A1" display="Menu" xr:uid="{00000000-0004-0000-1800-000000000000}"/>
  </hyperlinks>
  <pageMargins left="0.75" right="0.75" top="1" bottom="1" header="0.5" footer="0.5"/>
  <pageSetup paperSize="9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34"/>
  <dimension ref="A1:P36"/>
  <sheetViews>
    <sheetView workbookViewId="0"/>
  </sheetViews>
  <sheetFormatPr defaultRowHeight="15"/>
  <cols>
    <col min="1" max="1" width="3" customWidth="1"/>
    <col min="2" max="2" width="19.7109375" customWidth="1"/>
    <col min="3" max="8" width="3" customWidth="1"/>
    <col min="9" max="9" width="3.7109375" customWidth="1"/>
    <col min="10" max="10" width="3.7109375" style="13" customWidth="1"/>
    <col min="11" max="11" width="6.5703125" bestFit="1" customWidth="1"/>
    <col min="12" max="12" width="7.42578125" bestFit="1" customWidth="1"/>
    <col min="13" max="13" width="9.140625" style="29"/>
  </cols>
  <sheetData>
    <row r="1" spans="1:16">
      <c r="B1" t="s">
        <v>184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s="271" t="s">
        <v>198</v>
      </c>
      <c r="J1" s="13" t="s">
        <v>199</v>
      </c>
      <c r="K1" s="17" t="s">
        <v>128</v>
      </c>
      <c r="L1" s="17" t="s">
        <v>200</v>
      </c>
      <c r="M1" s="129" t="str">
        <f>CONCATENATE(MAX(C2:C21),"/38")</f>
        <v>31/38</v>
      </c>
      <c r="N1" s="243"/>
      <c r="O1" s="246" t="s">
        <v>77</v>
      </c>
    </row>
    <row r="2" spans="1:16">
      <c r="A2">
        <v>1</v>
      </c>
      <c r="B2" s="5" t="str">
        <f>'[1]19.Serbia'!B2</f>
        <v>Crvena Zvezda</v>
      </c>
      <c r="C2" s="5">
        <f>'[1]19.Serbia'!C2</f>
        <v>31</v>
      </c>
      <c r="D2" s="5">
        <f>'[1]19.Serbia'!D2</f>
        <v>29</v>
      </c>
      <c r="E2" s="5">
        <f>'[1]19.Serbia'!E2</f>
        <v>2</v>
      </c>
      <c r="F2" s="5">
        <f>'[1]19.Serbia'!F2</f>
        <v>0</v>
      </c>
      <c r="G2" s="5">
        <f>'[1]19.Serbia'!G2</f>
        <v>88</v>
      </c>
      <c r="H2" s="5">
        <f>'[1]19.Serbia'!H2</f>
        <v>14</v>
      </c>
      <c r="I2" s="5">
        <f>'[1]19.Serbia'!I2</f>
        <v>74</v>
      </c>
      <c r="J2" s="48">
        <f>'[1]19.Serbia'!J2</f>
        <v>89</v>
      </c>
      <c r="K2" s="6">
        <f>'[1]19.Serbia'!K2</f>
        <v>32.500000020000002</v>
      </c>
      <c r="L2" s="244" t="str">
        <f>'[1]19.Serbia'!L2</f>
        <v>CHQ2</v>
      </c>
      <c r="M2" s="129"/>
    </row>
    <row r="3" spans="1:16">
      <c r="A3">
        <v>2</v>
      </c>
      <c r="B3" s="5" t="str">
        <f>'[1]19.Serbia'!B3</f>
        <v>Partizan</v>
      </c>
      <c r="C3" s="5">
        <f>'[1]19.Serbia'!C3</f>
        <v>31</v>
      </c>
      <c r="D3" s="5">
        <f>'[1]19.Serbia'!D3</f>
        <v>25</v>
      </c>
      <c r="E3" s="5">
        <f>'[1]19.Serbia'!E3</f>
        <v>2</v>
      </c>
      <c r="F3" s="5">
        <f>'[1]19.Serbia'!F3</f>
        <v>4</v>
      </c>
      <c r="G3" s="5">
        <f>'[1]19.Serbia'!G3</f>
        <v>80</v>
      </c>
      <c r="H3" s="5">
        <f>'[1]19.Serbia'!H3</f>
        <v>15</v>
      </c>
      <c r="I3" s="5">
        <f>'[1]19.Serbia'!I3</f>
        <v>65</v>
      </c>
      <c r="J3" s="48">
        <f>'[1]19.Serbia'!J3</f>
        <v>77</v>
      </c>
      <c r="K3" s="6">
        <f>'[1]19.Serbia'!K3</f>
        <v>18.000000011111112</v>
      </c>
      <c r="L3" s="5" t="str">
        <f>'[1]19.Serbia'!L3</f>
        <v>ECLQ2</v>
      </c>
      <c r="M3" s="50"/>
      <c r="N3" s="243"/>
    </row>
    <row r="4" spans="1:16">
      <c r="A4">
        <v>3</v>
      </c>
      <c r="B4" s="5" t="str">
        <f>'[1]19.Serbia'!B4</f>
        <v>Vojvodina</v>
      </c>
      <c r="C4" s="5">
        <f>'[1]19.Serbia'!C4</f>
        <v>31</v>
      </c>
      <c r="D4" s="5">
        <f>'[1]19.Serbia'!D4</f>
        <v>19</v>
      </c>
      <c r="E4" s="5">
        <f>'[1]19.Serbia'!E4</f>
        <v>6</v>
      </c>
      <c r="F4" s="5">
        <f>'[1]19.Serbia'!F4</f>
        <v>6</v>
      </c>
      <c r="G4" s="5">
        <f>'[1]19.Serbia'!G4</f>
        <v>53</v>
      </c>
      <c r="H4" s="5">
        <f>'[1]19.Serbia'!H4</f>
        <v>32</v>
      </c>
      <c r="I4" s="5">
        <f>'[1]19.Serbia'!I4</f>
        <v>21</v>
      </c>
      <c r="J4" s="48">
        <f>'[1]19.Serbia'!J4</f>
        <v>63</v>
      </c>
      <c r="K4" s="6">
        <f>'[1]19.Serbia'!K4</f>
        <v>5.3500000046296297</v>
      </c>
      <c r="L4" s="5" t="str">
        <f>'[1]19.Serbia'!L4</f>
        <v>ECLQ2</v>
      </c>
      <c r="M4" s="50"/>
    </row>
    <row r="5" spans="1:16">
      <c r="A5">
        <v>4</v>
      </c>
      <c r="B5" s="5" t="str">
        <f>'[1]19.Serbia'!B5</f>
        <v>Cukaricki</v>
      </c>
      <c r="C5" s="5">
        <f>'[1]19.Serbia'!C5</f>
        <v>31</v>
      </c>
      <c r="D5" s="5">
        <f>'[1]19.Serbia'!D5</f>
        <v>18</v>
      </c>
      <c r="E5" s="5">
        <f>'[1]19.Serbia'!E5</f>
        <v>8</v>
      </c>
      <c r="F5" s="5">
        <f>'[1]19.Serbia'!F5</f>
        <v>5</v>
      </c>
      <c r="G5" s="5">
        <f>'[1]19.Serbia'!G5</f>
        <v>57</v>
      </c>
      <c r="H5" s="5">
        <f>'[1]19.Serbia'!H5</f>
        <v>24</v>
      </c>
      <c r="I5" s="5">
        <f>'[1]19.Serbia'!I5</f>
        <v>33</v>
      </c>
      <c r="J5" s="48">
        <f>'[1]19.Serbia'!J5</f>
        <v>62</v>
      </c>
      <c r="K5" s="6">
        <f>'[1]19.Serbia'!K5</f>
        <v>5.3500000045871552</v>
      </c>
      <c r="L5" s="5" t="str">
        <f>'[1]19.Serbia'!L5</f>
        <v>ECLQ2?</v>
      </c>
      <c r="M5" s="50"/>
    </row>
    <row r="6" spans="1:16">
      <c r="A6">
        <v>5</v>
      </c>
      <c r="B6" s="5" t="str">
        <f>'[1]19.Serbia'!B6</f>
        <v>Radnik Surdulica</v>
      </c>
      <c r="C6" s="5">
        <f>'[1]19.Serbia'!C6</f>
        <v>31</v>
      </c>
      <c r="D6" s="5">
        <f>'[1]19.Serbia'!D6</f>
        <v>14</v>
      </c>
      <c r="E6" s="5">
        <f>'[1]19.Serbia'!E6</f>
        <v>6</v>
      </c>
      <c r="F6" s="5">
        <f>'[1]19.Serbia'!F6</f>
        <v>11</v>
      </c>
      <c r="G6" s="5">
        <f>'[1]19.Serbia'!G6</f>
        <v>46</v>
      </c>
      <c r="H6" s="5">
        <f>'[1]19.Serbia'!H6</f>
        <v>39</v>
      </c>
      <c r="I6" s="5">
        <f>'[1]19.Serbia'!I6</f>
        <v>7</v>
      </c>
      <c r="J6" s="48">
        <f>'[1]19.Serbia'!J6</f>
        <v>48</v>
      </c>
      <c r="K6" s="6">
        <f>'[1]19.Serbia'!K6</f>
        <v>5.3500000001999997</v>
      </c>
      <c r="L6" s="5" t="str">
        <f>'[1]19.Serbia'!L6</f>
        <v xml:space="preserve"> </v>
      </c>
    </row>
    <row r="7" spans="1:16">
      <c r="A7">
        <v>6</v>
      </c>
      <c r="B7" s="5" t="str">
        <f>'[1]19.Serbia'!B7</f>
        <v>Spartak Subotica</v>
      </c>
      <c r="C7" s="5">
        <f>'[1]19.Serbia'!C7</f>
        <v>31</v>
      </c>
      <c r="D7" s="5">
        <f>'[1]19.Serbia'!D7</f>
        <v>14</v>
      </c>
      <c r="E7" s="5">
        <f>'[1]19.Serbia'!E7</f>
        <v>5</v>
      </c>
      <c r="F7" s="5">
        <f>'[1]19.Serbia'!F7</f>
        <v>12</v>
      </c>
      <c r="G7" s="5">
        <f>'[1]19.Serbia'!G7</f>
        <v>50</v>
      </c>
      <c r="H7" s="5">
        <f>'[1]19.Serbia'!H7</f>
        <v>43</v>
      </c>
      <c r="I7" s="5">
        <f>'[1]19.Serbia'!I7</f>
        <v>7</v>
      </c>
      <c r="J7" s="48">
        <f>'[1]19.Serbia'!J7</f>
        <v>47</v>
      </c>
      <c r="K7" s="6">
        <f>'[1]19.Serbia'!K7</f>
        <v>5.3500000045454543</v>
      </c>
      <c r="L7" s="5" t="str">
        <f>'[1]19.Serbia'!L7</f>
        <v xml:space="preserve"> </v>
      </c>
      <c r="O7" s="20"/>
      <c r="P7" s="271"/>
    </row>
    <row r="8" spans="1:16">
      <c r="A8">
        <v>7</v>
      </c>
      <c r="B8" s="5" t="str">
        <f>'[1]19.Serbia'!B8</f>
        <v>Backa Topola</v>
      </c>
      <c r="C8" s="5">
        <f>'[1]19.Serbia'!C8</f>
        <v>31</v>
      </c>
      <c r="D8" s="5">
        <f>'[1]19.Serbia'!D8</f>
        <v>13</v>
      </c>
      <c r="E8" s="5">
        <f>'[1]19.Serbia'!E8</f>
        <v>7</v>
      </c>
      <c r="F8" s="5">
        <f>'[1]19.Serbia'!F8</f>
        <v>11</v>
      </c>
      <c r="G8" s="5">
        <f>'[1]19.Serbia'!G8</f>
        <v>54</v>
      </c>
      <c r="H8" s="5">
        <f>'[1]19.Serbia'!H8</f>
        <v>39</v>
      </c>
      <c r="I8" s="5">
        <f>'[1]19.Serbia'!I8</f>
        <v>15</v>
      </c>
      <c r="J8" s="48">
        <f>'[1]19.Serbia'!J8</f>
        <v>46</v>
      </c>
      <c r="K8" s="6">
        <f>'[1]19.Serbia'!K8</f>
        <v>5.3500000046082947</v>
      </c>
      <c r="L8" s="5" t="str">
        <f>'[1]19.Serbia'!L8</f>
        <v xml:space="preserve"> </v>
      </c>
      <c r="O8" s="20"/>
      <c r="P8" s="271"/>
    </row>
    <row r="9" spans="1:16">
      <c r="A9" s="44">
        <v>8</v>
      </c>
      <c r="B9" s="5" t="str">
        <f>'[1]19.Serbia'!B9</f>
        <v>Proleter</v>
      </c>
      <c r="C9" s="5">
        <f>'[1]19.Serbia'!C9</f>
        <v>31</v>
      </c>
      <c r="D9" s="5">
        <f>'[1]19.Serbia'!D9</f>
        <v>12</v>
      </c>
      <c r="E9" s="5">
        <f>'[1]19.Serbia'!E9</f>
        <v>7</v>
      </c>
      <c r="F9" s="5">
        <f>'[1]19.Serbia'!F9</f>
        <v>12</v>
      </c>
      <c r="G9" s="5">
        <f>'[1]19.Serbia'!G9</f>
        <v>28</v>
      </c>
      <c r="H9" s="5">
        <f>'[1]19.Serbia'!H9</f>
        <v>37</v>
      </c>
      <c r="I9" s="5">
        <f>'[1]19.Serbia'!I9</f>
        <v>-9</v>
      </c>
      <c r="J9" s="48">
        <f>'[1]19.Serbia'!J9</f>
        <v>43</v>
      </c>
      <c r="K9" s="6">
        <f>'[1]19.Serbia'!K9</f>
        <v>5.3500000001249992</v>
      </c>
      <c r="L9" s="5" t="str">
        <f>'[1]19.Serbia'!L9</f>
        <v xml:space="preserve"> </v>
      </c>
      <c r="P9" s="271"/>
    </row>
    <row r="10" spans="1:16">
      <c r="A10">
        <v>9</v>
      </c>
      <c r="B10" s="5" t="str">
        <f>'[1]19.Serbia'!B10</f>
        <v>Mladost Lucani</v>
      </c>
      <c r="C10" s="5">
        <f>'[1]19.Serbia'!C10</f>
        <v>31</v>
      </c>
      <c r="D10" s="5">
        <f>'[1]19.Serbia'!D10</f>
        <v>11</v>
      </c>
      <c r="E10" s="5">
        <f>'[1]19.Serbia'!E10</f>
        <v>9</v>
      </c>
      <c r="F10" s="5">
        <f>'[1]19.Serbia'!F10</f>
        <v>11</v>
      </c>
      <c r="G10" s="5">
        <f>'[1]19.Serbia'!G10</f>
        <v>35</v>
      </c>
      <c r="H10" s="5">
        <f>'[1]19.Serbia'!H10</f>
        <v>48</v>
      </c>
      <c r="I10" s="5">
        <f>'[1]19.Serbia'!I10</f>
        <v>-13</v>
      </c>
      <c r="J10" s="48">
        <f>'[1]19.Serbia'!J10</f>
        <v>42</v>
      </c>
      <c r="K10" s="6">
        <f>'[1]19.Serbia'!K10</f>
        <v>5.3500000045248868</v>
      </c>
      <c r="L10" s="5" t="str">
        <f>'[1]19.Serbia'!L10</f>
        <v xml:space="preserve"> </v>
      </c>
    </row>
    <row r="11" spans="1:16">
      <c r="A11">
        <v>10</v>
      </c>
      <c r="B11" s="5" t="str">
        <f>'[1]19.Serbia'!B11</f>
        <v>Metalac</v>
      </c>
      <c r="C11" s="5">
        <f>'[1]19.Serbia'!C11</f>
        <v>31</v>
      </c>
      <c r="D11" s="5">
        <f>'[1]19.Serbia'!D11</f>
        <v>10</v>
      </c>
      <c r="E11" s="5">
        <f>'[1]19.Serbia'!E11</f>
        <v>11</v>
      </c>
      <c r="F11" s="5">
        <f>'[1]19.Serbia'!F11</f>
        <v>10</v>
      </c>
      <c r="G11" s="5">
        <f>'[1]19.Serbia'!G11</f>
        <v>38</v>
      </c>
      <c r="H11" s="5">
        <f>'[1]19.Serbia'!H11</f>
        <v>45</v>
      </c>
      <c r="I11" s="5">
        <f>'[1]19.Serbia'!I11</f>
        <v>-7</v>
      </c>
      <c r="J11" s="48">
        <f>'[1]19.Serbia'!J11</f>
        <v>41</v>
      </c>
      <c r="K11" s="6">
        <f>'[1]19.Serbia'!K11</f>
        <v>5.3500000000999997</v>
      </c>
      <c r="L11" s="5" t="str">
        <f>'[1]19.Serbia'!L11</f>
        <v xml:space="preserve"> </v>
      </c>
      <c r="N11" s="54"/>
    </row>
    <row r="12" spans="1:16">
      <c r="A12">
        <v>11</v>
      </c>
      <c r="B12" s="5" t="str">
        <f>'[1]19.Serbia'!B12</f>
        <v>Vozdovac</v>
      </c>
      <c r="C12" s="5">
        <f>'[1]19.Serbia'!C12</f>
        <v>31</v>
      </c>
      <c r="D12" s="5">
        <f>'[1]19.Serbia'!D12</f>
        <v>10</v>
      </c>
      <c r="E12" s="5">
        <f>'[1]19.Serbia'!E12</f>
        <v>8</v>
      </c>
      <c r="F12" s="5">
        <f>'[1]19.Serbia'!F12</f>
        <v>13</v>
      </c>
      <c r="G12" s="5">
        <f>'[1]19.Serbia'!G12</f>
        <v>40</v>
      </c>
      <c r="H12" s="5">
        <f>'[1]19.Serbia'!H12</f>
        <v>48</v>
      </c>
      <c r="I12" s="5">
        <f>'[1]19.Serbia'!I12</f>
        <v>-8</v>
      </c>
      <c r="J12" s="48">
        <f>'[1]19.Serbia'!J12</f>
        <v>38</v>
      </c>
      <c r="K12" s="6">
        <f>'[1]19.Serbia'!K12</f>
        <v>5.3500000000909091</v>
      </c>
      <c r="L12" s="5" t="str">
        <f>'[1]19.Serbia'!L12</f>
        <v xml:space="preserve"> </v>
      </c>
      <c r="N12" s="42"/>
    </row>
    <row r="13" spans="1:16">
      <c r="A13">
        <v>12</v>
      </c>
      <c r="B13" s="5" t="str">
        <f>'[1]19.Serbia'!B13</f>
        <v>Radnicki Nis</v>
      </c>
      <c r="C13" s="5">
        <f>'[1]19.Serbia'!C13</f>
        <v>31</v>
      </c>
      <c r="D13" s="5">
        <f>'[1]19.Serbia'!D13</f>
        <v>11</v>
      </c>
      <c r="E13" s="5">
        <f>'[1]19.Serbia'!E13</f>
        <v>5</v>
      </c>
      <c r="F13" s="5">
        <f>'[1]19.Serbia'!F13</f>
        <v>15</v>
      </c>
      <c r="G13" s="5">
        <f>'[1]19.Serbia'!G13</f>
        <v>28</v>
      </c>
      <c r="H13" s="5">
        <f>'[1]19.Serbia'!H13</f>
        <v>36</v>
      </c>
      <c r="I13" s="5">
        <f>'[1]19.Serbia'!I13</f>
        <v>-8</v>
      </c>
      <c r="J13" s="48">
        <f>'[1]19.Serbia'!J13</f>
        <v>38</v>
      </c>
      <c r="K13" s="6">
        <f>'[1]19.Serbia'!K13</f>
        <v>5.3500000045662093</v>
      </c>
      <c r="L13" s="5" t="str">
        <f>'[1]19.Serbia'!L13</f>
        <v xml:space="preserve"> </v>
      </c>
    </row>
    <row r="14" spans="1:16">
      <c r="A14">
        <v>13</v>
      </c>
      <c r="B14" s="5" t="str">
        <f>'[1]19.Serbia'!B14</f>
        <v>Javor</v>
      </c>
      <c r="C14" s="5">
        <f>'[1]19.Serbia'!C14</f>
        <v>31</v>
      </c>
      <c r="D14" s="5">
        <f>'[1]19.Serbia'!D14</f>
        <v>10</v>
      </c>
      <c r="E14" s="5">
        <f>'[1]19.Serbia'!E14</f>
        <v>7</v>
      </c>
      <c r="F14" s="5">
        <f>'[1]19.Serbia'!F14</f>
        <v>14</v>
      </c>
      <c r="G14" s="5">
        <f>'[1]19.Serbia'!G14</f>
        <v>38</v>
      </c>
      <c r="H14" s="5">
        <f>'[1]19.Serbia'!H14</f>
        <v>48</v>
      </c>
      <c r="I14" s="5">
        <f>'[1]19.Serbia'!I14</f>
        <v>-10</v>
      </c>
      <c r="J14" s="48">
        <f>'[1]19.Serbia'!J14</f>
        <v>37</v>
      </c>
      <c r="K14" s="6">
        <f>'[1]19.Serbia'!K14</f>
        <v>5.350000000076923</v>
      </c>
      <c r="L14" s="5" t="str">
        <f>'[1]19.Serbia'!L14</f>
        <v xml:space="preserve"> </v>
      </c>
    </row>
    <row r="15" spans="1:16">
      <c r="A15">
        <v>14</v>
      </c>
      <c r="B15" s="5" t="str">
        <f>'[1]19.Serbia'!B15</f>
        <v>Novi Pazar</v>
      </c>
      <c r="C15" s="5">
        <f>'[1]19.Serbia'!C15</f>
        <v>31</v>
      </c>
      <c r="D15" s="5">
        <f>'[1]19.Serbia'!D15</f>
        <v>10</v>
      </c>
      <c r="E15" s="5">
        <f>'[1]19.Serbia'!E15</f>
        <v>6</v>
      </c>
      <c r="F15" s="5">
        <f>'[1]19.Serbia'!F15</f>
        <v>15</v>
      </c>
      <c r="G15" s="5">
        <f>'[1]19.Serbia'!G15</f>
        <v>40</v>
      </c>
      <c r="H15" s="5">
        <f>'[1]19.Serbia'!H15</f>
        <v>52</v>
      </c>
      <c r="I15" s="5">
        <f>'[1]19.Serbia'!I15</f>
        <v>-12</v>
      </c>
      <c r="J15" s="48">
        <f>'[1]19.Serbia'!J15</f>
        <v>36</v>
      </c>
      <c r="K15" s="6">
        <f>'[1]19.Serbia'!K15</f>
        <v>5.3500000000714278</v>
      </c>
      <c r="L15" s="5" t="str">
        <f>'[1]19.Serbia'!L15</f>
        <v xml:space="preserve"> </v>
      </c>
    </row>
    <row r="16" spans="1:16">
      <c r="A16">
        <v>15</v>
      </c>
      <c r="B16" s="5" t="str">
        <f>'[1]19.Serbia'!B16</f>
        <v>Rad</v>
      </c>
      <c r="C16" s="5">
        <f>'[1]19.Serbia'!C16</f>
        <v>31</v>
      </c>
      <c r="D16" s="5">
        <f>'[1]19.Serbia'!D16</f>
        <v>11</v>
      </c>
      <c r="E16" s="5">
        <f>'[1]19.Serbia'!E16</f>
        <v>3</v>
      </c>
      <c r="F16" s="5">
        <f>'[1]19.Serbia'!F16</f>
        <v>17</v>
      </c>
      <c r="G16" s="5">
        <f>'[1]19.Serbia'!G16</f>
        <v>27</v>
      </c>
      <c r="H16" s="5">
        <f>'[1]19.Serbia'!H16</f>
        <v>47</v>
      </c>
      <c r="I16" s="5">
        <f>'[1]19.Serbia'!I16</f>
        <v>-20</v>
      </c>
      <c r="J16" s="48">
        <f>'[1]19.Serbia'!J16</f>
        <v>36</v>
      </c>
      <c r="K16" s="6">
        <f>'[1]19.Serbia'!K16</f>
        <v>5.3500000000666663</v>
      </c>
      <c r="L16" s="5" t="str">
        <f>'[1]19.Serbia'!L16</f>
        <v xml:space="preserve"> </v>
      </c>
    </row>
    <row r="17" spans="1:15">
      <c r="A17">
        <v>16</v>
      </c>
      <c r="B17" s="5" t="str">
        <f>'[1]19.Serbia'!B17</f>
        <v>Napredak</v>
      </c>
      <c r="C17" s="5">
        <f>'[1]19.Serbia'!C17</f>
        <v>31</v>
      </c>
      <c r="D17" s="5">
        <f>'[1]19.Serbia'!D17</f>
        <v>9</v>
      </c>
      <c r="E17" s="5">
        <f>'[1]19.Serbia'!E17</f>
        <v>8</v>
      </c>
      <c r="F17" s="5">
        <f>'[1]19.Serbia'!F17</f>
        <v>14</v>
      </c>
      <c r="G17" s="5">
        <f>'[1]19.Serbia'!G17</f>
        <v>28</v>
      </c>
      <c r="H17" s="5">
        <f>'[1]19.Serbia'!H17</f>
        <v>44</v>
      </c>
      <c r="I17" s="5">
        <f>'[1]19.Serbia'!I17</f>
        <v>-16</v>
      </c>
      <c r="J17" s="48">
        <f>'[1]19.Serbia'!J17</f>
        <v>35</v>
      </c>
      <c r="K17" s="6">
        <f>'[1]19.Serbia'!K17</f>
        <v>5.3500000000624999</v>
      </c>
      <c r="L17" s="5" t="str">
        <f>'[1]19.Serbia'!L17</f>
        <v xml:space="preserve"> </v>
      </c>
    </row>
    <row r="18" spans="1:15">
      <c r="A18">
        <v>17</v>
      </c>
      <c r="B18" s="5" t="str">
        <f>'[1]19.Serbia'!B18</f>
        <v>Indjija</v>
      </c>
      <c r="C18" s="5">
        <f>'[1]19.Serbia'!C18</f>
        <v>31</v>
      </c>
      <c r="D18" s="5">
        <f>'[1]19.Serbia'!D18</f>
        <v>10</v>
      </c>
      <c r="E18" s="5">
        <f>'[1]19.Serbia'!E18</f>
        <v>3</v>
      </c>
      <c r="F18" s="5">
        <f>'[1]19.Serbia'!F18</f>
        <v>18</v>
      </c>
      <c r="G18" s="5">
        <f>'[1]19.Serbia'!G18</f>
        <v>25</v>
      </c>
      <c r="H18" s="5">
        <f>'[1]19.Serbia'!H18</f>
        <v>49</v>
      </c>
      <c r="I18" s="5">
        <f>'[1]19.Serbia'!I18</f>
        <v>-24</v>
      </c>
      <c r="J18" s="48">
        <f>'[1]19.Serbia'!J18</f>
        <v>33</v>
      </c>
      <c r="K18" s="6">
        <f>'[1]19.Serbia'!K18</f>
        <v>5.3500000000588228</v>
      </c>
      <c r="L18" s="5" t="str">
        <f>'[1]19.Serbia'!L18</f>
        <v xml:space="preserve"> </v>
      </c>
    </row>
    <row r="19" spans="1:15">
      <c r="A19">
        <v>18</v>
      </c>
      <c r="B19" s="5" t="str">
        <f>'[1]19.Serbia'!B19</f>
        <v>Zlatibor</v>
      </c>
      <c r="C19" s="5">
        <f>'[1]19.Serbia'!C19</f>
        <v>31</v>
      </c>
      <c r="D19" s="5">
        <f>'[1]19.Serbia'!D19</f>
        <v>5</v>
      </c>
      <c r="E19" s="5">
        <f>'[1]19.Serbia'!E19</f>
        <v>7</v>
      </c>
      <c r="F19" s="5">
        <f>'[1]19.Serbia'!F19</f>
        <v>19</v>
      </c>
      <c r="G19" s="5">
        <f>'[1]19.Serbia'!G19</f>
        <v>24</v>
      </c>
      <c r="H19" s="5">
        <f>'[1]19.Serbia'!H19</f>
        <v>54</v>
      </c>
      <c r="I19" s="5">
        <f>'[1]19.Serbia'!I19</f>
        <v>-30</v>
      </c>
      <c r="J19" s="48">
        <f>'[1]19.Serbia'!J19</f>
        <v>22</v>
      </c>
      <c r="K19" s="6">
        <f>'[1]19.Serbia'!K19</f>
        <v>5.3500000000555552</v>
      </c>
      <c r="L19" s="5" t="str">
        <f>'[1]19.Serbia'!L19</f>
        <v xml:space="preserve"> </v>
      </c>
      <c r="O19" s="27"/>
    </row>
    <row r="20" spans="1:15">
      <c r="A20">
        <v>19</v>
      </c>
      <c r="B20" s="5" t="str">
        <f>'[1]19.Serbia'!B20</f>
        <v>Macva Sabac</v>
      </c>
      <c r="C20" s="5">
        <f>'[1]19.Serbia'!C20</f>
        <v>31</v>
      </c>
      <c r="D20" s="5">
        <f>'[1]19.Serbia'!D20</f>
        <v>6</v>
      </c>
      <c r="E20" s="5">
        <f>'[1]19.Serbia'!E20</f>
        <v>3</v>
      </c>
      <c r="F20" s="5">
        <f>'[1]19.Serbia'!F20</f>
        <v>22</v>
      </c>
      <c r="G20" s="5">
        <f>'[1]19.Serbia'!G20</f>
        <v>19</v>
      </c>
      <c r="H20" s="5">
        <f>'[1]19.Serbia'!H20</f>
        <v>58</v>
      </c>
      <c r="I20" s="5">
        <f>'[1]19.Serbia'!I20</f>
        <v>-39</v>
      </c>
      <c r="J20" s="48">
        <f>'[1]19.Serbia'!J20</f>
        <v>21</v>
      </c>
      <c r="K20" s="6">
        <f>'[1]19.Serbia'!K20</f>
        <v>5.3500000000526313</v>
      </c>
      <c r="L20" s="5" t="str">
        <f>'[1]19.Serbia'!L20</f>
        <v xml:space="preserve"> </v>
      </c>
      <c r="O20" s="164"/>
    </row>
    <row r="21" spans="1:15">
      <c r="A21">
        <v>20</v>
      </c>
      <c r="B21" s="5" t="str">
        <f>'[1]19.Serbia'!B21</f>
        <v>OFK Backa</v>
      </c>
      <c r="C21" s="5">
        <f>'[1]19.Serbia'!C21</f>
        <v>31</v>
      </c>
      <c r="D21" s="5">
        <f>'[1]19.Serbia'!D21</f>
        <v>3</v>
      </c>
      <c r="E21" s="5">
        <f>'[1]19.Serbia'!E21</f>
        <v>7</v>
      </c>
      <c r="F21" s="5">
        <f>'[1]19.Serbia'!F21</f>
        <v>21</v>
      </c>
      <c r="G21" s="5">
        <f>'[1]19.Serbia'!G21</f>
        <v>22</v>
      </c>
      <c r="H21" s="5">
        <f>'[1]19.Serbia'!H21</f>
        <v>48</v>
      </c>
      <c r="I21" s="5">
        <f>'[1]19.Serbia'!I21</f>
        <v>-26</v>
      </c>
      <c r="J21" s="48">
        <f>'[1]19.Serbia'!J21</f>
        <v>16</v>
      </c>
      <c r="K21" s="6">
        <f>'[1]19.Serbia'!K21</f>
        <v>5.3500000000499996</v>
      </c>
      <c r="L21" s="5" t="str">
        <f>'[1]19.Serbia'!L21</f>
        <v xml:space="preserve"> </v>
      </c>
    </row>
    <row r="22" spans="1:15">
      <c r="F22" s="120" t="s">
        <v>203</v>
      </c>
      <c r="G22" s="277">
        <f>SUM(G2:G21)/SUM(C2:C21)*2</f>
        <v>2.6451612903225805</v>
      </c>
      <c r="H22" s="277"/>
    </row>
    <row r="23" spans="1:15">
      <c r="B23" t="s">
        <v>143</v>
      </c>
      <c r="K23" s="6">
        <f>'[1]19.Serbia'!K23</f>
        <v>5.35</v>
      </c>
    </row>
    <row r="27" spans="1:15">
      <c r="B27" s="190" t="s">
        <v>204</v>
      </c>
    </row>
    <row r="28" spans="1:15">
      <c r="B28" s="27" t="s">
        <v>267</v>
      </c>
    </row>
    <row r="29" spans="1:15">
      <c r="B29" s="27" t="s">
        <v>206</v>
      </c>
    </row>
    <row r="30" spans="1:15">
      <c r="B30" s="27" t="s">
        <v>207</v>
      </c>
    </row>
    <row r="31" spans="1:15">
      <c r="B31" s="27" t="s">
        <v>275</v>
      </c>
    </row>
    <row r="32" spans="1:15">
      <c r="B32" s="27" t="s">
        <v>262</v>
      </c>
    </row>
    <row r="36" ht="14.25" customHeight="1"/>
  </sheetData>
  <mergeCells count="1">
    <mergeCell ref="G22:H22"/>
  </mergeCells>
  <phoneticPr fontId="3" type="noConversion"/>
  <hyperlinks>
    <hyperlink ref="O1" location="MENU!A1" display="Menu" xr:uid="{00000000-0004-0000-1900-000000000000}"/>
  </hyperlink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R36"/>
  <sheetViews>
    <sheetView workbookViewId="0"/>
  </sheetViews>
  <sheetFormatPr defaultRowHeight="15"/>
  <cols>
    <col min="1" max="1" width="3" customWidth="1"/>
    <col min="2" max="2" width="19.7109375" customWidth="1"/>
    <col min="3" max="8" width="3" customWidth="1"/>
    <col min="9" max="9" width="3.7109375" customWidth="1"/>
    <col min="10" max="10" width="3.7109375" style="13" customWidth="1"/>
    <col min="11" max="11" width="6.5703125" bestFit="1" customWidth="1"/>
    <col min="12" max="12" width="7.42578125" bestFit="1" customWidth="1"/>
  </cols>
  <sheetData>
    <row r="1" spans="1:18">
      <c r="B1" t="s">
        <v>184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s="13" t="s">
        <v>199</v>
      </c>
      <c r="K1" s="17" t="s">
        <v>128</v>
      </c>
      <c r="L1" s="17" t="s">
        <v>200</v>
      </c>
      <c r="M1" s="20" t="str">
        <f>CONCATENATE(MAX(C2:C11),"/36")</f>
        <v>28/36</v>
      </c>
      <c r="N1" s="243"/>
      <c r="O1" s="246" t="s">
        <v>77</v>
      </c>
    </row>
    <row r="2" spans="1:18">
      <c r="A2">
        <v>1</v>
      </c>
      <c r="B2" s="5" t="str">
        <f>'[1]20.Croatia'!B2</f>
        <v>Dinamo Zagreb</v>
      </c>
      <c r="C2" s="5">
        <f>'[1]20.Croatia'!C2</f>
        <v>27</v>
      </c>
      <c r="D2" s="5">
        <f>'[1]20.Croatia'!D2</f>
        <v>20</v>
      </c>
      <c r="E2" s="5">
        <f>'[1]20.Croatia'!E2</f>
        <v>4</v>
      </c>
      <c r="F2" s="5">
        <f>'[1]20.Croatia'!F2</f>
        <v>3</v>
      </c>
      <c r="G2" s="5">
        <f>'[1]20.Croatia'!G2</f>
        <v>66</v>
      </c>
      <c r="H2" s="5">
        <f>'[1]20.Croatia'!H2</f>
        <v>23</v>
      </c>
      <c r="I2" s="5">
        <f>'[1]20.Croatia'!I2</f>
        <v>43</v>
      </c>
      <c r="J2" s="48">
        <f>'[1]20.Croatia'!J2</f>
        <v>64</v>
      </c>
      <c r="K2" s="6">
        <f>'[1]20.Croatia'!K2</f>
        <v>44.500000030303028</v>
      </c>
      <c r="L2" s="5" t="str">
        <f>'[1]20.Croatia'!L2</f>
        <v>CHQ1</v>
      </c>
    </row>
    <row r="3" spans="1:18">
      <c r="A3">
        <v>2</v>
      </c>
      <c r="B3" s="5" t="str">
        <f>'[1]20.Croatia'!B3</f>
        <v>Osijek</v>
      </c>
      <c r="C3" s="5">
        <f>'[1]20.Croatia'!C3</f>
        <v>28</v>
      </c>
      <c r="D3" s="5">
        <f>'[1]20.Croatia'!D3</f>
        <v>19</v>
      </c>
      <c r="E3" s="5">
        <f>'[1]20.Croatia'!E3</f>
        <v>5</v>
      </c>
      <c r="F3" s="5">
        <f>'[1]20.Croatia'!F3</f>
        <v>4</v>
      </c>
      <c r="G3" s="5">
        <f>'[1]20.Croatia'!G3</f>
        <v>49</v>
      </c>
      <c r="H3" s="5">
        <f>'[1]20.Croatia'!H3</f>
        <v>21</v>
      </c>
      <c r="I3" s="5">
        <f>'[1]20.Croatia'!I3</f>
        <v>28</v>
      </c>
      <c r="J3" s="48">
        <f>'[1]20.Croatia'!J3</f>
        <v>62</v>
      </c>
      <c r="K3" s="6">
        <f>'[1]20.Croatia'!K3</f>
        <v>6.0000000052631579</v>
      </c>
      <c r="L3" s="5" t="str">
        <f>'[1]20.Croatia'!L3</f>
        <v>ECLQ2</v>
      </c>
      <c r="N3" s="243"/>
    </row>
    <row r="4" spans="1:18">
      <c r="A4">
        <v>3</v>
      </c>
      <c r="B4" s="5" t="str">
        <f>'[1]20.Croatia'!B4</f>
        <v>HNK Gorica</v>
      </c>
      <c r="C4" s="5">
        <f>'[1]20.Croatia'!C4</f>
        <v>28</v>
      </c>
      <c r="D4" s="5">
        <f>'[1]20.Croatia'!D4</f>
        <v>14</v>
      </c>
      <c r="E4" s="5">
        <f>'[1]20.Croatia'!E4</f>
        <v>7</v>
      </c>
      <c r="F4" s="5">
        <f>'[1]20.Croatia'!F4</f>
        <v>7</v>
      </c>
      <c r="G4" s="5">
        <f>'[1]20.Croatia'!G4</f>
        <v>51</v>
      </c>
      <c r="H4" s="5">
        <f>'[1]20.Croatia'!H4</f>
        <v>34</v>
      </c>
      <c r="I4" s="5">
        <f>'[1]20.Croatia'!I4</f>
        <v>17</v>
      </c>
      <c r="J4" s="48">
        <f>'[1]20.Croatia'!J4</f>
        <v>49</v>
      </c>
      <c r="K4" s="6">
        <f>'[1]20.Croatia'!K4</f>
        <v>5.2550000003333333</v>
      </c>
      <c r="L4" s="5" t="str">
        <f>'[1]20.Croatia'!L4</f>
        <v>ECLQ2</v>
      </c>
    </row>
    <row r="5" spans="1:18">
      <c r="A5">
        <v>4</v>
      </c>
      <c r="B5" s="5" t="str">
        <f>'[1]20.Croatia'!B5</f>
        <v>Rijeka</v>
      </c>
      <c r="C5" s="5">
        <f>'[1]20.Croatia'!C5</f>
        <v>28</v>
      </c>
      <c r="D5" s="5">
        <f>'[1]20.Croatia'!D5</f>
        <v>13</v>
      </c>
      <c r="E5" s="5">
        <f>'[1]20.Croatia'!E5</f>
        <v>6</v>
      </c>
      <c r="F5" s="5">
        <f>'[1]20.Croatia'!F5</f>
        <v>9</v>
      </c>
      <c r="G5" s="5">
        <f>'[1]20.Croatia'!G5</f>
        <v>36</v>
      </c>
      <c r="H5" s="5">
        <f>'[1]20.Croatia'!H5</f>
        <v>34</v>
      </c>
      <c r="I5" s="5">
        <f>'[1]20.Croatia'!I5</f>
        <v>2</v>
      </c>
      <c r="J5" s="48">
        <f>'[1]20.Croatia'!J5</f>
        <v>45</v>
      </c>
      <c r="K5" s="6">
        <f>'[1]20.Croatia'!K5</f>
        <v>13.500000008695652</v>
      </c>
      <c r="L5" s="5" t="str">
        <f>'[1]20.Croatia'!L5</f>
        <v>ECLQ2?</v>
      </c>
    </row>
    <row r="6" spans="1:18">
      <c r="A6">
        <v>5</v>
      </c>
      <c r="B6" s="5" t="str">
        <f>'[1]20.Croatia'!B6</f>
        <v>Hajduk</v>
      </c>
      <c r="C6" s="5">
        <f>'[1]20.Croatia'!C6</f>
        <v>27</v>
      </c>
      <c r="D6" s="5">
        <f>'[1]20.Croatia'!D6</f>
        <v>13</v>
      </c>
      <c r="E6" s="5">
        <f>'[1]20.Croatia'!E6</f>
        <v>4</v>
      </c>
      <c r="F6" s="5">
        <f>'[1]20.Croatia'!F6</f>
        <v>10</v>
      </c>
      <c r="G6" s="5">
        <f>'[1]20.Croatia'!G6</f>
        <v>34</v>
      </c>
      <c r="H6" s="5">
        <f>'[1]20.Croatia'!H6</f>
        <v>30</v>
      </c>
      <c r="I6" s="5">
        <f>'[1]20.Croatia'!I6</f>
        <v>4</v>
      </c>
      <c r="J6" s="48">
        <f>'[1]20.Croatia'!J6</f>
        <v>43</v>
      </c>
      <c r="K6" s="6">
        <f>'[1]20.Croatia'!K6</f>
        <v>8.000000007142857</v>
      </c>
      <c r="L6" s="5" t="str">
        <f>'[1]20.Croatia'!L6</f>
        <v xml:space="preserve"> </v>
      </c>
      <c r="M6" s="10"/>
      <c r="O6" s="271"/>
      <c r="P6" s="271"/>
    </row>
    <row r="7" spans="1:18">
      <c r="A7">
        <v>6</v>
      </c>
      <c r="B7" s="5" t="str">
        <f>'[1]20.Croatia'!B7</f>
        <v>Slaven</v>
      </c>
      <c r="C7" s="5">
        <f>'[1]20.Croatia'!C7</f>
        <v>28</v>
      </c>
      <c r="D7" s="5">
        <f>'[1]20.Croatia'!D7</f>
        <v>5</v>
      </c>
      <c r="E7" s="5">
        <f>'[1]20.Croatia'!E7</f>
        <v>12</v>
      </c>
      <c r="F7" s="5">
        <f>'[1]20.Croatia'!F7</f>
        <v>11</v>
      </c>
      <c r="G7" s="5">
        <f>'[1]20.Croatia'!G7</f>
        <v>32</v>
      </c>
      <c r="H7" s="5">
        <f>'[1]20.Croatia'!H7</f>
        <v>42</v>
      </c>
      <c r="I7" s="5">
        <f>'[1]20.Croatia'!I7</f>
        <v>-10</v>
      </c>
      <c r="J7" s="48">
        <f>'[1]20.Croatia'!J7</f>
        <v>27</v>
      </c>
      <c r="K7" s="6">
        <f>'[1]20.Croatia'!K7</f>
        <v>5.2550000001666666</v>
      </c>
      <c r="L7" s="5" t="str">
        <f>'[1]20.Croatia'!L7</f>
        <v xml:space="preserve"> </v>
      </c>
      <c r="O7" s="271"/>
      <c r="P7" s="271"/>
    </row>
    <row r="8" spans="1:18">
      <c r="A8">
        <v>7</v>
      </c>
      <c r="B8" s="5" t="str">
        <f>'[1]20.Croatia'!B8</f>
        <v>Sibenik</v>
      </c>
      <c r="C8" s="5">
        <f>'[1]20.Croatia'!C8</f>
        <v>28</v>
      </c>
      <c r="D8" s="5">
        <f>'[1]20.Croatia'!D8</f>
        <v>7</v>
      </c>
      <c r="E8" s="5">
        <f>'[1]20.Croatia'!E8</f>
        <v>6</v>
      </c>
      <c r="F8" s="5">
        <f>'[1]20.Croatia'!F8</f>
        <v>15</v>
      </c>
      <c r="G8" s="5">
        <f>'[1]20.Croatia'!G8</f>
        <v>27</v>
      </c>
      <c r="H8" s="5">
        <f>'[1]20.Croatia'!H8</f>
        <v>38</v>
      </c>
      <c r="I8" s="5">
        <f>'[1]20.Croatia'!I8</f>
        <v>-11</v>
      </c>
      <c r="J8" s="48">
        <f>'[1]20.Croatia'!J8</f>
        <v>27</v>
      </c>
      <c r="K8" s="6">
        <f>'[1]20.Croatia'!K8</f>
        <v>5.2550000001428572</v>
      </c>
      <c r="L8" s="5" t="str">
        <f>'[1]20.Croatia'!L8</f>
        <v xml:space="preserve"> </v>
      </c>
      <c r="O8" s="271"/>
      <c r="P8" s="271"/>
    </row>
    <row r="9" spans="1:18">
      <c r="A9">
        <v>8</v>
      </c>
      <c r="B9" s="5" t="str">
        <f>'[1]20.Croatia'!B9</f>
        <v>Istra 1961</v>
      </c>
      <c r="C9" s="5">
        <f>'[1]20.Croatia'!C9</f>
        <v>28</v>
      </c>
      <c r="D9" s="5">
        <f>'[1]20.Croatia'!D9</f>
        <v>6</v>
      </c>
      <c r="E9" s="5">
        <f>'[1]20.Croatia'!E9</f>
        <v>6</v>
      </c>
      <c r="F9" s="5">
        <f>'[1]20.Croatia'!F9</f>
        <v>16</v>
      </c>
      <c r="G9" s="5">
        <f>'[1]20.Croatia'!G9</f>
        <v>22</v>
      </c>
      <c r="H9" s="5">
        <f>'[1]20.Croatia'!H9</f>
        <v>42</v>
      </c>
      <c r="I9" s="5">
        <f>'[1]20.Croatia'!I9</f>
        <v>-20</v>
      </c>
      <c r="J9" s="48">
        <f>'[1]20.Croatia'!J9</f>
        <v>24</v>
      </c>
      <c r="K9" s="6">
        <f>'[1]20.Croatia'!K9</f>
        <v>5.2550000001249995</v>
      </c>
      <c r="L9" s="5" t="str">
        <f>'[1]20.Croatia'!L9</f>
        <v xml:space="preserve"> </v>
      </c>
      <c r="O9" s="271"/>
    </row>
    <row r="10" spans="1:18">
      <c r="A10">
        <v>9</v>
      </c>
      <c r="B10" s="5" t="str">
        <f>'[1]20.Croatia'!B10</f>
        <v>Varazdin</v>
      </c>
      <c r="C10" s="5">
        <f>'[1]20.Croatia'!C10</f>
        <v>28</v>
      </c>
      <c r="D10" s="5">
        <f>'[1]20.Croatia'!D10</f>
        <v>6</v>
      </c>
      <c r="E10" s="5">
        <f>'[1]20.Croatia'!E10</f>
        <v>6</v>
      </c>
      <c r="F10" s="5">
        <f>'[1]20.Croatia'!F10</f>
        <v>16</v>
      </c>
      <c r="G10" s="5">
        <f>'[1]20.Croatia'!G10</f>
        <v>23</v>
      </c>
      <c r="H10" s="5">
        <f>'[1]20.Croatia'!H10</f>
        <v>47</v>
      </c>
      <c r="I10" s="5">
        <f>'[1]20.Croatia'!I10</f>
        <v>-24</v>
      </c>
      <c r="J10" s="48">
        <f>'[1]20.Croatia'!J10</f>
        <v>24</v>
      </c>
      <c r="K10" s="6">
        <f>'[1]20.Croatia'!K10</f>
        <v>5.255000000111111</v>
      </c>
      <c r="L10" s="5" t="str">
        <f>'[1]20.Croatia'!L10</f>
        <v xml:space="preserve"> </v>
      </c>
    </row>
    <row r="11" spans="1:18">
      <c r="A11">
        <v>10</v>
      </c>
      <c r="B11" s="5" t="str">
        <f>'[1]20.Croatia'!B11</f>
        <v>Lokomotiva Zagreb</v>
      </c>
      <c r="C11" s="5">
        <f>'[1]20.Croatia'!C11</f>
        <v>28</v>
      </c>
      <c r="D11" s="5">
        <f>'[1]20.Croatia'!D11</f>
        <v>4</v>
      </c>
      <c r="E11" s="5">
        <f>'[1]20.Croatia'!E11</f>
        <v>8</v>
      </c>
      <c r="F11" s="5">
        <f>'[1]20.Croatia'!F11</f>
        <v>16</v>
      </c>
      <c r="G11" s="5">
        <f>'[1]20.Croatia'!G11</f>
        <v>18</v>
      </c>
      <c r="H11" s="5">
        <f>'[1]20.Croatia'!H11</f>
        <v>47</v>
      </c>
      <c r="I11" s="5">
        <f>'[1]20.Croatia'!I11</f>
        <v>-29</v>
      </c>
      <c r="J11" s="48">
        <f>'[1]20.Croatia'!J11</f>
        <v>20</v>
      </c>
      <c r="K11" s="6">
        <f>'[1]20.Croatia'!K11</f>
        <v>5.2550000044444447</v>
      </c>
      <c r="L11" s="5" t="str">
        <f>'[1]20.Croatia'!L11</f>
        <v xml:space="preserve"> </v>
      </c>
    </row>
    <row r="12" spans="1:18">
      <c r="F12" s="120" t="s">
        <v>203</v>
      </c>
      <c r="G12" s="277">
        <f>SUM(G2:G11)/SUM(C2:C11)*2</f>
        <v>2.5755395683453237</v>
      </c>
      <c r="H12" s="277"/>
      <c r="K12" s="3"/>
      <c r="N12" s="54"/>
    </row>
    <row r="13" spans="1:18" ht="15" customHeight="1">
      <c r="B13" t="s">
        <v>144</v>
      </c>
      <c r="K13" s="6">
        <f>'[1]20.Croatia'!K13</f>
        <v>5.2549999999999999</v>
      </c>
      <c r="N13" s="64"/>
      <c r="O13" s="55"/>
      <c r="P13" s="55"/>
      <c r="Q13" s="55"/>
      <c r="R13" s="55"/>
    </row>
    <row r="14" spans="1:18">
      <c r="K14" s="3"/>
      <c r="N14" s="55"/>
      <c r="O14" s="55"/>
      <c r="P14" s="55"/>
      <c r="Q14" s="55"/>
      <c r="R14" s="55"/>
    </row>
    <row r="15" spans="1:18">
      <c r="N15" s="55"/>
      <c r="O15" s="55"/>
      <c r="P15" s="55"/>
      <c r="Q15" s="55"/>
    </row>
    <row r="16" spans="1:18">
      <c r="B16" s="190" t="s">
        <v>204</v>
      </c>
    </row>
    <row r="17" spans="2:11">
      <c r="B17" s="27" t="s">
        <v>243</v>
      </c>
      <c r="K17" s="3"/>
    </row>
    <row r="18" spans="2:11">
      <c r="B18" s="27" t="s">
        <v>206</v>
      </c>
    </row>
    <row r="19" spans="2:11">
      <c r="B19" s="27" t="s">
        <v>207</v>
      </c>
    </row>
    <row r="20" spans="2:11">
      <c r="B20" s="27" t="s">
        <v>251</v>
      </c>
    </row>
    <row r="21" spans="2:11">
      <c r="B21" s="27"/>
    </row>
    <row r="22" spans="2:11">
      <c r="B22" s="27"/>
    </row>
    <row r="23" spans="2:11">
      <c r="B23" s="27"/>
    </row>
    <row r="36" ht="14.25" customHeight="1"/>
  </sheetData>
  <mergeCells count="1">
    <mergeCell ref="G12:H12"/>
  </mergeCells>
  <phoneticPr fontId="3" type="noConversion"/>
  <hyperlinks>
    <hyperlink ref="O1" location="MENU!A1" display="Menu" xr:uid="{00000000-0004-0000-1A00-000000000000}"/>
  </hyperlinks>
  <pageMargins left="0.75" right="0.75" top="1" bottom="1" header="0.5" footer="0.5"/>
  <pageSetup paperSize="9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5"/>
  <dimension ref="A1:P29"/>
  <sheetViews>
    <sheetView workbookViewId="0"/>
  </sheetViews>
  <sheetFormatPr defaultRowHeight="15"/>
  <cols>
    <col min="1" max="1" width="3" customWidth="1"/>
    <col min="2" max="2" width="19.7109375" customWidth="1"/>
    <col min="3" max="3" width="3" customWidth="1"/>
    <col min="4" max="8" width="3" style="13" customWidth="1"/>
    <col min="9" max="10" width="3.7109375" style="13" customWidth="1"/>
    <col min="11" max="11" width="6.5703125" bestFit="1" customWidth="1"/>
    <col min="12" max="12" width="7.42578125" bestFit="1" customWidth="1"/>
  </cols>
  <sheetData>
    <row r="1" spans="1:16">
      <c r="B1" t="s">
        <v>184</v>
      </c>
      <c r="C1" t="s">
        <v>192</v>
      </c>
      <c r="D1" s="29" t="s">
        <v>193</v>
      </c>
      <c r="E1" s="29" t="s">
        <v>194</v>
      </c>
      <c r="F1" s="29" t="s">
        <v>195</v>
      </c>
      <c r="G1" s="29" t="s">
        <v>196</v>
      </c>
      <c r="H1" s="29" t="s">
        <v>197</v>
      </c>
      <c r="I1" s="29" t="s">
        <v>198</v>
      </c>
      <c r="J1" s="13" t="s">
        <v>199</v>
      </c>
      <c r="K1" s="17" t="s">
        <v>128</v>
      </c>
      <c r="L1" s="17" t="s">
        <v>200</v>
      </c>
      <c r="M1" s="260" t="str">
        <f>CONCATENATE(MAX(C2:C17),"/30")</f>
        <v>30/30</v>
      </c>
      <c r="N1" s="243"/>
      <c r="O1" s="246" t="s">
        <v>77</v>
      </c>
    </row>
    <row r="2" spans="1:16">
      <c r="A2">
        <v>1</v>
      </c>
      <c r="B2" s="5" t="str">
        <f>'[1]21.Sweden'!B2</f>
        <v>Malmo</v>
      </c>
      <c r="C2" s="5">
        <f>'[1]21.Sweden'!C2</f>
        <v>30</v>
      </c>
      <c r="D2" s="5">
        <f>'[1]21.Sweden'!D2</f>
        <v>17</v>
      </c>
      <c r="E2" s="5">
        <f>'[1]21.Sweden'!E2</f>
        <v>9</v>
      </c>
      <c r="F2" s="5">
        <f>'[1]21.Sweden'!F2</f>
        <v>4</v>
      </c>
      <c r="G2" s="5">
        <f>'[1]21.Sweden'!G2</f>
        <v>64</v>
      </c>
      <c r="H2" s="5">
        <f>'[1]21.Sweden'!H2</f>
        <v>30</v>
      </c>
      <c r="I2" s="5">
        <f>'[1]21.Sweden'!I2</f>
        <v>34</v>
      </c>
      <c r="J2" s="48">
        <f>'[1]21.Sweden'!J2</f>
        <v>60</v>
      </c>
      <c r="K2" s="6">
        <f>'[1]21.Sweden'!K2</f>
        <v>18.500000011363635</v>
      </c>
      <c r="L2" s="5" t="str">
        <f>'[1]21.Sweden'!L2</f>
        <v>CHQ1</v>
      </c>
    </row>
    <row r="3" spans="1:16">
      <c r="A3">
        <v>2</v>
      </c>
      <c r="B3" s="5" t="str">
        <f>'[1]21.Sweden'!B3</f>
        <v>Elfsborg</v>
      </c>
      <c r="C3" s="5">
        <f>'[1]21.Sweden'!C3</f>
        <v>30</v>
      </c>
      <c r="D3" s="5">
        <f>'[1]21.Sweden'!D3</f>
        <v>12</v>
      </c>
      <c r="E3" s="5">
        <f>'[1]21.Sweden'!E3</f>
        <v>15</v>
      </c>
      <c r="F3" s="5">
        <f>'[1]21.Sweden'!F3</f>
        <v>3</v>
      </c>
      <c r="G3" s="5">
        <f>'[1]21.Sweden'!G3</f>
        <v>49</v>
      </c>
      <c r="H3" s="5">
        <f>'[1]21.Sweden'!H3</f>
        <v>38</v>
      </c>
      <c r="I3" s="5">
        <f>'[1]21.Sweden'!I3</f>
        <v>11</v>
      </c>
      <c r="J3" s="48">
        <f>'[1]21.Sweden'!J3</f>
        <v>51</v>
      </c>
      <c r="K3" s="6">
        <f>'[1]21.Sweden'!K3</f>
        <v>4.1000000004999997</v>
      </c>
      <c r="L3" s="5" t="str">
        <f>'[1]21.Sweden'!L3</f>
        <v>ECLQ2</v>
      </c>
      <c r="N3" s="243"/>
    </row>
    <row r="4" spans="1:16">
      <c r="A4">
        <v>3</v>
      </c>
      <c r="B4" s="5" t="str">
        <f>'[1]21.Sweden'!B4</f>
        <v>Hacken</v>
      </c>
      <c r="C4" s="5">
        <f>'[1]21.Sweden'!C4</f>
        <v>30</v>
      </c>
      <c r="D4" s="5">
        <f>'[1]21.Sweden'!D4</f>
        <v>12</v>
      </c>
      <c r="E4" s="5">
        <f>'[1]21.Sweden'!E4</f>
        <v>13</v>
      </c>
      <c r="F4" s="5">
        <f>'[1]21.Sweden'!F4</f>
        <v>5</v>
      </c>
      <c r="G4" s="5">
        <f>'[1]21.Sweden'!G4</f>
        <v>45</v>
      </c>
      <c r="H4" s="5">
        <f>'[1]21.Sweden'!H4</f>
        <v>29</v>
      </c>
      <c r="I4" s="5">
        <f>'[1]21.Sweden'!I4</f>
        <v>16</v>
      </c>
      <c r="J4" s="48">
        <f>'[1]21.Sweden'!J4</f>
        <v>49</v>
      </c>
      <c r="K4" s="6">
        <f>'[1]21.Sweden'!K4</f>
        <v>4.1000000036101083</v>
      </c>
      <c r="L4" s="5" t="str">
        <f>'[1]21.Sweden'!L4</f>
        <v>ECLQ2</v>
      </c>
    </row>
    <row r="5" spans="1:16">
      <c r="A5">
        <v>4</v>
      </c>
      <c r="B5" s="5" t="str">
        <f>'[1]21.Sweden'!B5</f>
        <v>Djurgarden</v>
      </c>
      <c r="C5" s="5">
        <f>'[1]21.Sweden'!C5</f>
        <v>30</v>
      </c>
      <c r="D5" s="5">
        <f>'[1]21.Sweden'!D5</f>
        <v>14</v>
      </c>
      <c r="E5" s="5">
        <f>'[1]21.Sweden'!E5</f>
        <v>6</v>
      </c>
      <c r="F5" s="5">
        <f>'[1]21.Sweden'!F5</f>
        <v>10</v>
      </c>
      <c r="G5" s="5">
        <f>'[1]21.Sweden'!G5</f>
        <v>48</v>
      </c>
      <c r="H5" s="5">
        <f>'[1]21.Sweden'!H5</f>
        <v>33</v>
      </c>
      <c r="I5" s="5">
        <f>'[1]21.Sweden'!I5</f>
        <v>15</v>
      </c>
      <c r="J5" s="48">
        <f>'[1]21.Sweden'!J5</f>
        <v>48</v>
      </c>
      <c r="K5" s="6">
        <f>'[1]21.Sweden'!K5</f>
        <v>4.1000000036630029</v>
      </c>
      <c r="L5" s="5" t="str">
        <f>'[1]21.Sweden'!L5</f>
        <v>ECLQ2?</v>
      </c>
    </row>
    <row r="6" spans="1:16">
      <c r="A6">
        <v>5</v>
      </c>
      <c r="B6" s="5" t="str">
        <f>'[1]21.Sweden'!B6</f>
        <v>Mjallby</v>
      </c>
      <c r="C6" s="5">
        <f>'[1]21.Sweden'!C6</f>
        <v>30</v>
      </c>
      <c r="D6" s="5">
        <f>'[1]21.Sweden'!D6</f>
        <v>13</v>
      </c>
      <c r="E6" s="5">
        <f>'[1]21.Sweden'!E6</f>
        <v>8</v>
      </c>
      <c r="F6" s="5">
        <f>'[1]21.Sweden'!F6</f>
        <v>9</v>
      </c>
      <c r="G6" s="5">
        <f>'[1]21.Sweden'!G6</f>
        <v>48</v>
      </c>
      <c r="H6" s="5">
        <f>'[1]21.Sweden'!H6</f>
        <v>44</v>
      </c>
      <c r="I6" s="5">
        <f>'[1]21.Sweden'!I6</f>
        <v>4</v>
      </c>
      <c r="J6" s="48">
        <f>'[1]21.Sweden'!J6</f>
        <v>47</v>
      </c>
      <c r="K6" s="6">
        <f>'[1]21.Sweden'!K6</f>
        <v>4.1000000001999997</v>
      </c>
      <c r="L6" s="5" t="str">
        <f>'[1]21.Sweden'!L6</f>
        <v xml:space="preserve"> </v>
      </c>
      <c r="N6" s="271"/>
    </row>
    <row r="7" spans="1:16">
      <c r="A7">
        <v>6</v>
      </c>
      <c r="B7" s="5" t="str">
        <f>'[1]21.Sweden'!B7</f>
        <v>Norrkoping</v>
      </c>
      <c r="C7" s="5">
        <f>'[1]21.Sweden'!C7</f>
        <v>30</v>
      </c>
      <c r="D7" s="5">
        <f>'[1]21.Sweden'!D7</f>
        <v>13</v>
      </c>
      <c r="E7" s="5">
        <f>'[1]21.Sweden'!E7</f>
        <v>7</v>
      </c>
      <c r="F7" s="5">
        <f>'[1]21.Sweden'!F7</f>
        <v>10</v>
      </c>
      <c r="G7" s="5">
        <f>'[1]21.Sweden'!G7</f>
        <v>60</v>
      </c>
      <c r="H7" s="5">
        <f>'[1]21.Sweden'!H7</f>
        <v>46</v>
      </c>
      <c r="I7" s="5">
        <f>'[1]21.Sweden'!I7</f>
        <v>14</v>
      </c>
      <c r="J7" s="48">
        <f>'[1]21.Sweden'!J7</f>
        <v>46</v>
      </c>
      <c r="K7" s="6">
        <f>'[1]21.Sweden'!K7</f>
        <v>4.1000000036231876</v>
      </c>
      <c r="L7" s="5" t="str">
        <f>'[1]21.Sweden'!L7</f>
        <v xml:space="preserve"> </v>
      </c>
      <c r="N7" s="22"/>
      <c r="O7" s="271"/>
      <c r="P7" s="271"/>
    </row>
    <row r="8" spans="1:16">
      <c r="A8">
        <v>7</v>
      </c>
      <c r="B8" s="5" t="str">
        <f>'[1]21.Sweden'!B8</f>
        <v>Orebro</v>
      </c>
      <c r="C8" s="5">
        <f>'[1]21.Sweden'!C8</f>
        <v>30</v>
      </c>
      <c r="D8" s="5">
        <f>'[1]21.Sweden'!D8</f>
        <v>12</v>
      </c>
      <c r="E8" s="5">
        <f>'[1]21.Sweden'!E8</f>
        <v>6</v>
      </c>
      <c r="F8" s="5">
        <f>'[1]21.Sweden'!F8</f>
        <v>12</v>
      </c>
      <c r="G8" s="5">
        <f>'[1]21.Sweden'!G8</f>
        <v>37</v>
      </c>
      <c r="H8" s="5">
        <f>'[1]21.Sweden'!H8</f>
        <v>41</v>
      </c>
      <c r="I8" s="5">
        <f>'[1]21.Sweden'!I8</f>
        <v>-4</v>
      </c>
      <c r="J8" s="48">
        <f>'[1]21.Sweden'!J8</f>
        <v>42</v>
      </c>
      <c r="K8" s="6">
        <f>'[1]21.Sweden'!K8</f>
        <v>4.1000000001428569</v>
      </c>
      <c r="L8" s="5" t="str">
        <f>'[1]21.Sweden'!L8</f>
        <v xml:space="preserve"> </v>
      </c>
      <c r="O8" s="143"/>
      <c r="P8" s="271"/>
    </row>
    <row r="9" spans="1:16">
      <c r="A9">
        <v>8</v>
      </c>
      <c r="B9" s="5" t="str">
        <f>'[1]21.Sweden'!B9</f>
        <v>Hammarby</v>
      </c>
      <c r="C9" s="5">
        <f>'[1]21.Sweden'!C9</f>
        <v>30</v>
      </c>
      <c r="D9" s="5">
        <f>'[1]21.Sweden'!D9</f>
        <v>10</v>
      </c>
      <c r="E9" s="5">
        <f>'[1]21.Sweden'!E9</f>
        <v>11</v>
      </c>
      <c r="F9" s="5">
        <f>'[1]21.Sweden'!F9</f>
        <v>9</v>
      </c>
      <c r="G9" s="5">
        <f>'[1]21.Sweden'!G9</f>
        <v>47</v>
      </c>
      <c r="H9" s="5">
        <f>'[1]21.Sweden'!H9</f>
        <v>47</v>
      </c>
      <c r="I9" s="5">
        <f>'[1]21.Sweden'!I9</f>
        <v>0</v>
      </c>
      <c r="J9" s="48">
        <f>'[1]21.Sweden'!J9</f>
        <v>41</v>
      </c>
      <c r="K9" s="6">
        <f>'[1]21.Sweden'!K9</f>
        <v>4.1000000036363629</v>
      </c>
      <c r="L9" s="5" t="str">
        <f>'[1]21.Sweden'!L9</f>
        <v xml:space="preserve"> </v>
      </c>
      <c r="P9" s="271"/>
    </row>
    <row r="10" spans="1:16">
      <c r="A10">
        <v>9</v>
      </c>
      <c r="B10" s="5" t="str">
        <f>'[1]21.Sweden'!B10</f>
        <v>AIK</v>
      </c>
      <c r="C10" s="5">
        <f>'[1]21.Sweden'!C10</f>
        <v>30</v>
      </c>
      <c r="D10" s="5">
        <f>'[1]21.Sweden'!D10</f>
        <v>10</v>
      </c>
      <c r="E10" s="5">
        <f>'[1]21.Sweden'!E10</f>
        <v>9</v>
      </c>
      <c r="F10" s="5">
        <f>'[1]21.Sweden'!F10</f>
        <v>11</v>
      </c>
      <c r="G10" s="5">
        <f>'[1]21.Sweden'!G10</f>
        <v>30</v>
      </c>
      <c r="H10" s="5">
        <f>'[1]21.Sweden'!H10</f>
        <v>33</v>
      </c>
      <c r="I10" s="5">
        <f>'[1]21.Sweden'!I10</f>
        <v>-3</v>
      </c>
      <c r="J10" s="48">
        <f>'[1]21.Sweden'!J10</f>
        <v>39</v>
      </c>
      <c r="K10" s="6">
        <f>'[1]21.Sweden'!K10</f>
        <v>6.0000000051282054</v>
      </c>
      <c r="L10" s="5" t="str">
        <f>'[1]21.Sweden'!L10</f>
        <v xml:space="preserve"> </v>
      </c>
    </row>
    <row r="11" spans="1:16">
      <c r="A11">
        <v>10</v>
      </c>
      <c r="B11" s="5" t="str">
        <f>'[1]21.Sweden'!B11</f>
        <v>Sirius</v>
      </c>
      <c r="C11" s="5">
        <f>'[1]21.Sweden'!C11</f>
        <v>30</v>
      </c>
      <c r="D11" s="5">
        <f>'[1]21.Sweden'!D11</f>
        <v>9</v>
      </c>
      <c r="E11" s="5">
        <f>'[1]21.Sweden'!E11</f>
        <v>11</v>
      </c>
      <c r="F11" s="5">
        <f>'[1]21.Sweden'!F11</f>
        <v>10</v>
      </c>
      <c r="G11" s="5">
        <f>'[1]21.Sweden'!G11</f>
        <v>43</v>
      </c>
      <c r="H11" s="5">
        <f>'[1]21.Sweden'!H11</f>
        <v>51</v>
      </c>
      <c r="I11" s="5">
        <f>'[1]21.Sweden'!I11</f>
        <v>-8</v>
      </c>
      <c r="J11" s="48">
        <f>'[1]21.Sweden'!J11</f>
        <v>38</v>
      </c>
      <c r="K11" s="6">
        <f>'[1]21.Sweden'!K11</f>
        <v>4.1000000000999997</v>
      </c>
      <c r="L11" s="5" t="str">
        <f>'[1]21.Sweden'!L11</f>
        <v xml:space="preserve"> </v>
      </c>
    </row>
    <row r="12" spans="1:16">
      <c r="A12">
        <v>11</v>
      </c>
      <c r="B12" s="5" t="str">
        <f>'[1]21.Sweden'!B12</f>
        <v>Varbergs</v>
      </c>
      <c r="C12" s="5">
        <f>'[1]21.Sweden'!C12</f>
        <v>30</v>
      </c>
      <c r="D12" s="5">
        <f>'[1]21.Sweden'!D12</f>
        <v>10</v>
      </c>
      <c r="E12" s="5">
        <f>'[1]21.Sweden'!E12</f>
        <v>7</v>
      </c>
      <c r="F12" s="5">
        <f>'[1]21.Sweden'!F12</f>
        <v>13</v>
      </c>
      <c r="G12" s="5">
        <f>'[1]21.Sweden'!G12</f>
        <v>45</v>
      </c>
      <c r="H12" s="5">
        <f>'[1]21.Sweden'!H12</f>
        <v>44</v>
      </c>
      <c r="I12" s="5">
        <f>'[1]21.Sweden'!I12</f>
        <v>1</v>
      </c>
      <c r="J12" s="48">
        <f>'[1]21.Sweden'!J12</f>
        <v>37</v>
      </c>
      <c r="K12" s="6">
        <f>'[1]21.Sweden'!K12</f>
        <v>4.1000000000909091</v>
      </c>
      <c r="L12" s="5" t="str">
        <f>'[1]21.Sweden'!L12</f>
        <v xml:space="preserve"> </v>
      </c>
    </row>
    <row r="13" spans="1:16">
      <c r="A13">
        <v>12</v>
      </c>
      <c r="B13" s="5" t="str">
        <f>'[1]21.Sweden'!B13</f>
        <v>Goteborg</v>
      </c>
      <c r="C13" s="5">
        <f>'[1]21.Sweden'!C13</f>
        <v>30</v>
      </c>
      <c r="D13" s="5">
        <f>'[1]21.Sweden'!D13</f>
        <v>7</v>
      </c>
      <c r="E13" s="5">
        <f>'[1]21.Sweden'!E13</f>
        <v>13</v>
      </c>
      <c r="F13" s="5">
        <f>'[1]21.Sweden'!F13</f>
        <v>10</v>
      </c>
      <c r="G13" s="5">
        <f>'[1]21.Sweden'!G13</f>
        <v>35</v>
      </c>
      <c r="H13" s="5">
        <f>'[1]21.Sweden'!H13</f>
        <v>41</v>
      </c>
      <c r="I13" s="5">
        <f>'[1]21.Sweden'!I13</f>
        <v>-6</v>
      </c>
      <c r="J13" s="48">
        <f>'[1]21.Sweden'!J13</f>
        <v>34</v>
      </c>
      <c r="K13" s="6">
        <f>'[1]21.Sweden'!K13</f>
        <v>4.1000000036496349</v>
      </c>
      <c r="L13" s="5" t="str">
        <f>'[1]21.Sweden'!L13</f>
        <v xml:space="preserve"> </v>
      </c>
    </row>
    <row r="14" spans="1:16">
      <c r="A14">
        <v>13</v>
      </c>
      <c r="B14" s="5" t="str">
        <f>'[1]21.Sweden'!B14</f>
        <v>Ostersunds</v>
      </c>
      <c r="C14" s="5">
        <f>'[1]21.Sweden'!C14</f>
        <v>30</v>
      </c>
      <c r="D14" s="5">
        <f>'[1]21.Sweden'!D14</f>
        <v>8</v>
      </c>
      <c r="E14" s="5">
        <f>'[1]21.Sweden'!E14</f>
        <v>9</v>
      </c>
      <c r="F14" s="5">
        <f>'[1]21.Sweden'!F14</f>
        <v>13</v>
      </c>
      <c r="G14" s="5">
        <f>'[1]21.Sweden'!G14</f>
        <v>27</v>
      </c>
      <c r="H14" s="5">
        <f>'[1]21.Sweden'!H14</f>
        <v>46</v>
      </c>
      <c r="I14" s="5">
        <f>'[1]21.Sweden'!I14</f>
        <v>-19</v>
      </c>
      <c r="J14" s="48">
        <f>'[1]21.Sweden'!J14</f>
        <v>33</v>
      </c>
      <c r="K14" s="6">
        <f>'[1]21.Sweden'!K14</f>
        <v>10.000000007812501</v>
      </c>
      <c r="L14" s="5" t="str">
        <f>'[1]21.Sweden'!L14</f>
        <v xml:space="preserve"> </v>
      </c>
    </row>
    <row r="15" spans="1:16">
      <c r="A15">
        <v>14</v>
      </c>
      <c r="B15" s="5" t="str">
        <f>'[1]21.Sweden'!B15</f>
        <v>Kalmar</v>
      </c>
      <c r="C15" s="5">
        <f>'[1]21.Sweden'!C15</f>
        <v>30</v>
      </c>
      <c r="D15" s="5">
        <f>'[1]21.Sweden'!D15</f>
        <v>6</v>
      </c>
      <c r="E15" s="5">
        <f>'[1]21.Sweden'!E15</f>
        <v>10</v>
      </c>
      <c r="F15" s="5">
        <f>'[1]21.Sweden'!F15</f>
        <v>14</v>
      </c>
      <c r="G15" s="5">
        <f>'[1]21.Sweden'!G15</f>
        <v>30</v>
      </c>
      <c r="H15" s="5">
        <f>'[1]21.Sweden'!H15</f>
        <v>49</v>
      </c>
      <c r="I15" s="5">
        <f>'[1]21.Sweden'!I15</f>
        <v>-19</v>
      </c>
      <c r="J15" s="48">
        <f>'[1]21.Sweden'!J15</f>
        <v>28</v>
      </c>
      <c r="K15" s="6">
        <f>'[1]21.Sweden'!K15</f>
        <v>4.1000000000714278</v>
      </c>
      <c r="L15" s="5" t="str">
        <f>'[1]21.Sweden'!L15</f>
        <v xml:space="preserve"> </v>
      </c>
    </row>
    <row r="16" spans="1:16">
      <c r="A16">
        <v>15</v>
      </c>
      <c r="B16" s="5" t="str">
        <f>'[1]21.Sweden'!B16</f>
        <v>Helsingborg</v>
      </c>
      <c r="C16" s="5">
        <f>'[1]21.Sweden'!C16</f>
        <v>30</v>
      </c>
      <c r="D16" s="5">
        <f>'[1]21.Sweden'!D16</f>
        <v>5</v>
      </c>
      <c r="E16" s="5">
        <f>'[1]21.Sweden'!E16</f>
        <v>11</v>
      </c>
      <c r="F16" s="5">
        <f>'[1]21.Sweden'!F16</f>
        <v>14</v>
      </c>
      <c r="G16" s="5">
        <f>'[1]21.Sweden'!G16</f>
        <v>33</v>
      </c>
      <c r="H16" s="5">
        <f>'[1]21.Sweden'!H16</f>
        <v>48</v>
      </c>
      <c r="I16" s="5">
        <f>'[1]21.Sweden'!I16</f>
        <v>-15</v>
      </c>
      <c r="J16" s="48">
        <f>'[1]21.Sweden'!J16</f>
        <v>26</v>
      </c>
      <c r="K16" s="6">
        <f>'[1]21.Sweden'!K16</f>
        <v>4.1000000000666663</v>
      </c>
      <c r="L16" s="5" t="str">
        <f>'[1]21.Sweden'!L16</f>
        <v xml:space="preserve"> </v>
      </c>
    </row>
    <row r="17" spans="1:14">
      <c r="A17">
        <v>16</v>
      </c>
      <c r="B17" s="5" t="str">
        <f>'[1]21.Sweden'!B17</f>
        <v>Falkenbergs</v>
      </c>
      <c r="C17" s="5">
        <f>'[1]21.Sweden'!C17</f>
        <v>30</v>
      </c>
      <c r="D17" s="5">
        <f>'[1]21.Sweden'!D17</f>
        <v>5</v>
      </c>
      <c r="E17" s="5">
        <f>'[1]21.Sweden'!E17</f>
        <v>9</v>
      </c>
      <c r="F17" s="5">
        <f>'[1]21.Sweden'!F17</f>
        <v>16</v>
      </c>
      <c r="G17" s="5">
        <f>'[1]21.Sweden'!G17</f>
        <v>33</v>
      </c>
      <c r="H17" s="5">
        <f>'[1]21.Sweden'!H17</f>
        <v>54</v>
      </c>
      <c r="I17" s="5">
        <f>'[1]21.Sweden'!I17</f>
        <v>-21</v>
      </c>
      <c r="J17" s="48">
        <f>'[1]21.Sweden'!J17</f>
        <v>24</v>
      </c>
      <c r="K17" s="6">
        <f>'[1]21.Sweden'!K17</f>
        <v>4.1000000000624999</v>
      </c>
      <c r="L17" s="5" t="str">
        <f>'[1]21.Sweden'!L17</f>
        <v xml:space="preserve"> </v>
      </c>
    </row>
    <row r="18" spans="1:14">
      <c r="F18" s="120" t="s">
        <v>203</v>
      </c>
      <c r="G18" s="277">
        <f>SUM(G2:G17)/SUM(C1:C17)*2</f>
        <v>2.8083333333333331</v>
      </c>
      <c r="H18" s="277"/>
      <c r="N18" s="243"/>
    </row>
    <row r="19" spans="1:14">
      <c r="B19" t="s">
        <v>145</v>
      </c>
      <c r="K19" s="6">
        <f>'[1]21.Sweden'!K19</f>
        <v>4.0999999999999996</v>
      </c>
    </row>
    <row r="22" spans="1:14">
      <c r="B22" s="190" t="s">
        <v>204</v>
      </c>
    </row>
    <row r="23" spans="1:14">
      <c r="B23" s="27" t="s">
        <v>211</v>
      </c>
    </row>
    <row r="24" spans="1:14">
      <c r="B24" s="27" t="s">
        <v>212</v>
      </c>
    </row>
    <row r="25" spans="1:14">
      <c r="B25" s="27" t="s">
        <v>218</v>
      </c>
    </row>
    <row r="26" spans="1:14">
      <c r="B26" s="27" t="s">
        <v>251</v>
      </c>
    </row>
    <row r="27" spans="1:14">
      <c r="B27" s="27"/>
    </row>
    <row r="28" spans="1:14">
      <c r="B28" s="27"/>
    </row>
    <row r="29" spans="1:14">
      <c r="B29" s="27"/>
    </row>
  </sheetData>
  <mergeCells count="1">
    <mergeCell ref="G18:H18"/>
  </mergeCells>
  <phoneticPr fontId="3" type="noConversion"/>
  <hyperlinks>
    <hyperlink ref="O1" location="MENU!A1" display="Menu" xr:uid="{00000000-0004-0000-1B00-000000000000}"/>
  </hyperlinks>
  <pageMargins left="0.75" right="0.75" top="1" bottom="1" header="0.5" footer="0.5"/>
  <pageSetup paperSize="0" orientation="portrait" verticalDpi="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3"/>
  <dimension ref="A1:P27"/>
  <sheetViews>
    <sheetView workbookViewId="0"/>
  </sheetViews>
  <sheetFormatPr defaultRowHeight="15"/>
  <cols>
    <col min="1" max="1" width="3" style="7" customWidth="1"/>
    <col min="2" max="2" width="19.7109375" customWidth="1"/>
    <col min="3" max="6" width="3" customWidth="1"/>
    <col min="7" max="7" width="4" customWidth="1"/>
    <col min="8" max="8" width="3" customWidth="1"/>
    <col min="9" max="9" width="3.7109375" customWidth="1"/>
    <col min="10" max="10" width="3.7109375" style="13" customWidth="1"/>
    <col min="11" max="11" width="6.5703125" bestFit="1" customWidth="1"/>
    <col min="12" max="12" width="7.42578125" bestFit="1" customWidth="1"/>
  </cols>
  <sheetData>
    <row r="1" spans="1:16">
      <c r="B1" t="s">
        <v>184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s="13" t="s">
        <v>199</v>
      </c>
      <c r="K1" s="17" t="s">
        <v>128</v>
      </c>
      <c r="L1" s="17" t="s">
        <v>200</v>
      </c>
      <c r="M1" s="129" t="str">
        <f>CONCATENATE(MAX(C2:C17),"/30")</f>
        <v>30/30</v>
      </c>
      <c r="N1" s="243"/>
      <c r="O1" s="246" t="s">
        <v>77</v>
      </c>
    </row>
    <row r="2" spans="1:16">
      <c r="A2" s="7">
        <v>1</v>
      </c>
      <c r="B2" s="5" t="str">
        <f>'[1]22.Norway'!B2</f>
        <v>Bodo/Glimt</v>
      </c>
      <c r="C2" s="5">
        <f>'[1]22.Norway'!C2</f>
        <v>30</v>
      </c>
      <c r="D2" s="5">
        <f>'[1]22.Norway'!D2</f>
        <v>26</v>
      </c>
      <c r="E2" s="5">
        <f>'[1]22.Norway'!E2</f>
        <v>3</v>
      </c>
      <c r="F2" s="5">
        <f>'[1]22.Norway'!F2</f>
        <v>1</v>
      </c>
      <c r="G2" s="5">
        <f>'[1]22.Norway'!G2</f>
        <v>103</v>
      </c>
      <c r="H2" s="5">
        <f>'[1]22.Norway'!H2</f>
        <v>32</v>
      </c>
      <c r="I2" s="5">
        <f>'[1]22.Norway'!I2</f>
        <v>71</v>
      </c>
      <c r="J2" s="48">
        <f>'[1]22.Norway'!J2</f>
        <v>81</v>
      </c>
      <c r="K2" s="6">
        <f>'[1]22.Norway'!K2</f>
        <v>4.2000000037878786</v>
      </c>
      <c r="L2" s="5" t="str">
        <f>'[1]22.Norway'!L2</f>
        <v>CHQ1</v>
      </c>
    </row>
    <row r="3" spans="1:16">
      <c r="A3" s="7">
        <v>2</v>
      </c>
      <c r="B3" s="5" t="str">
        <f>'[1]22.Norway'!B3</f>
        <v>Molde</v>
      </c>
      <c r="C3" s="5">
        <f>'[1]22.Norway'!C3</f>
        <v>30</v>
      </c>
      <c r="D3" s="5">
        <f>'[1]22.Norway'!D3</f>
        <v>20</v>
      </c>
      <c r="E3" s="5">
        <f>'[1]22.Norway'!E3</f>
        <v>2</v>
      </c>
      <c r="F3" s="5">
        <f>'[1]22.Norway'!F3</f>
        <v>8</v>
      </c>
      <c r="G3" s="5">
        <f>'[1]22.Norway'!G3</f>
        <v>77</v>
      </c>
      <c r="H3" s="5">
        <f>'[1]22.Norway'!H3</f>
        <v>36</v>
      </c>
      <c r="I3" s="5">
        <f>'[1]22.Norway'!I3</f>
        <v>41</v>
      </c>
      <c r="J3" s="48">
        <f>'[1]22.Norway'!J3</f>
        <v>62</v>
      </c>
      <c r="K3" s="6">
        <f>'[1]22.Norway'!K3</f>
        <v>17.000000010638299</v>
      </c>
      <c r="L3" s="5" t="str">
        <f>'[1]22.Norway'!L3</f>
        <v>ECLQ2</v>
      </c>
      <c r="N3" s="243"/>
    </row>
    <row r="4" spans="1:16">
      <c r="A4" s="7">
        <v>3</v>
      </c>
      <c r="B4" s="5" t="str">
        <f>'[1]22.Norway'!B4</f>
        <v>Valerenga</v>
      </c>
      <c r="C4" s="5">
        <f>'[1]22.Norway'!C4</f>
        <v>30</v>
      </c>
      <c r="D4" s="5">
        <f>'[1]22.Norway'!D4</f>
        <v>15</v>
      </c>
      <c r="E4" s="5">
        <f>'[1]22.Norway'!E4</f>
        <v>10</v>
      </c>
      <c r="F4" s="5">
        <f>'[1]22.Norway'!F4</f>
        <v>5</v>
      </c>
      <c r="G4" s="5">
        <f>'[1]22.Norway'!G4</f>
        <v>51</v>
      </c>
      <c r="H4" s="5">
        <f>'[1]22.Norway'!H4</f>
        <v>33</v>
      </c>
      <c r="I4" s="5">
        <f>'[1]22.Norway'!I4</f>
        <v>18</v>
      </c>
      <c r="J4" s="48">
        <f>'[1]22.Norway'!J4</f>
        <v>55</v>
      </c>
      <c r="K4" s="6">
        <f>'[1]22.Norway'!K4</f>
        <v>4.2000000003333335</v>
      </c>
      <c r="L4" s="5" t="str">
        <f>'[1]22.Norway'!L4</f>
        <v>ECLQ2</v>
      </c>
    </row>
    <row r="5" spans="1:16">
      <c r="A5" s="7">
        <v>4</v>
      </c>
      <c r="B5" s="5" t="str">
        <f>'[1]22.Norway'!B5</f>
        <v>Rosenborg</v>
      </c>
      <c r="C5" s="5">
        <f>'[1]22.Norway'!C5</f>
        <v>30</v>
      </c>
      <c r="D5" s="5">
        <f>'[1]22.Norway'!D5</f>
        <v>15</v>
      </c>
      <c r="E5" s="5">
        <f>'[1]22.Norway'!E5</f>
        <v>7</v>
      </c>
      <c r="F5" s="5">
        <f>'[1]22.Norway'!F5</f>
        <v>8</v>
      </c>
      <c r="G5" s="5">
        <f>'[1]22.Norway'!G5</f>
        <v>50</v>
      </c>
      <c r="H5" s="5">
        <f>'[1]22.Norway'!H5</f>
        <v>35</v>
      </c>
      <c r="I5" s="5">
        <f>'[1]22.Norway'!I5</f>
        <v>15</v>
      </c>
      <c r="J5" s="48">
        <f>'[1]22.Norway'!J5</f>
        <v>52</v>
      </c>
      <c r="K5" s="6">
        <f>'[1]22.Norway'!K5</f>
        <v>14.000000009090909</v>
      </c>
      <c r="L5" s="5" t="str">
        <f>'[1]22.Norway'!L5</f>
        <v>ECLQ2</v>
      </c>
    </row>
    <row r="6" spans="1:16">
      <c r="A6" s="7">
        <v>5</v>
      </c>
      <c r="B6" s="5" t="str">
        <f>'[1]22.Norway'!B6</f>
        <v>Kristiansund</v>
      </c>
      <c r="C6" s="5">
        <f>'[1]22.Norway'!C6</f>
        <v>30</v>
      </c>
      <c r="D6" s="5">
        <f>'[1]22.Norway'!D6</f>
        <v>12</v>
      </c>
      <c r="E6" s="5">
        <f>'[1]22.Norway'!E6</f>
        <v>12</v>
      </c>
      <c r="F6" s="5">
        <f>'[1]22.Norway'!F6</f>
        <v>6</v>
      </c>
      <c r="G6" s="5">
        <f>'[1]22.Norway'!G6</f>
        <v>57</v>
      </c>
      <c r="H6" s="5">
        <f>'[1]22.Norway'!H6</f>
        <v>45</v>
      </c>
      <c r="I6" s="5">
        <f>'[1]22.Norway'!I6</f>
        <v>12</v>
      </c>
      <c r="J6" s="48">
        <f>'[1]22.Norway'!J6</f>
        <v>48</v>
      </c>
      <c r="K6" s="6">
        <f>'[1]22.Norway'!K6</f>
        <v>4.2000000002000002</v>
      </c>
      <c r="L6" s="5" t="str">
        <f>'[1]22.Norway'!L6</f>
        <v xml:space="preserve"> </v>
      </c>
      <c r="N6" s="271"/>
      <c r="O6" s="271"/>
    </row>
    <row r="7" spans="1:16">
      <c r="A7" s="7">
        <v>6</v>
      </c>
      <c r="B7" s="5" t="str">
        <f>'[1]22.Norway'!B7</f>
        <v>Viking</v>
      </c>
      <c r="C7" s="5">
        <f>'[1]22.Norway'!C7</f>
        <v>30</v>
      </c>
      <c r="D7" s="5">
        <f>'[1]22.Norway'!D7</f>
        <v>12</v>
      </c>
      <c r="E7" s="5">
        <f>'[1]22.Norway'!E7</f>
        <v>8</v>
      </c>
      <c r="F7" s="5">
        <f>'[1]22.Norway'!F7</f>
        <v>10</v>
      </c>
      <c r="G7" s="5">
        <f>'[1]22.Norway'!G7</f>
        <v>54</v>
      </c>
      <c r="H7" s="5">
        <f>'[1]22.Norway'!H7</f>
        <v>52</v>
      </c>
      <c r="I7" s="5">
        <f>'[1]22.Norway'!I7</f>
        <v>2</v>
      </c>
      <c r="J7" s="48">
        <f>'[1]22.Norway'!J7</f>
        <v>44</v>
      </c>
      <c r="K7" s="6">
        <f>'[1]22.Norway'!K7</f>
        <v>4.2000000037735852</v>
      </c>
      <c r="L7" s="5" t="str">
        <f>'[1]22.Norway'!L7</f>
        <v xml:space="preserve"> </v>
      </c>
      <c r="N7" s="271"/>
      <c r="O7" s="20"/>
      <c r="P7" s="271"/>
    </row>
    <row r="8" spans="1:16">
      <c r="A8" s="7">
        <v>7</v>
      </c>
      <c r="B8" s="5" t="str">
        <f>'[1]22.Norway'!B8</f>
        <v>Odds</v>
      </c>
      <c r="C8" s="5">
        <f>'[1]22.Norway'!C8</f>
        <v>30</v>
      </c>
      <c r="D8" s="5">
        <f>'[1]22.Norway'!D8</f>
        <v>13</v>
      </c>
      <c r="E8" s="5">
        <f>'[1]22.Norway'!E8</f>
        <v>4</v>
      </c>
      <c r="F8" s="5">
        <f>'[1]22.Norway'!F8</f>
        <v>13</v>
      </c>
      <c r="G8" s="5">
        <f>'[1]22.Norway'!G8</f>
        <v>52</v>
      </c>
      <c r="H8" s="5">
        <f>'[1]22.Norway'!H8</f>
        <v>51</v>
      </c>
      <c r="I8" s="5">
        <f>'[1]22.Norway'!I8</f>
        <v>1</v>
      </c>
      <c r="J8" s="48">
        <f>'[1]22.Norway'!J8</f>
        <v>43</v>
      </c>
      <c r="K8" s="6">
        <f>'[1]22.Norway'!K8</f>
        <v>4.2000000037037042</v>
      </c>
      <c r="L8" s="5" t="str">
        <f>'[1]22.Norway'!L8</f>
        <v xml:space="preserve"> </v>
      </c>
      <c r="O8" s="271"/>
      <c r="P8" s="271"/>
    </row>
    <row r="9" spans="1:16">
      <c r="A9" s="7">
        <v>8</v>
      </c>
      <c r="B9" s="5" t="str">
        <f>'[1]22.Norway'!B9</f>
        <v>Stabaek</v>
      </c>
      <c r="C9" s="5">
        <f>'[1]22.Norway'!C9</f>
        <v>30</v>
      </c>
      <c r="D9" s="5">
        <f>'[1]22.Norway'!D9</f>
        <v>9</v>
      </c>
      <c r="E9" s="5">
        <f>'[1]22.Norway'!E9</f>
        <v>12</v>
      </c>
      <c r="F9" s="5">
        <f>'[1]22.Norway'!F9</f>
        <v>9</v>
      </c>
      <c r="G9" s="5">
        <f>'[1]22.Norway'!G9</f>
        <v>41</v>
      </c>
      <c r="H9" s="5">
        <f>'[1]22.Norway'!H9</f>
        <v>45</v>
      </c>
      <c r="I9" s="5">
        <f>'[1]22.Norway'!I9</f>
        <v>-4</v>
      </c>
      <c r="J9" s="48">
        <f>'[1]22.Norway'!J9</f>
        <v>39</v>
      </c>
      <c r="K9" s="6">
        <f>'[1]22.Norway'!K9</f>
        <v>4.2000000036900369</v>
      </c>
      <c r="L9" s="5" t="str">
        <f>'[1]22.Norway'!L9</f>
        <v xml:space="preserve"> </v>
      </c>
      <c r="P9" s="271"/>
    </row>
    <row r="10" spans="1:16">
      <c r="A10" s="7">
        <v>9</v>
      </c>
      <c r="B10" s="5" t="str">
        <f>'[1]22.Norway'!B10</f>
        <v>Haugesund</v>
      </c>
      <c r="C10" s="5">
        <f>'[1]22.Norway'!C10</f>
        <v>30</v>
      </c>
      <c r="D10" s="5">
        <f>'[1]22.Norway'!D10</f>
        <v>11</v>
      </c>
      <c r="E10" s="5">
        <f>'[1]22.Norway'!E10</f>
        <v>6</v>
      </c>
      <c r="F10" s="5">
        <f>'[1]22.Norway'!F10</f>
        <v>13</v>
      </c>
      <c r="G10" s="5">
        <f>'[1]22.Norway'!G10</f>
        <v>39</v>
      </c>
      <c r="H10" s="5">
        <f>'[1]22.Norway'!H10</f>
        <v>51</v>
      </c>
      <c r="I10" s="5">
        <f>'[1]22.Norway'!I10</f>
        <v>-12</v>
      </c>
      <c r="J10" s="48">
        <f>'[1]22.Norway'!J10</f>
        <v>39</v>
      </c>
      <c r="K10" s="6">
        <f>'[1]22.Norway'!K10</f>
        <v>4.2000000037593983</v>
      </c>
      <c r="L10" s="5" t="str">
        <f>'[1]22.Norway'!L10</f>
        <v xml:space="preserve"> </v>
      </c>
    </row>
    <row r="11" spans="1:16">
      <c r="A11" s="7">
        <v>10</v>
      </c>
      <c r="B11" s="5" t="str">
        <f>'[1]22.Norway'!B11</f>
        <v>Brann</v>
      </c>
      <c r="C11" s="5">
        <f>'[1]22.Norway'!C11</f>
        <v>30</v>
      </c>
      <c r="D11" s="5">
        <f>'[1]22.Norway'!D11</f>
        <v>9</v>
      </c>
      <c r="E11" s="5">
        <f>'[1]22.Norway'!E11</f>
        <v>9</v>
      </c>
      <c r="F11" s="5">
        <f>'[1]22.Norway'!F11</f>
        <v>12</v>
      </c>
      <c r="G11" s="5">
        <f>'[1]22.Norway'!G11</f>
        <v>40</v>
      </c>
      <c r="H11" s="5">
        <f>'[1]22.Norway'!H11</f>
        <v>49</v>
      </c>
      <c r="I11" s="5">
        <f>'[1]22.Norway'!I11</f>
        <v>-9</v>
      </c>
      <c r="J11" s="48">
        <f>'[1]22.Norway'!J11</f>
        <v>36</v>
      </c>
      <c r="K11" s="6">
        <f>'[1]22.Norway'!K11</f>
        <v>4.2000000037453189</v>
      </c>
      <c r="L11" s="5" t="str">
        <f>'[1]22.Norway'!L11</f>
        <v xml:space="preserve"> </v>
      </c>
    </row>
    <row r="12" spans="1:16">
      <c r="A12" s="7">
        <v>11</v>
      </c>
      <c r="B12" s="5" t="str">
        <f>'[1]22.Norway'!B12</f>
        <v>Sandefjord</v>
      </c>
      <c r="C12" s="5">
        <f>'[1]22.Norway'!C12</f>
        <v>30</v>
      </c>
      <c r="D12" s="5">
        <f>'[1]22.Norway'!D12</f>
        <v>9</v>
      </c>
      <c r="E12" s="5">
        <f>'[1]22.Norway'!E12</f>
        <v>8</v>
      </c>
      <c r="F12" s="5">
        <f>'[1]22.Norway'!F12</f>
        <v>13</v>
      </c>
      <c r="G12" s="5">
        <f>'[1]22.Norway'!G12</f>
        <v>31</v>
      </c>
      <c r="H12" s="5">
        <f>'[1]22.Norway'!H12</f>
        <v>43</v>
      </c>
      <c r="I12" s="5">
        <f>'[1]22.Norway'!I12</f>
        <v>-12</v>
      </c>
      <c r="J12" s="48">
        <f>'[1]22.Norway'!J12</f>
        <v>35</v>
      </c>
      <c r="K12" s="6">
        <f>'[1]22.Norway'!K12</f>
        <v>4.2000000000909097</v>
      </c>
      <c r="L12" s="5" t="str">
        <f>'[1]22.Norway'!L12</f>
        <v xml:space="preserve"> </v>
      </c>
    </row>
    <row r="13" spans="1:16">
      <c r="A13" s="7">
        <v>12</v>
      </c>
      <c r="B13" s="5" t="str">
        <f>'[1]22.Norway'!B13</f>
        <v>Sarpsborg</v>
      </c>
      <c r="C13" s="5">
        <f>'[1]22.Norway'!C13</f>
        <v>30</v>
      </c>
      <c r="D13" s="5">
        <f>'[1]22.Norway'!D13</f>
        <v>8</v>
      </c>
      <c r="E13" s="5">
        <f>'[1]22.Norway'!E13</f>
        <v>8</v>
      </c>
      <c r="F13" s="5">
        <f>'[1]22.Norway'!F13</f>
        <v>14</v>
      </c>
      <c r="G13" s="5">
        <f>'[1]22.Norway'!G13</f>
        <v>33</v>
      </c>
      <c r="H13" s="5">
        <f>'[1]22.Norway'!H13</f>
        <v>43</v>
      </c>
      <c r="I13" s="5">
        <f>'[1]22.Norway'!I13</f>
        <v>-10</v>
      </c>
      <c r="J13" s="48">
        <f>'[1]22.Norway'!J13</f>
        <v>32</v>
      </c>
      <c r="K13" s="6">
        <f>'[1]22.Norway'!K13</f>
        <v>4.2000000037313434</v>
      </c>
      <c r="L13" s="5" t="str">
        <f>'[1]22.Norway'!L13</f>
        <v xml:space="preserve"> </v>
      </c>
    </row>
    <row r="14" spans="1:16">
      <c r="A14" s="7">
        <v>13</v>
      </c>
      <c r="B14" s="5" t="str">
        <f>'[1]22.Norway'!B14</f>
        <v>Stromsgodset</v>
      </c>
      <c r="C14" s="5">
        <f>'[1]22.Norway'!C14</f>
        <v>30</v>
      </c>
      <c r="D14" s="5">
        <f>'[1]22.Norway'!D14</f>
        <v>7</v>
      </c>
      <c r="E14" s="5">
        <f>'[1]22.Norway'!E14</f>
        <v>10</v>
      </c>
      <c r="F14" s="5">
        <f>'[1]22.Norway'!F14</f>
        <v>13</v>
      </c>
      <c r="G14" s="5">
        <f>'[1]22.Norway'!G14</f>
        <v>41</v>
      </c>
      <c r="H14" s="5">
        <f>'[1]22.Norway'!H14</f>
        <v>57</v>
      </c>
      <c r="I14" s="5">
        <f>'[1]22.Norway'!I14</f>
        <v>-16</v>
      </c>
      <c r="J14" s="48">
        <f>'[1]22.Norway'!J14</f>
        <v>31</v>
      </c>
      <c r="K14" s="6">
        <f>'[1]22.Norway'!K14</f>
        <v>4.2000000036764709</v>
      </c>
      <c r="L14" s="5" t="str">
        <f>'[1]22.Norway'!L14</f>
        <v xml:space="preserve"> </v>
      </c>
    </row>
    <row r="15" spans="1:16">
      <c r="A15" s="7">
        <v>14</v>
      </c>
      <c r="B15" s="5" t="str">
        <f>'[1]22.Norway'!B15</f>
        <v>Mjondalen</v>
      </c>
      <c r="C15" s="5">
        <f>'[1]22.Norway'!C15</f>
        <v>30</v>
      </c>
      <c r="D15" s="5">
        <f>'[1]22.Norway'!D15</f>
        <v>8</v>
      </c>
      <c r="E15" s="5">
        <f>'[1]22.Norway'!E15</f>
        <v>3</v>
      </c>
      <c r="F15" s="5">
        <f>'[1]22.Norway'!F15</f>
        <v>19</v>
      </c>
      <c r="G15" s="5">
        <f>'[1]22.Norway'!G15</f>
        <v>26</v>
      </c>
      <c r="H15" s="5">
        <f>'[1]22.Norway'!H15</f>
        <v>45</v>
      </c>
      <c r="I15" s="5">
        <f>'[1]22.Norway'!I15</f>
        <v>-19</v>
      </c>
      <c r="J15" s="48">
        <f>'[1]22.Norway'!J15</f>
        <v>27</v>
      </c>
      <c r="K15" s="6">
        <f>'[1]22.Norway'!K15</f>
        <v>4.2000000000714284</v>
      </c>
      <c r="L15" s="5" t="str">
        <f>'[1]22.Norway'!L15</f>
        <v xml:space="preserve"> </v>
      </c>
    </row>
    <row r="16" spans="1:16">
      <c r="A16" s="7">
        <v>15</v>
      </c>
      <c r="B16" s="5" t="str">
        <f>'[1]22.Norway'!B16</f>
        <v>Start</v>
      </c>
      <c r="C16" s="5">
        <f>'[1]22.Norway'!C16</f>
        <v>30</v>
      </c>
      <c r="D16" s="5">
        <f>'[1]22.Norway'!D16</f>
        <v>6</v>
      </c>
      <c r="E16" s="5">
        <f>'[1]22.Norway'!E16</f>
        <v>9</v>
      </c>
      <c r="F16" s="5">
        <f>'[1]22.Norway'!F16</f>
        <v>15</v>
      </c>
      <c r="G16" s="5">
        <f>'[1]22.Norway'!G16</f>
        <v>33</v>
      </c>
      <c r="H16" s="5">
        <f>'[1]22.Norway'!H16</f>
        <v>56</v>
      </c>
      <c r="I16" s="5">
        <f>'[1]22.Norway'!I16</f>
        <v>-23</v>
      </c>
      <c r="J16" s="48">
        <f>'[1]22.Norway'!J16</f>
        <v>27</v>
      </c>
      <c r="K16" s="6">
        <f>'[1]22.Norway'!K16</f>
        <v>4.2000000000666668</v>
      </c>
      <c r="L16" s="5" t="str">
        <f>'[1]22.Norway'!L16</f>
        <v xml:space="preserve"> </v>
      </c>
    </row>
    <row r="17" spans="1:14">
      <c r="A17" s="7">
        <v>16</v>
      </c>
      <c r="B17" s="5" t="str">
        <f>'[1]22.Norway'!B17</f>
        <v>Aalesund</v>
      </c>
      <c r="C17" s="5">
        <f>'[1]22.Norway'!C17</f>
        <v>30</v>
      </c>
      <c r="D17" s="5">
        <f>'[1]22.Norway'!D17</f>
        <v>2</v>
      </c>
      <c r="E17" s="5">
        <f>'[1]22.Norway'!E17</f>
        <v>5</v>
      </c>
      <c r="F17" s="5">
        <f>'[1]22.Norway'!F17</f>
        <v>23</v>
      </c>
      <c r="G17" s="5">
        <f>'[1]22.Norway'!G17</f>
        <v>30</v>
      </c>
      <c r="H17" s="5">
        <f>'[1]22.Norway'!H17</f>
        <v>85</v>
      </c>
      <c r="I17" s="5">
        <f>'[1]22.Norway'!I17</f>
        <v>-55</v>
      </c>
      <c r="J17" s="48">
        <f>'[1]22.Norway'!J17</f>
        <v>11</v>
      </c>
      <c r="K17" s="6">
        <f>'[1]22.Norway'!K17</f>
        <v>4.2000000000625004</v>
      </c>
      <c r="L17" s="5" t="str">
        <f>'[1]22.Norway'!L17</f>
        <v xml:space="preserve"> </v>
      </c>
    </row>
    <row r="18" spans="1:14">
      <c r="F18" s="120" t="s">
        <v>203</v>
      </c>
      <c r="G18" s="277">
        <f>SUM(G2:G17)/SUM(C2:C17)*2</f>
        <v>3.1583333333333332</v>
      </c>
      <c r="H18" s="277"/>
      <c r="N18" s="68"/>
    </row>
    <row r="19" spans="1:14">
      <c r="B19" t="s">
        <v>146</v>
      </c>
      <c r="K19" s="6">
        <f>'[1]22.Norway'!K19</f>
        <v>4.2</v>
      </c>
    </row>
    <row r="23" spans="1:14">
      <c r="B23" s="190" t="s">
        <v>204</v>
      </c>
    </row>
    <row r="24" spans="1:14">
      <c r="B24" s="27" t="s">
        <v>211</v>
      </c>
    </row>
    <row r="25" spans="1:14">
      <c r="B25" s="27" t="s">
        <v>212</v>
      </c>
    </row>
    <row r="26" spans="1:14">
      <c r="B26" s="27" t="s">
        <v>276</v>
      </c>
    </row>
    <row r="27" spans="1:14">
      <c r="B27" s="27" t="s">
        <v>251</v>
      </c>
    </row>
  </sheetData>
  <mergeCells count="1">
    <mergeCell ref="G18:H18"/>
  </mergeCells>
  <phoneticPr fontId="3" type="noConversion"/>
  <hyperlinks>
    <hyperlink ref="O1" location="MENU!A1" display="Menu" xr:uid="{00000000-0004-0000-1C00-000000000000}"/>
  </hyperlinks>
  <pageMargins left="0.75" right="0.75" top="1" bottom="1" header="0.5" footer="0.5"/>
  <pageSetup paperSize="0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90"/>
  <sheetViews>
    <sheetView showGridLines="0" workbookViewId="0">
      <selection activeCell="O11" sqref="O11"/>
    </sheetView>
  </sheetViews>
  <sheetFormatPr defaultRowHeight="12.75"/>
  <cols>
    <col min="1" max="1" width="2.7109375" style="160" customWidth="1"/>
    <col min="2" max="2" width="17.7109375" style="102" customWidth="1"/>
    <col min="3" max="3" width="6.28515625" style="102" bestFit="1" customWidth="1"/>
    <col min="4" max="4" width="7.5703125" style="204" customWidth="1"/>
    <col min="5" max="5" width="3.7109375" style="160" customWidth="1"/>
    <col min="6" max="6" width="2.7109375" style="160" customWidth="1"/>
    <col min="7" max="7" width="17.7109375" style="102" customWidth="1"/>
    <col min="8" max="8" width="7" style="102" bestFit="1" customWidth="1"/>
    <col min="9" max="9" width="7.5703125" style="88" customWidth="1"/>
    <col min="10" max="10" width="3.7109375" style="140" customWidth="1"/>
    <col min="11" max="11" width="3.7109375" style="160" customWidth="1"/>
    <col min="12" max="12" width="17.7109375" style="102" customWidth="1"/>
    <col min="13" max="13" width="6.5703125" style="102" bestFit="1" customWidth="1"/>
    <col min="14" max="14" width="7.5703125" style="102" customWidth="1"/>
    <col min="15" max="15" width="3.7109375" style="160" customWidth="1"/>
    <col min="16" max="16" width="2.7109375" style="160" customWidth="1"/>
    <col min="17" max="17" width="17.7109375" style="102" customWidth="1"/>
    <col min="18" max="18" width="7" style="102" bestFit="1" customWidth="1"/>
    <col min="19" max="19" width="7.5703125" style="102" customWidth="1"/>
    <col min="20" max="20" width="5.28515625" style="160" bestFit="1" customWidth="1"/>
    <col min="21" max="16384" width="9.140625" style="102"/>
  </cols>
  <sheetData>
    <row r="1" spans="1:22" ht="12.95" customHeight="1" thickBot="1">
      <c r="B1" s="272" t="s">
        <v>93</v>
      </c>
      <c r="C1" s="272"/>
      <c r="D1" s="272"/>
      <c r="E1" s="170" t="s">
        <v>71</v>
      </c>
      <c r="G1" s="272" t="s">
        <v>94</v>
      </c>
      <c r="H1" s="272"/>
      <c r="I1" s="272"/>
      <c r="J1" s="170" t="s">
        <v>71</v>
      </c>
      <c r="L1" s="272" t="s">
        <v>74</v>
      </c>
      <c r="M1" s="272"/>
      <c r="N1" s="272"/>
      <c r="Q1" s="272" t="s">
        <v>75</v>
      </c>
      <c r="R1" s="272"/>
      <c r="S1" s="272"/>
    </row>
    <row r="2" spans="1:22" ht="12.95" customHeight="1">
      <c r="A2" s="160">
        <v>1</v>
      </c>
      <c r="B2" s="70" t="str">
        <f>[1]EL!$B2</f>
        <v>Sparta Praha</v>
      </c>
      <c r="C2" s="161" t="str">
        <f>[1]EL!$C2</f>
        <v>Cze2</v>
      </c>
      <c r="D2" s="200">
        <f>[1]EL!$D2</f>
        <v>34.000000021739133</v>
      </c>
      <c r="E2" s="160" t="str">
        <f>[1]EL!$E2</f>
        <v>2nc</v>
      </c>
      <c r="F2" s="160">
        <v>1</v>
      </c>
      <c r="G2" s="70" t="str">
        <f>[1]EL!$G2</f>
        <v>Ludogorets</v>
      </c>
      <c r="H2" s="161" t="str">
        <f>[1]EL!$H2</f>
        <v>Bul1</v>
      </c>
      <c r="I2" s="72">
        <f>[1]EL!$I2</f>
        <v>44.500000030303028</v>
      </c>
      <c r="J2" s="140" t="str">
        <f>[1]EL!$J2</f>
        <v>3ch</v>
      </c>
      <c r="K2" s="206">
        <v>1</v>
      </c>
      <c r="L2" s="81" t="str">
        <f>[1]EL!$L2</f>
        <v>Liverpool</v>
      </c>
      <c r="M2" s="84" t="str">
        <f>[1]EL!$M2</f>
        <v>Eng6</v>
      </c>
      <c r="N2" s="85">
        <f>[1]EL!$N2</f>
        <v>100.00000011111111</v>
      </c>
      <c r="O2" s="140" t="str">
        <f>[1]EL!$O2</f>
        <v>gs*</v>
      </c>
      <c r="P2" s="206">
        <v>17</v>
      </c>
      <c r="Q2" s="81" t="str">
        <f>[1]EL!$Q2</f>
        <v>Ludogorets</v>
      </c>
      <c r="R2" s="84" t="str">
        <f>[1]EL!$R2</f>
        <v>Bul1</v>
      </c>
      <c r="S2" s="85">
        <f>[1]EL!$S2</f>
        <v>28.00000001724138</v>
      </c>
      <c r="T2" s="160" t="str">
        <f>[1]EL!$T2</f>
        <v>3ch</v>
      </c>
      <c r="V2" s="258" t="s">
        <v>77</v>
      </c>
    </row>
    <row r="3" spans="1:22" ht="12.95" customHeight="1">
      <c r="A3" s="160">
        <v>2</v>
      </c>
      <c r="B3" s="73" t="str">
        <f>[1]EL!$B3</f>
        <v>Rapid Wien</v>
      </c>
      <c r="C3" s="162" t="str">
        <f>[1]EL!$C3</f>
        <v>Aut2</v>
      </c>
      <c r="D3" s="201">
        <f>[1]EL!$D3</f>
        <v>29.000000017857143</v>
      </c>
      <c r="E3" s="160" t="str">
        <f>[1]EL!$E3</f>
        <v>2nc</v>
      </c>
      <c r="F3" s="160">
        <v>2</v>
      </c>
      <c r="G3" s="73" t="str">
        <f>[1]EL!$G3</f>
        <v>Qarabag</v>
      </c>
      <c r="H3" s="162" t="str">
        <f>[1]EL!$H3</f>
        <v>Aze1</v>
      </c>
      <c r="I3" s="75">
        <f>[1]EL!$I3</f>
        <v>43.500000028571428</v>
      </c>
      <c r="J3" s="140" t="str">
        <f>[1]EL!$J3</f>
        <v>3ch</v>
      </c>
      <c r="K3" s="206">
        <v>2</v>
      </c>
      <c r="L3" s="90" t="str">
        <f>[1]EL!$L3</f>
        <v>Chelsea</v>
      </c>
      <c r="M3" s="102" t="str">
        <f>[1]EL!$M3</f>
        <v>Eng5</v>
      </c>
      <c r="N3" s="92">
        <f>[1]EL!$N3</f>
        <v>91.000000083333333</v>
      </c>
      <c r="O3" s="140" t="str">
        <f>[1]EL!$O3</f>
        <v>gs</v>
      </c>
      <c r="P3" s="206">
        <v>18</v>
      </c>
      <c r="Q3" s="90" t="str">
        <f>[1]EL!$Q3</f>
        <v>AZ Alkmaar</v>
      </c>
      <c r="R3" s="102" t="str">
        <f>[1]EL!$R3</f>
        <v>Ned3</v>
      </c>
      <c r="S3" s="92">
        <f>[1]EL!$S3</f>
        <v>21.500000015151514</v>
      </c>
      <c r="T3" s="160" t="str">
        <f>[1]EL!$T3</f>
        <v xml:space="preserve"> </v>
      </c>
    </row>
    <row r="4" spans="1:22" ht="12.95" customHeight="1">
      <c r="A4" s="160">
        <v>3</v>
      </c>
      <c r="B4" s="86" t="str">
        <f>[1]EL!$B4</f>
        <v>Brondby</v>
      </c>
      <c r="C4" s="102" t="str">
        <f>[1]EL!$C4</f>
        <v>Den2</v>
      </c>
      <c r="D4" s="202">
        <f>[1]EL!$D4</f>
        <v>19.500000013513514</v>
      </c>
      <c r="E4" s="160" t="str">
        <f>[1]EL!$E4</f>
        <v>2nc</v>
      </c>
      <c r="F4" s="160">
        <v>3</v>
      </c>
      <c r="G4" s="73" t="str">
        <f>[1]EL!$G4</f>
        <v>Steaua</v>
      </c>
      <c r="H4" s="162" t="str">
        <f>[1]EL!$H4</f>
        <v>Rom1</v>
      </c>
      <c r="I4" s="75">
        <f>[1]EL!$I4</f>
        <v>43.000000027027028</v>
      </c>
      <c r="J4" s="140" t="str">
        <f>[1]EL!$J4</f>
        <v>3ch</v>
      </c>
      <c r="K4" s="206">
        <v>3</v>
      </c>
      <c r="L4" s="90" t="str">
        <f>[1]EL!$L4</f>
        <v>Borussia Dortmund</v>
      </c>
      <c r="M4" s="102" t="str">
        <f>[1]EL!$M4</f>
        <v>Ger5</v>
      </c>
      <c r="N4" s="92">
        <f>[1]EL!$N4</f>
        <v>90.000000076923072</v>
      </c>
      <c r="O4" s="140" t="str">
        <f>[1]EL!$O4</f>
        <v>gs</v>
      </c>
      <c r="P4" s="206">
        <v>19</v>
      </c>
      <c r="Q4" s="90" t="str">
        <f>[1]EL!$Q4</f>
        <v>LASK</v>
      </c>
      <c r="R4" s="102" t="str">
        <f>[1]EL!$R4</f>
        <v>Aut3</v>
      </c>
      <c r="S4" s="92">
        <f>[1]EL!$S4</f>
        <v>21.000000014925373</v>
      </c>
      <c r="T4" s="160" t="str">
        <f>[1]EL!$T4</f>
        <v xml:space="preserve"> </v>
      </c>
    </row>
    <row r="5" spans="1:22" ht="12.95" customHeight="1">
      <c r="A5" s="160">
        <v>4</v>
      </c>
      <c r="B5" s="93" t="str">
        <f>[1]EL!$B5</f>
        <v>Slovacko</v>
      </c>
      <c r="C5" s="159" t="str">
        <f>[1]EL!$C5</f>
        <v>Cze3</v>
      </c>
      <c r="D5" s="203">
        <f>[1]EL!$D5</f>
        <v>5.3200000003333336</v>
      </c>
      <c r="E5" s="160" t="str">
        <f>[1]EL!$E5</f>
        <v xml:space="preserve"> </v>
      </c>
      <c r="F5" s="160">
        <v>4</v>
      </c>
      <c r="G5" s="73" t="str">
        <f>[1]EL!$G5</f>
        <v>Malmo</v>
      </c>
      <c r="H5" s="162" t="str">
        <f>[1]EL!$H5</f>
        <v>Swe1</v>
      </c>
      <c r="I5" s="75">
        <f>[1]EL!$I5</f>
        <v>35.000000023809527</v>
      </c>
      <c r="J5" s="140" t="str">
        <f>[1]EL!$J5</f>
        <v>3ch</v>
      </c>
      <c r="K5" s="206">
        <v>4</v>
      </c>
      <c r="L5" s="90" t="str">
        <f>[1]EL!$L5</f>
        <v>Lyon</v>
      </c>
      <c r="M5" s="102" t="str">
        <f>[1]EL!$M5</f>
        <v>Fra4</v>
      </c>
      <c r="N5" s="92">
        <f>[1]EL!$N5</f>
        <v>76.000000052631577</v>
      </c>
      <c r="O5" s="140" t="str">
        <f>[1]EL!$O5</f>
        <v>gs</v>
      </c>
      <c r="P5" s="206">
        <v>20</v>
      </c>
      <c r="Q5" s="90" t="str">
        <f>[1]EL!$Q5</f>
        <v>Qarabag</v>
      </c>
      <c r="R5" s="102" t="str">
        <f>[1]EL!$R5</f>
        <v>Aze1</v>
      </c>
      <c r="S5" s="92">
        <f>[1]EL!$S5</f>
        <v>21.000000014492752</v>
      </c>
      <c r="T5" s="160" t="str">
        <f>[1]EL!$T5</f>
        <v>3ch</v>
      </c>
    </row>
    <row r="6" spans="1:22" ht="12.95" customHeight="1">
      <c r="B6" s="214"/>
      <c r="F6" s="160">
        <v>5</v>
      </c>
      <c r="G6" s="73" t="str">
        <f>[1]EL!$G6</f>
        <v>Legia</v>
      </c>
      <c r="H6" s="162" t="str">
        <f>[1]EL!$H6</f>
        <v>Pol1</v>
      </c>
      <c r="I6" s="75">
        <f>[1]EL!$I6</f>
        <v>32.500000020000002</v>
      </c>
      <c r="J6" s="140" t="str">
        <f>[1]EL!$J6</f>
        <v>3ch</v>
      </c>
      <c r="K6" s="206">
        <v>5</v>
      </c>
      <c r="L6" s="90" t="str">
        <f>[1]EL!$L6</f>
        <v>Napoli</v>
      </c>
      <c r="M6" s="102" t="str">
        <f>[1]EL!$M6</f>
        <v>Ita5</v>
      </c>
      <c r="N6" s="92">
        <f>[1]EL!$N6</f>
        <v>74.000000049999997</v>
      </c>
      <c r="O6" s="140" t="str">
        <f>[1]EL!$O6</f>
        <v>gs</v>
      </c>
      <c r="P6" s="206">
        <v>21</v>
      </c>
      <c r="Q6" s="90" t="str">
        <f>[1]EL!$Q6</f>
        <v>Steaua</v>
      </c>
      <c r="R6" s="102" t="str">
        <f>[1]EL!$R6</f>
        <v>Rom1</v>
      </c>
      <c r="S6" s="92">
        <f>[1]EL!$S6</f>
        <v>21.000000014285714</v>
      </c>
      <c r="T6" s="160" t="str">
        <f>[1]EL!$T6</f>
        <v>3ch</v>
      </c>
    </row>
    <row r="7" spans="1:22" ht="12.95" customHeight="1">
      <c r="B7" s="214"/>
      <c r="D7" s="214">
        <f>AVERAGE(D2:D5)</f>
        <v>21.955000013360781</v>
      </c>
      <c r="F7" s="160">
        <v>6</v>
      </c>
      <c r="G7" s="73" t="str">
        <f>[1]EL!$G7</f>
        <v>Sheriff</v>
      </c>
      <c r="H7" s="162" t="str">
        <f>[1]EL!$H7</f>
        <v>Mol1</v>
      </c>
      <c r="I7" s="75">
        <f>[1]EL!$I7</f>
        <v>31.250000019230768</v>
      </c>
      <c r="J7" s="140" t="str">
        <f>[1]EL!$J7</f>
        <v>3ch</v>
      </c>
      <c r="K7" s="206">
        <v>6</v>
      </c>
      <c r="L7" s="90" t="str">
        <f>[1]EL!$L7</f>
        <v>Bayer 04</v>
      </c>
      <c r="M7" s="102" t="str">
        <f>[1]EL!$M7</f>
        <v>Ger6</v>
      </c>
      <c r="N7" s="92">
        <f>[1]EL!$N7</f>
        <v>57.000000041666667</v>
      </c>
      <c r="O7" s="140" t="str">
        <f>[1]EL!$O7</f>
        <v>gs*</v>
      </c>
      <c r="P7" s="206">
        <v>22</v>
      </c>
      <c r="Q7" s="90" t="str">
        <f>[1]EL!$Q7</f>
        <v>Fenerbahce</v>
      </c>
      <c r="R7" s="102" t="str">
        <f>[1]EL!$R7</f>
        <v>Tur2</v>
      </c>
      <c r="S7" s="92">
        <f>[1]EL!$S7</f>
        <v>19.500000013513514</v>
      </c>
      <c r="T7" s="160" t="str">
        <f>[1]EL!$T7</f>
        <v>3nc</v>
      </c>
    </row>
    <row r="8" spans="1:22" ht="12.95" customHeight="1">
      <c r="B8" s="214"/>
      <c r="F8" s="160">
        <v>7</v>
      </c>
      <c r="G8" s="73" t="str">
        <f>[1]EL!$G8</f>
        <v>Genk</v>
      </c>
      <c r="H8" s="162" t="str">
        <f>[1]EL!$H8</f>
        <v>Bel3</v>
      </c>
      <c r="I8" s="75">
        <f>[1]EL!$I8</f>
        <v>30.000000018181819</v>
      </c>
      <c r="J8" s="140" t="str">
        <f>[1]EL!$J8</f>
        <v xml:space="preserve"> </v>
      </c>
      <c r="K8" s="206">
        <v>7</v>
      </c>
      <c r="L8" s="90" t="str">
        <f>[1]EL!$L8</f>
        <v>Lazio</v>
      </c>
      <c r="M8" s="102" t="str">
        <f>[1]EL!$M8</f>
        <v>Ita6</v>
      </c>
      <c r="N8" s="92">
        <f>[1]EL!$N8</f>
        <v>44.000000029411765</v>
      </c>
      <c r="O8" s="140" t="str">
        <f>[1]EL!$O8</f>
        <v>gs</v>
      </c>
      <c r="P8" s="206">
        <v>23</v>
      </c>
      <c r="Q8" s="90" t="str">
        <f>[1]EL!$Q8</f>
        <v>Real Sociedad</v>
      </c>
      <c r="R8" s="102" t="str">
        <f>[1]EL!$R8</f>
        <v>Esp5</v>
      </c>
      <c r="S8" s="92">
        <f>[1]EL!$S8</f>
        <v>19.25600001234568</v>
      </c>
      <c r="T8" s="160" t="str">
        <f>[1]EL!$T8</f>
        <v>gs</v>
      </c>
    </row>
    <row r="9" spans="1:22" ht="12.95" customHeight="1" thickBot="1">
      <c r="B9" s="214"/>
      <c r="F9" s="160">
        <v>8</v>
      </c>
      <c r="G9" s="73" t="str">
        <f>[1]EL!$G9</f>
        <v>AZ Alkmaar</v>
      </c>
      <c r="H9" s="162" t="str">
        <f>[1]EL!$H9</f>
        <v>Ned3</v>
      </c>
      <c r="I9" s="75">
        <f>[1]EL!$I9</f>
        <v>21.500000015151514</v>
      </c>
      <c r="J9" s="140" t="str">
        <f>[1]EL!$J9</f>
        <v xml:space="preserve"> </v>
      </c>
      <c r="K9" s="206">
        <v>8</v>
      </c>
      <c r="L9" s="95" t="str">
        <f>[1]EL!$L9</f>
        <v>Monaco</v>
      </c>
      <c r="M9" s="96" t="str">
        <f>[1]EL!$M9</f>
        <v>Fra3</v>
      </c>
      <c r="N9" s="98">
        <f>[1]EL!$N9</f>
        <v>36.000000024999999</v>
      </c>
      <c r="O9" s="140" t="str">
        <f>[1]EL!$O9</f>
        <v>4nc</v>
      </c>
      <c r="P9" s="206">
        <v>24</v>
      </c>
      <c r="Q9" s="95" t="str">
        <f>[1]EL!$Q9</f>
        <v>Betis</v>
      </c>
      <c r="R9" s="96" t="str">
        <f>[1]EL!$R9</f>
        <v>Esp6</v>
      </c>
      <c r="S9" s="98">
        <f>[1]EL!$S9</f>
        <v>19.256000011904764</v>
      </c>
      <c r="T9" s="160" t="str">
        <f>[1]EL!$T9</f>
        <v>gs*</v>
      </c>
    </row>
    <row r="10" spans="1:22" ht="12.95" customHeight="1">
      <c r="B10" s="214"/>
      <c r="F10" s="160">
        <v>9</v>
      </c>
      <c r="G10" s="73" t="str">
        <f>[1]EL!$G10</f>
        <v>LASK</v>
      </c>
      <c r="H10" s="162" t="str">
        <f>[1]EL!$H10</f>
        <v>Aut3</v>
      </c>
      <c r="I10" s="75">
        <f>[1]EL!$I10</f>
        <v>21.000000014925373</v>
      </c>
      <c r="J10" s="140" t="str">
        <f>[1]EL!$J10</f>
        <v xml:space="preserve"> </v>
      </c>
      <c r="K10" s="206"/>
      <c r="L10" s="214"/>
      <c r="N10" s="214">
        <f>AVERAGE(N2:N9)</f>
        <v>71.000000058759682</v>
      </c>
      <c r="O10" s="140"/>
      <c r="P10" s="206"/>
      <c r="Q10" s="214"/>
      <c r="S10" s="214">
        <f>AVERAGE(S2:S9)</f>
        <v>21.314000014232587</v>
      </c>
    </row>
    <row r="11" spans="1:22" ht="12.95" customHeight="1" thickBot="1">
      <c r="B11" s="275" t="s">
        <v>95</v>
      </c>
      <c r="C11" s="275"/>
      <c r="D11" s="275"/>
      <c r="E11" s="170" t="s">
        <v>71</v>
      </c>
      <c r="F11" s="160">
        <v>10</v>
      </c>
      <c r="G11" s="73" t="str">
        <f>[1]EL!$G11</f>
        <v>Sparta Praha</v>
      </c>
      <c r="H11" s="162" t="str">
        <f>[1]EL!$H11</f>
        <v>Cze2</v>
      </c>
      <c r="I11" s="75">
        <f>[1]EL!$I11</f>
        <v>17.500000010869567</v>
      </c>
      <c r="J11" s="140" t="str">
        <f>[1]EL!$J11</f>
        <v>2nc</v>
      </c>
      <c r="L11" s="272" t="s">
        <v>80</v>
      </c>
      <c r="M11" s="272"/>
      <c r="N11" s="272"/>
      <c r="Q11" s="272" t="s">
        <v>81</v>
      </c>
      <c r="R11" s="272"/>
      <c r="S11" s="272"/>
    </row>
    <row r="12" spans="1:22" ht="12.95" customHeight="1">
      <c r="A12" s="206">
        <v>1</v>
      </c>
      <c r="B12" s="70" t="str">
        <f>[1]EL!$B12</f>
        <v>Ferencvaros</v>
      </c>
      <c r="C12" s="161" t="str">
        <f>[1]EL!$C12</f>
        <v>Hun1</v>
      </c>
      <c r="D12" s="200">
        <f>[1]EL!$D12</f>
        <v>13.500000008771929</v>
      </c>
      <c r="E12" s="160" t="str">
        <f>[1]EL!$E12</f>
        <v>2ch</v>
      </c>
      <c r="F12" s="160">
        <v>11</v>
      </c>
      <c r="G12" s="86" t="str">
        <f>[1]EL!$G12</f>
        <v>Rapid Wien</v>
      </c>
      <c r="H12" s="102" t="str">
        <f>[1]EL!$H12</f>
        <v>Aut2</v>
      </c>
      <c r="I12" s="80">
        <f>[1]EL!$I12</f>
        <v>17.000000010526314</v>
      </c>
      <c r="J12" s="140" t="str">
        <f>[1]EL!$J12</f>
        <v>2nc</v>
      </c>
      <c r="K12" s="206">
        <v>9</v>
      </c>
      <c r="L12" s="81" t="str">
        <f>[1]EL!$L12</f>
        <v>Young Boys</v>
      </c>
      <c r="M12" s="84" t="str">
        <f>[1]EL!$M12</f>
        <v>Sui1</v>
      </c>
      <c r="N12" s="85">
        <f>[1]EL!$N12</f>
        <v>35.000000023809527</v>
      </c>
      <c r="O12" s="140" t="str">
        <f>[1]EL!$O12</f>
        <v>4ch</v>
      </c>
      <c r="P12" s="206">
        <v>25</v>
      </c>
      <c r="Q12" s="81" t="str">
        <f>[1]EL!$Q12</f>
        <v>Malmo</v>
      </c>
      <c r="R12" s="84" t="str">
        <f>[1]EL!$R12</f>
        <v>Swe1</v>
      </c>
      <c r="S12" s="85">
        <f>[1]EL!$S12</f>
        <v>18.500000011363635</v>
      </c>
      <c r="T12" s="160" t="str">
        <f>[1]EL!$T12</f>
        <v>3ch</v>
      </c>
    </row>
    <row r="13" spans="1:22" ht="12.95" customHeight="1">
      <c r="A13" s="206">
        <v>2</v>
      </c>
      <c r="B13" s="73" t="str">
        <f>[1]EL!$B13</f>
        <v>Shkendija</v>
      </c>
      <c r="C13" s="162" t="str">
        <f>[1]EL!$C13</f>
        <v>Mac1</v>
      </c>
      <c r="D13" s="201">
        <f>[1]EL!$D13</f>
        <v>9.0000000075187963</v>
      </c>
      <c r="E13" s="160" t="str">
        <f>[1]EL!$E13</f>
        <v>2ch</v>
      </c>
      <c r="F13" s="160">
        <v>12</v>
      </c>
      <c r="G13" s="86" t="str">
        <f>[1]EL!$G13</f>
        <v>Galatasaray</v>
      </c>
      <c r="H13" s="102" t="str">
        <f>[1]EL!$H13</f>
        <v>Tur3</v>
      </c>
      <c r="I13" s="80">
        <f>[1]EL!$I13</f>
        <v>17.000000010416667</v>
      </c>
      <c r="J13" s="140" t="str">
        <f>[1]EL!$J13</f>
        <v xml:space="preserve"> </v>
      </c>
      <c r="K13" s="206">
        <v>10</v>
      </c>
      <c r="L13" s="90" t="str">
        <f>[1]EL!$L13</f>
        <v>Braga</v>
      </c>
      <c r="M13" s="102" t="str">
        <f>[1]EL!$M13</f>
        <v>Por4</v>
      </c>
      <c r="N13" s="92">
        <f>[1]EL!$N13</f>
        <v>35.000000023255815</v>
      </c>
      <c r="O13" s="140" t="str">
        <f>[1]EL!$O13</f>
        <v>gs</v>
      </c>
      <c r="P13" s="206">
        <v>26</v>
      </c>
      <c r="Q13" s="90" t="str">
        <f>[1]EL!$Q13</f>
        <v>Spartak</v>
      </c>
      <c r="R13" s="102" t="str">
        <f>[1]EL!$R13</f>
        <v>Rus2</v>
      </c>
      <c r="S13" s="92">
        <f>[1]EL!$S13</f>
        <v>18.500000011235954</v>
      </c>
      <c r="T13" s="160" t="str">
        <f>[1]EL!$T13</f>
        <v>3nc</v>
      </c>
    </row>
    <row r="14" spans="1:22" ht="12.95" customHeight="1">
      <c r="A14" s="206">
        <v>3</v>
      </c>
      <c r="B14" s="73" t="str">
        <f>[1]EL!$B14</f>
        <v>Slovan Bratislava</v>
      </c>
      <c r="C14" s="162" t="str">
        <f>[1]EL!$C14</f>
        <v>Svk1</v>
      </c>
      <c r="D14" s="201">
        <f>[1]EL!$D14</f>
        <v>7.5000000065789472</v>
      </c>
      <c r="E14" s="160" t="str">
        <f>[1]EL!$E14</f>
        <v>2ch</v>
      </c>
      <c r="F14" s="160">
        <v>13</v>
      </c>
      <c r="G14" s="86" t="str">
        <f>[1]EL!$G14</f>
        <v>Zorya</v>
      </c>
      <c r="H14" s="102" t="str">
        <f>[1]EL!$H14</f>
        <v>Ukr3</v>
      </c>
      <c r="I14" s="80">
        <f>[1]EL!$I14</f>
        <v>15.00000001010101</v>
      </c>
      <c r="J14" s="140" t="str">
        <f>[1]EL!$J14</f>
        <v xml:space="preserve"> </v>
      </c>
      <c r="K14" s="206">
        <v>11</v>
      </c>
      <c r="L14" s="90" t="str">
        <f>[1]EL!$L14</f>
        <v>Celtic</v>
      </c>
      <c r="M14" s="102" t="str">
        <f>[1]EL!$M14</f>
        <v>Sco2</v>
      </c>
      <c r="N14" s="92">
        <f>[1]EL!$N14</f>
        <v>34.000000021739133</v>
      </c>
      <c r="O14" s="140" t="str">
        <f>[1]EL!$O14</f>
        <v>4nc</v>
      </c>
      <c r="P14" s="206">
        <v>27</v>
      </c>
      <c r="Q14" s="90" t="str">
        <f>[1]EL!$Q14</f>
        <v>Sparta Praha</v>
      </c>
      <c r="R14" s="102" t="str">
        <f>[1]EL!$R14</f>
        <v>Cze2</v>
      </c>
      <c r="S14" s="92">
        <f>[1]EL!$S14</f>
        <v>17.500000010869567</v>
      </c>
      <c r="T14" s="160" t="str">
        <f>[1]EL!$T14</f>
        <v>2nc</v>
      </c>
    </row>
    <row r="15" spans="1:22" ht="12.95" customHeight="1">
      <c r="A15" s="206">
        <v>4</v>
      </c>
      <c r="B15" s="73" t="str">
        <f>[1]EL!$B15</f>
        <v>Olimpija</v>
      </c>
      <c r="C15" s="162" t="str">
        <f>[1]EL!$C15</f>
        <v>Slo1</v>
      </c>
      <c r="D15" s="201">
        <f>[1]EL!$D15</f>
        <v>6.7500000060606062</v>
      </c>
      <c r="E15" s="160" t="str">
        <f>[1]EL!$E15</f>
        <v>2ch</v>
      </c>
      <c r="F15" s="160">
        <v>14</v>
      </c>
      <c r="G15" s="86" t="str">
        <f>[1]EL!$G15</f>
        <v>Ferencvaros</v>
      </c>
      <c r="H15" s="102" t="str">
        <f>[1]EL!$H15</f>
        <v>Hun1</v>
      </c>
      <c r="I15" s="80">
        <f>[1]EL!$I15</f>
        <v>13.500000008771929</v>
      </c>
      <c r="J15" s="140" t="str">
        <f>[1]EL!$J15</f>
        <v>2ch</v>
      </c>
      <c r="K15" s="206">
        <v>12</v>
      </c>
      <c r="L15" s="90" t="str">
        <f>[1]EL!$L15</f>
        <v>Crvena Zvezda</v>
      </c>
      <c r="M15" s="102" t="str">
        <f>[1]EL!$M15</f>
        <v>Srb1</v>
      </c>
      <c r="N15" s="92">
        <f>[1]EL!$N15</f>
        <v>32.500000020000002</v>
      </c>
      <c r="O15" s="140" t="str">
        <f>[1]EL!$O15</f>
        <v>4ch</v>
      </c>
      <c r="P15" s="206">
        <v>28</v>
      </c>
      <c r="Q15" s="90" t="str">
        <f>[1]EL!$Q15</f>
        <v>Legia</v>
      </c>
      <c r="R15" s="102" t="str">
        <f>[1]EL!$R15</f>
        <v>Pol1</v>
      </c>
      <c r="S15" s="92">
        <f>[1]EL!$S15</f>
        <v>16.500000010204083</v>
      </c>
      <c r="T15" s="160" t="str">
        <f>[1]EL!$T15</f>
        <v>3ch</v>
      </c>
    </row>
    <row r="16" spans="1:22" ht="12.95" customHeight="1">
      <c r="A16" s="206">
        <v>5</v>
      </c>
      <c r="B16" s="73" t="str">
        <f>[1]EL!$B16</f>
        <v>Dinamo Tbilisi</v>
      </c>
      <c r="C16" s="162" t="str">
        <f>[1]EL!$C16</f>
        <v>Geo1</v>
      </c>
      <c r="D16" s="201">
        <f>[1]EL!$D16</f>
        <v>6.5000000056497171</v>
      </c>
      <c r="E16" s="160" t="str">
        <f>[1]EL!$E16</f>
        <v>2ch</v>
      </c>
      <c r="F16" s="160">
        <v>15</v>
      </c>
      <c r="G16" s="86" t="str">
        <f>[1]EL!$G16</f>
        <v>Shkendija</v>
      </c>
      <c r="H16" s="102" t="str">
        <f>[1]EL!$H16</f>
        <v>Mac1</v>
      </c>
      <c r="I16" s="80">
        <f>[1]EL!$I16</f>
        <v>9.0000000075187963</v>
      </c>
      <c r="J16" s="140" t="str">
        <f>[1]EL!$J16</f>
        <v>2ch</v>
      </c>
      <c r="K16" s="206">
        <v>13</v>
      </c>
      <c r="L16" s="90" t="str">
        <f>[1]EL!$L16</f>
        <v>Rangers</v>
      </c>
      <c r="M16" s="102" t="str">
        <f>[1]EL!$M16</f>
        <v>Sco1</v>
      </c>
      <c r="N16" s="92">
        <f>[1]EL!$N16</f>
        <v>31.250000019230768</v>
      </c>
      <c r="O16" s="140" t="str">
        <f>[1]EL!$O16</f>
        <v>4ch</v>
      </c>
      <c r="P16" s="206">
        <v>29</v>
      </c>
      <c r="Q16" s="90" t="str">
        <f>[1]EL!$Q16</f>
        <v>Sheriff</v>
      </c>
      <c r="R16" s="102" t="str">
        <f>[1]EL!$R16</f>
        <v>Mol1</v>
      </c>
      <c r="S16" s="92">
        <f>[1]EL!$S16</f>
        <v>14.50000000925926</v>
      </c>
      <c r="T16" s="160" t="str">
        <f>[1]EL!$T16</f>
        <v>3ch</v>
      </c>
    </row>
    <row r="17" spans="1:20" ht="12.95" customHeight="1">
      <c r="A17" s="206">
        <v>6</v>
      </c>
      <c r="B17" s="86" t="str">
        <f>[1]EL!$B17</f>
        <v>Zalgiris</v>
      </c>
      <c r="C17" s="102" t="str">
        <f>[1]EL!$C17</f>
        <v>Lit1</v>
      </c>
      <c r="D17" s="202">
        <f>[1]EL!$D17</f>
        <v>6.5000000056179772</v>
      </c>
      <c r="E17" s="160" t="str">
        <f>[1]EL!$E17</f>
        <v>2ch</v>
      </c>
      <c r="F17" s="160">
        <v>16</v>
      </c>
      <c r="G17" s="86" t="str">
        <f>[1]EL!$G17</f>
        <v>Slovan Bratislava</v>
      </c>
      <c r="H17" s="102" t="str">
        <f>[1]EL!$H17</f>
        <v>Svk1</v>
      </c>
      <c r="I17" s="80">
        <f>[1]EL!$I17</f>
        <v>7.5000000065789472</v>
      </c>
      <c r="J17" s="140" t="str">
        <f>[1]EL!$J17</f>
        <v>2ch</v>
      </c>
      <c r="K17" s="206">
        <v>14</v>
      </c>
      <c r="L17" s="90" t="str">
        <f>[1]EL!$L17</f>
        <v>Lokomotiv</v>
      </c>
      <c r="M17" s="102" t="str">
        <f>[1]EL!$M17</f>
        <v>Rus3</v>
      </c>
      <c r="N17" s="92">
        <f>[1]EL!$N17</f>
        <v>31.00000001851852</v>
      </c>
      <c r="O17" s="140" t="str">
        <f>[1]EL!$O17</f>
        <v>gs*</v>
      </c>
      <c r="P17" s="206">
        <v>30</v>
      </c>
      <c r="Q17" s="90" t="str">
        <f>[1]EL!$Q17</f>
        <v>Midtjylland</v>
      </c>
      <c r="R17" s="102" t="str">
        <f>[1]EL!$R17</f>
        <v>Den1</v>
      </c>
      <c r="S17" s="92">
        <f>[1]EL!$S17</f>
        <v>13.500000008849558</v>
      </c>
      <c r="T17" s="160" t="str">
        <f>[1]EL!$T17</f>
        <v>4ch</v>
      </c>
    </row>
    <row r="18" spans="1:20" ht="12.95" customHeight="1">
      <c r="A18" s="206">
        <v>7</v>
      </c>
      <c r="B18" s="86" t="str">
        <f>[1]EL!$B18</f>
        <v>Sarajevo</v>
      </c>
      <c r="C18" s="102" t="str">
        <f>[1]EL!$C18</f>
        <v>Bos1</v>
      </c>
      <c r="D18" s="202">
        <f>[1]EL!$D18</f>
        <v>6.2500000055555551</v>
      </c>
      <c r="E18" s="160" t="str">
        <f>[1]EL!$E18</f>
        <v>2ch</v>
      </c>
      <c r="F18" s="160">
        <v>17</v>
      </c>
      <c r="G18" s="86" t="str">
        <f>[1]EL!$G18</f>
        <v>Olimpija</v>
      </c>
      <c r="H18" s="102" t="str">
        <f>[1]EL!$H18</f>
        <v>Slo1</v>
      </c>
      <c r="I18" s="80">
        <f>[1]EL!$I18</f>
        <v>6.7500000060606062</v>
      </c>
      <c r="J18" s="140" t="str">
        <f>[1]EL!$J18</f>
        <v>2ch</v>
      </c>
      <c r="K18" s="206">
        <v>15</v>
      </c>
      <c r="L18" s="90" t="str">
        <f>[1]EL!$L18</f>
        <v>Genk</v>
      </c>
      <c r="M18" s="102" t="str">
        <f>[1]EL!$M18</f>
        <v>Bel3</v>
      </c>
      <c r="N18" s="92">
        <f>[1]EL!$N18</f>
        <v>30.000000018181819</v>
      </c>
      <c r="O18" s="140" t="str">
        <f>[1]EL!$O18</f>
        <v xml:space="preserve"> </v>
      </c>
      <c r="P18" s="206">
        <v>31</v>
      </c>
      <c r="Q18" s="90" t="str">
        <f>[1]EL!$Q18</f>
        <v>Lens</v>
      </c>
      <c r="R18" s="102" t="str">
        <f>[1]EL!$R18</f>
        <v>Fra5</v>
      </c>
      <c r="S18" s="92">
        <f>[1]EL!$S18</f>
        <v>11.1830000002</v>
      </c>
      <c r="T18" s="160" t="str">
        <f>[1]EL!$T18</f>
        <v>gs*</v>
      </c>
    </row>
    <row r="19" spans="1:20" ht="12.95" customHeight="1" thickBot="1">
      <c r="A19" s="206">
        <v>8</v>
      </c>
      <c r="B19" s="86" t="str">
        <f>[1]EL!$B19</f>
        <v>Flora</v>
      </c>
      <c r="C19" s="102" t="str">
        <f>[1]EL!$C19</f>
        <v>Est1</v>
      </c>
      <c r="D19" s="202">
        <f>[1]EL!$D19</f>
        <v>6.2500000055248615</v>
      </c>
      <c r="E19" s="160" t="str">
        <f>[1]EL!$E19</f>
        <v>2ch</v>
      </c>
      <c r="F19" s="160">
        <v>18</v>
      </c>
      <c r="G19" s="86" t="str">
        <f>[1]EL!$G19</f>
        <v>Hibernian</v>
      </c>
      <c r="H19" s="102" t="str">
        <f>[1]EL!$H19</f>
        <v>Sco3</v>
      </c>
      <c r="I19" s="80">
        <f>[1]EL!$I19</f>
        <v>6.6750000059523806</v>
      </c>
      <c r="J19" s="140" t="str">
        <f>[1]EL!$J19</f>
        <v xml:space="preserve"> </v>
      </c>
      <c r="K19" s="206">
        <v>16</v>
      </c>
      <c r="L19" s="95" t="str">
        <f>[1]EL!$L19</f>
        <v>PSV Eindhoven</v>
      </c>
      <c r="M19" s="96" t="str">
        <f>[1]EL!$M19</f>
        <v>Ned2</v>
      </c>
      <c r="N19" s="98">
        <f>[1]EL!$N19</f>
        <v>29.000000017857143</v>
      </c>
      <c r="O19" s="140" t="str">
        <f>[1]EL!$O19</f>
        <v>3nc</v>
      </c>
      <c r="P19" s="206">
        <v>32</v>
      </c>
      <c r="Q19" s="95" t="str">
        <f>[1]EL!$Q19</f>
        <v>Antwerp</v>
      </c>
      <c r="R19" s="96" t="str">
        <f>[1]EL!$R19</f>
        <v>Bel2</v>
      </c>
      <c r="S19" s="98">
        <f>[1]EL!$S19</f>
        <v>10.500000008000001</v>
      </c>
      <c r="T19" s="160" t="str">
        <f>[1]EL!$T19</f>
        <v>3nc</v>
      </c>
    </row>
    <row r="20" spans="1:20" ht="12.95" customHeight="1">
      <c r="A20" s="206">
        <v>9</v>
      </c>
      <c r="B20" s="86" t="str">
        <f>[1]EL!$B20</f>
        <v>Buducnost</v>
      </c>
      <c r="C20" s="102" t="str">
        <f>[1]EL!$C20</f>
        <v>Mne1</v>
      </c>
      <c r="D20" s="202">
        <f>[1]EL!$D20</f>
        <v>6.0000000053191487</v>
      </c>
      <c r="E20" s="160" t="str">
        <f>[1]EL!$E20</f>
        <v>2ch</v>
      </c>
      <c r="F20" s="160">
        <v>19</v>
      </c>
      <c r="G20" s="86" t="str">
        <f>[1]EL!$G20</f>
        <v>Dinamo Tbilisi</v>
      </c>
      <c r="H20" s="102" t="str">
        <f>[1]EL!$H20</f>
        <v>Geo1</v>
      </c>
      <c r="I20" s="80">
        <f>[1]EL!$I20</f>
        <v>6.5000000056497171</v>
      </c>
      <c r="J20" s="140" t="str">
        <f>[1]EL!$J20</f>
        <v>2ch</v>
      </c>
      <c r="K20" s="206"/>
      <c r="L20" s="214"/>
      <c r="N20" s="214">
        <f>AVERAGE(N12:N19)</f>
        <v>32.218750020324087</v>
      </c>
      <c r="O20" s="140"/>
      <c r="P20" s="206"/>
      <c r="Q20" s="214"/>
      <c r="S20" s="214">
        <f>AVERAGE(S12:S19)</f>
        <v>15.085375008747757</v>
      </c>
    </row>
    <row r="21" spans="1:20">
      <c r="A21" s="206">
        <v>10</v>
      </c>
      <c r="B21" s="93" t="str">
        <f>[1]EL!$B21</f>
        <v>Omonia</v>
      </c>
      <c r="C21" s="159" t="str">
        <f>[1]EL!$C21</f>
        <v>Cyp1</v>
      </c>
      <c r="D21" s="203">
        <f>[1]EL!$D21</f>
        <v>5.5500000049261082</v>
      </c>
      <c r="E21" s="160" t="str">
        <f>[1]EL!$E21</f>
        <v>2ch</v>
      </c>
      <c r="F21" s="160">
        <v>20</v>
      </c>
      <c r="G21" s="93" t="str">
        <f>[1]EL!$G21</f>
        <v>AGF Aarhus</v>
      </c>
      <c r="H21" s="159" t="str">
        <f>[1]EL!$H21</f>
        <v>Den3</v>
      </c>
      <c r="I21" s="79">
        <f>[1]EL!$I21</f>
        <v>5.5750000050251254</v>
      </c>
      <c r="J21" s="140" t="str">
        <f>[1]EL!$J21</f>
        <v xml:space="preserve"> </v>
      </c>
      <c r="K21" s="206"/>
      <c r="L21" s="214"/>
      <c r="N21" s="214"/>
      <c r="O21" s="140"/>
      <c r="P21" s="206"/>
      <c r="Q21" s="214"/>
      <c r="S21" s="214"/>
    </row>
    <row r="22" spans="1:20">
      <c r="B22" s="214"/>
      <c r="G22" s="214"/>
      <c r="I22" s="214"/>
      <c r="J22" s="140" t="s">
        <v>96</v>
      </c>
      <c r="K22" s="206"/>
      <c r="L22" s="214"/>
      <c r="N22" s="214"/>
      <c r="O22" s="140"/>
      <c r="P22" s="206"/>
      <c r="Q22" s="214"/>
      <c r="S22" s="214">
        <f>AVERAGE(N2:N9,N12:N19,S2:S9,S12:S19)</f>
        <v>34.904531275516035</v>
      </c>
    </row>
    <row r="23" spans="1:20">
      <c r="B23" s="214"/>
      <c r="D23" s="214">
        <f>AVERAGE(D12:D21)</f>
        <v>7.3800000061523647</v>
      </c>
      <c r="G23" s="214"/>
      <c r="I23" s="214">
        <f>AVERAGE(I2:I21)</f>
        <v>21.212500014233573</v>
      </c>
      <c r="J23" s="140" t="s">
        <v>96</v>
      </c>
      <c r="K23" s="206"/>
    </row>
    <row r="24" spans="1:20" ht="12.95" customHeight="1">
      <c r="B24" s="214"/>
      <c r="G24" s="214"/>
      <c r="I24" s="214"/>
      <c r="J24" s="140" t="s">
        <v>96</v>
      </c>
      <c r="L24" s="267" t="s">
        <v>85</v>
      </c>
      <c r="N24" s="214"/>
      <c r="O24" s="140"/>
      <c r="P24" s="206"/>
      <c r="Q24" s="257" t="str">
        <f>CL!V25</f>
        <v>13.04.2021</v>
      </c>
      <c r="S24" s="102" t="s">
        <v>87</v>
      </c>
    </row>
    <row r="25" spans="1:20">
      <c r="B25" s="214"/>
      <c r="G25" s="214"/>
      <c r="I25" s="214"/>
      <c r="J25" s="140" t="s">
        <v>96</v>
      </c>
      <c r="Q25" s="255">
        <f>CL!V26</f>
        <v>0.25</v>
      </c>
      <c r="R25" s="254" t="s">
        <v>88</v>
      </c>
    </row>
    <row r="26" spans="1:20">
      <c r="B26" s="214"/>
      <c r="G26" s="214"/>
      <c r="I26" s="214"/>
      <c r="J26" s="140" t="s">
        <v>96</v>
      </c>
      <c r="N26" s="214"/>
      <c r="S26" s="214"/>
    </row>
    <row r="27" spans="1:20">
      <c r="B27" s="214"/>
      <c r="G27" s="214"/>
      <c r="I27" s="214"/>
      <c r="N27" s="214"/>
      <c r="S27" s="214"/>
    </row>
    <row r="28" spans="1:20">
      <c r="B28" s="214"/>
      <c r="G28" s="214"/>
      <c r="I28" s="214"/>
      <c r="L28" s="173" t="s">
        <v>97</v>
      </c>
      <c r="M28" s="196" t="s">
        <v>89</v>
      </c>
      <c r="N28" s="197" t="s">
        <v>98</v>
      </c>
    </row>
    <row r="29" spans="1:20">
      <c r="B29" s="214"/>
      <c r="G29" s="214"/>
      <c r="I29" s="214"/>
      <c r="L29" s="173" t="s">
        <v>99</v>
      </c>
      <c r="M29" s="196" t="s">
        <v>89</v>
      </c>
      <c r="N29" s="197" t="s">
        <v>100</v>
      </c>
    </row>
    <row r="30" spans="1:20">
      <c r="B30" s="214"/>
      <c r="G30" s="214"/>
      <c r="I30" s="214"/>
      <c r="L30" s="173" t="s">
        <v>101</v>
      </c>
      <c r="M30" s="196" t="s">
        <v>89</v>
      </c>
      <c r="N30" s="197" t="s">
        <v>102</v>
      </c>
    </row>
    <row r="31" spans="1:20" ht="12.75" customHeight="1">
      <c r="B31" s="214"/>
      <c r="G31" s="275"/>
      <c r="H31" s="275"/>
      <c r="I31" s="275"/>
      <c r="J31" s="180"/>
      <c r="L31" s="173" t="s">
        <v>103</v>
      </c>
      <c r="M31" s="196" t="s">
        <v>89</v>
      </c>
      <c r="N31" s="197" t="s">
        <v>104</v>
      </c>
    </row>
    <row r="32" spans="1:20" ht="12.75" customHeight="1">
      <c r="B32" s="214"/>
      <c r="F32" s="206"/>
      <c r="G32" s="214"/>
      <c r="I32" s="214"/>
      <c r="L32" s="173" t="s">
        <v>105</v>
      </c>
      <c r="M32" s="196" t="s">
        <v>89</v>
      </c>
      <c r="N32" s="197" t="s">
        <v>106</v>
      </c>
    </row>
    <row r="33" spans="2:14" ht="12.75" customHeight="1">
      <c r="B33" s="214"/>
      <c r="F33" s="206"/>
      <c r="G33" s="214"/>
      <c r="I33" s="214"/>
      <c r="L33" s="173" t="s">
        <v>107</v>
      </c>
      <c r="M33" s="196" t="s">
        <v>89</v>
      </c>
      <c r="N33" s="197" t="s">
        <v>108</v>
      </c>
    </row>
    <row r="34" spans="2:14" ht="12.75" customHeight="1">
      <c r="B34" s="214"/>
      <c r="F34" s="206"/>
      <c r="G34" s="214"/>
      <c r="I34" s="214"/>
      <c r="L34" s="198">
        <v>12.345000000000001</v>
      </c>
      <c r="M34" s="196" t="s">
        <v>89</v>
      </c>
      <c r="N34" s="105" t="s">
        <v>90</v>
      </c>
    </row>
    <row r="35" spans="2:14" ht="12.75" customHeight="1">
      <c r="B35" s="214"/>
      <c r="F35" s="206"/>
      <c r="G35" s="214"/>
      <c r="I35" s="214"/>
      <c r="L35" s="199">
        <v>12.345000000000001</v>
      </c>
      <c r="M35" s="196" t="s">
        <v>89</v>
      </c>
      <c r="N35" s="105" t="s">
        <v>91</v>
      </c>
    </row>
    <row r="36" spans="2:14">
      <c r="B36" s="214"/>
      <c r="F36" s="206"/>
      <c r="G36" s="214"/>
      <c r="I36" s="214"/>
    </row>
    <row r="37" spans="2:14">
      <c r="B37" s="214"/>
      <c r="F37" s="206"/>
      <c r="G37" s="214"/>
      <c r="I37" s="214"/>
      <c r="L37" s="207"/>
    </row>
    <row r="38" spans="2:14">
      <c r="B38" s="214"/>
      <c r="F38" s="206"/>
      <c r="G38" s="214"/>
      <c r="I38" s="214"/>
      <c r="L38" s="207"/>
    </row>
    <row r="39" spans="2:14">
      <c r="B39" s="214"/>
      <c r="F39" s="206"/>
      <c r="G39" s="214"/>
      <c r="I39" s="214"/>
      <c r="L39" s="207"/>
    </row>
    <row r="40" spans="2:14">
      <c r="B40" s="214"/>
      <c r="F40" s="206"/>
      <c r="G40" s="214"/>
      <c r="I40" s="214"/>
    </row>
    <row r="41" spans="2:14">
      <c r="B41" s="214"/>
      <c r="F41" s="206"/>
      <c r="G41" s="214"/>
      <c r="I41" s="214"/>
      <c r="L41" s="207"/>
    </row>
    <row r="42" spans="2:14">
      <c r="B42" s="214"/>
      <c r="F42" s="206"/>
      <c r="G42" s="214"/>
      <c r="I42" s="214"/>
    </row>
    <row r="43" spans="2:14">
      <c r="B43" s="214"/>
      <c r="F43" s="206"/>
      <c r="G43" s="214"/>
      <c r="I43" s="214"/>
    </row>
    <row r="44" spans="2:14">
      <c r="B44" s="214"/>
      <c r="F44" s="206"/>
      <c r="G44" s="214"/>
      <c r="I44" s="214"/>
      <c r="L44" s="208"/>
      <c r="M44" s="209"/>
      <c r="N44" s="210"/>
    </row>
    <row r="45" spans="2:14">
      <c r="B45" s="214"/>
      <c r="F45" s="206"/>
      <c r="G45" s="214"/>
      <c r="I45" s="214"/>
      <c r="L45" s="208"/>
      <c r="M45" s="209"/>
      <c r="N45" s="210"/>
    </row>
    <row r="46" spans="2:14">
      <c r="B46" s="214"/>
      <c r="F46" s="206"/>
      <c r="G46" s="214"/>
      <c r="I46" s="214"/>
      <c r="L46" s="208"/>
      <c r="M46" s="209"/>
      <c r="N46" s="210"/>
    </row>
    <row r="47" spans="2:14">
      <c r="B47" s="214"/>
      <c r="F47" s="206"/>
      <c r="G47" s="214"/>
      <c r="I47" s="214"/>
      <c r="L47" s="208"/>
      <c r="M47" s="209"/>
      <c r="N47" s="210"/>
    </row>
    <row r="48" spans="2:14">
      <c r="B48" s="214"/>
      <c r="G48" s="214"/>
      <c r="I48" s="214"/>
      <c r="L48" s="208"/>
      <c r="M48" s="209"/>
      <c r="N48" s="210"/>
    </row>
    <row r="49" spans="1:14">
      <c r="B49" s="214"/>
      <c r="G49" s="214"/>
      <c r="I49" s="214"/>
      <c r="L49" s="208"/>
      <c r="M49" s="209"/>
      <c r="N49" s="210"/>
    </row>
    <row r="50" spans="1:14">
      <c r="B50" s="214"/>
      <c r="G50" s="214"/>
      <c r="I50" s="214"/>
      <c r="L50" s="208"/>
      <c r="M50" s="209"/>
      <c r="N50" s="210"/>
    </row>
    <row r="51" spans="1:14" hidden="1">
      <c r="A51" s="160">
        <f>[1]CL!I65</f>
        <v>1</v>
      </c>
      <c r="B51" s="160" t="str">
        <f>[1]CL!J65</f>
        <v>esp</v>
      </c>
      <c r="C51" s="160">
        <f>[1]CL!K65</f>
        <v>1</v>
      </c>
      <c r="F51" s="160">
        <f>[1]CL!M65</f>
        <v>1</v>
      </c>
      <c r="G51" s="160" t="str">
        <f>[1]CL!N65</f>
        <v>Bayern Munich</v>
      </c>
      <c r="H51" s="160">
        <f>[1]CL!O65</f>
        <v>1</v>
      </c>
      <c r="I51" s="214"/>
      <c r="L51" s="211"/>
      <c r="M51" s="209"/>
    </row>
    <row r="52" spans="1:14" hidden="1">
      <c r="A52" s="160">
        <f>[1]CL!I66</f>
        <v>2</v>
      </c>
      <c r="B52" s="160" t="str">
        <f>[1]CL!J66</f>
        <v>eng</v>
      </c>
      <c r="C52" s="160">
        <f>[1]CL!K66</f>
        <v>1</v>
      </c>
      <c r="F52" s="160">
        <f>[1]CL!M66</f>
        <v>2</v>
      </c>
      <c r="G52" s="160">
        <f>[1]CL!N66</f>
        <v>0</v>
      </c>
      <c r="H52" s="160">
        <f>[1]CL!O66</f>
        <v>1</v>
      </c>
      <c r="I52" s="214"/>
      <c r="L52" s="212"/>
      <c r="M52" s="209"/>
    </row>
    <row r="53" spans="1:14" hidden="1">
      <c r="A53" s="160">
        <f>[1]CL!I67</f>
        <v>3</v>
      </c>
      <c r="B53" s="160" t="str">
        <f>[1]CL!J67</f>
        <v>ger</v>
      </c>
      <c r="C53" s="160">
        <f>[1]CL!K67</f>
        <v>1</v>
      </c>
      <c r="F53" s="160">
        <f>[1]CL!M67</f>
        <v>3</v>
      </c>
      <c r="G53" s="160">
        <f>[1]CL!N67</f>
        <v>0</v>
      </c>
      <c r="H53" s="160">
        <f>[1]CL!O67</f>
        <v>1</v>
      </c>
      <c r="I53" s="214"/>
      <c r="L53" s="213"/>
      <c r="M53" s="209"/>
    </row>
    <row r="54" spans="1:14" hidden="1">
      <c r="A54" s="160">
        <f>[1]CL!I68</f>
        <v>4</v>
      </c>
      <c r="B54" s="160" t="str">
        <f>[1]CL!J68</f>
        <v>ita</v>
      </c>
      <c r="C54" s="160">
        <f>[1]CL!K68</f>
        <v>1</v>
      </c>
      <c r="F54" s="160">
        <f>[1]CL!M68</f>
        <v>4</v>
      </c>
      <c r="G54" s="160" t="str">
        <f>[1]CL!N68</f>
        <v>Real Madrid</v>
      </c>
      <c r="H54" s="160">
        <f>[1]CL!O68</f>
        <v>1</v>
      </c>
      <c r="I54" s="214"/>
    </row>
    <row r="55" spans="1:14" hidden="1">
      <c r="A55" s="160">
        <f>[1]CL!I69</f>
        <v>5</v>
      </c>
      <c r="B55" s="160" t="str">
        <f>[1]CL!J69</f>
        <v>fra</v>
      </c>
      <c r="C55" s="160">
        <f>[1]CL!K69</f>
        <v>1</v>
      </c>
      <c r="F55" s="160">
        <f>[1]CL!M69</f>
        <v>5</v>
      </c>
      <c r="G55" s="160">
        <f>[1]CL!N69</f>
        <v>0</v>
      </c>
      <c r="H55" s="160">
        <f>[1]CL!O69</f>
        <v>1</v>
      </c>
      <c r="I55" s="214"/>
    </row>
    <row r="56" spans="1:14" hidden="1">
      <c r="A56" s="160">
        <f>[1]CL!I70</f>
        <v>6</v>
      </c>
      <c r="B56" s="160" t="str">
        <f>[1]CL!J70</f>
        <v>por</v>
      </c>
      <c r="C56" s="160">
        <f>[1]CL!K70</f>
        <v>1</v>
      </c>
      <c r="F56" s="160">
        <f>[1]CL!M70</f>
        <v>6</v>
      </c>
      <c r="G56" s="160" t="str">
        <f>[1]CL!N70</f>
        <v>Manchester City</v>
      </c>
      <c r="H56" s="160">
        <f>[1]CL!O70</f>
        <v>1</v>
      </c>
      <c r="I56" s="214"/>
    </row>
    <row r="57" spans="1:14" ht="12.75" hidden="1" customHeight="1">
      <c r="A57" s="160">
        <f>[1]CL!I71</f>
        <v>7</v>
      </c>
      <c r="B57" s="160">
        <f>[1]CL!J71</f>
        <v>0</v>
      </c>
      <c r="C57" s="160">
        <f>[1]CL!K71</f>
        <v>1</v>
      </c>
      <c r="F57" s="160">
        <f>[1]CL!M71</f>
        <v>7</v>
      </c>
      <c r="G57" s="160" t="str">
        <f>[1]CL!N71</f>
        <v>Paris SG</v>
      </c>
      <c r="H57" s="160">
        <f>[1]CL!O71</f>
        <v>1</v>
      </c>
      <c r="I57" s="214"/>
    </row>
    <row r="58" spans="1:14" hidden="1">
      <c r="A58" s="160">
        <f>[1]CL!I72</f>
        <v>8</v>
      </c>
      <c r="B58" s="160">
        <f>[1]CL!J72</f>
        <v>0</v>
      </c>
      <c r="C58" s="160">
        <f>[1]CL!K72</f>
        <v>1</v>
      </c>
      <c r="F58" s="160">
        <f>[1]CL!M72</f>
        <v>8</v>
      </c>
      <c r="G58" s="160">
        <f>[1]CL!N72</f>
        <v>0</v>
      </c>
      <c r="H58" s="160">
        <f>[1]CL!O72</f>
        <v>1</v>
      </c>
      <c r="I58" s="214"/>
    </row>
    <row r="59" spans="1:14" hidden="1">
      <c r="A59" s="160">
        <f>[1]CL!I73</f>
        <v>9</v>
      </c>
      <c r="B59" s="160" t="str">
        <f>[1]CL!J73</f>
        <v>ned</v>
      </c>
      <c r="C59" s="160">
        <f>[1]CL!K73</f>
        <v>1</v>
      </c>
      <c r="F59" s="160">
        <f>[1]CL!M73</f>
        <v>9</v>
      </c>
      <c r="G59" s="160" t="str">
        <f>[1]CL!N73</f>
        <v>Liverpool</v>
      </c>
      <c r="H59" s="160">
        <f>[1]CL!O73</f>
        <v>1</v>
      </c>
      <c r="I59" s="214"/>
    </row>
    <row r="60" spans="1:14" hidden="1">
      <c r="A60" s="160">
        <f>[1]CL!I74</f>
        <v>10</v>
      </c>
      <c r="B60" s="160">
        <f>[1]CL!J74</f>
        <v>0</v>
      </c>
      <c r="C60" s="160">
        <f>[1]CL!K74</f>
        <v>1</v>
      </c>
      <c r="F60" s="160">
        <f>[1]CL!M74</f>
        <v>10</v>
      </c>
      <c r="G60" s="160" t="str">
        <f>[1]CL!N74</f>
        <v>Borussia Dortmund</v>
      </c>
      <c r="H60" s="160">
        <f>[1]CL!O74</f>
        <v>1</v>
      </c>
      <c r="I60" s="214"/>
    </row>
    <row r="61" spans="1:14" hidden="1">
      <c r="A61" s="160">
        <f>[1]CL!I75</f>
        <v>11</v>
      </c>
      <c r="B61" s="160">
        <f>[1]CL!J75</f>
        <v>0</v>
      </c>
      <c r="C61" s="160">
        <f>[1]CL!K75</f>
        <v>1</v>
      </c>
      <c r="F61" s="160">
        <f>[1]CL!M75</f>
        <v>11</v>
      </c>
      <c r="G61" s="160" t="str">
        <f>[1]CL!N75</f>
        <v>Chelsea</v>
      </c>
      <c r="H61" s="160">
        <f>[1]CL!O75</f>
        <v>1</v>
      </c>
      <c r="I61" s="214"/>
    </row>
    <row r="62" spans="1:14" hidden="1">
      <c r="A62" s="160">
        <f>[1]CL!I76</f>
        <v>12</v>
      </c>
      <c r="B62" s="160">
        <f>[1]CL!J76</f>
        <v>0</v>
      </c>
      <c r="C62" s="160">
        <f>[1]CL!K76</f>
        <v>1</v>
      </c>
      <c r="F62" s="160">
        <f>[1]CL!M76</f>
        <v>12</v>
      </c>
      <c r="G62" s="160" t="str">
        <f>[1]CL!N76</f>
        <v>Porto</v>
      </c>
      <c r="H62" s="160">
        <f>[1]CL!O76</f>
        <v>1</v>
      </c>
      <c r="I62" s="214"/>
    </row>
    <row r="63" spans="1:14" hidden="1">
      <c r="A63" s="160">
        <f>[1]CL!I77</f>
        <v>13</v>
      </c>
      <c r="B63" s="160">
        <f>[1]CL!J77</f>
        <v>0</v>
      </c>
      <c r="C63" s="160">
        <f>[1]CL!K77</f>
        <v>1</v>
      </c>
      <c r="F63" s="160">
        <f>[1]CL!M77</f>
        <v>13</v>
      </c>
      <c r="G63" s="160">
        <f>[1]CL!N77</f>
        <v>0</v>
      </c>
      <c r="H63" s="160">
        <f>[1]CL!O77</f>
        <v>1</v>
      </c>
      <c r="I63" s="214"/>
    </row>
    <row r="64" spans="1:14" hidden="1">
      <c r="A64" s="160">
        <f>[1]CL!I78</f>
        <v>14</v>
      </c>
      <c r="B64" s="160">
        <f>[1]CL!J78</f>
        <v>0</v>
      </c>
      <c r="C64" s="160">
        <f>[1]CL!K78</f>
        <v>1</v>
      </c>
      <c r="F64" s="160">
        <f>[1]CL!M78</f>
        <v>14</v>
      </c>
      <c r="G64" s="160">
        <f>[1]CL!N78</f>
        <v>0</v>
      </c>
      <c r="H64" s="160">
        <f>[1]CL!O78</f>
        <v>1</v>
      </c>
      <c r="I64" s="214"/>
    </row>
    <row r="65" spans="1:14" hidden="1">
      <c r="A65" s="160">
        <f>[1]CL!I79</f>
        <v>15</v>
      </c>
      <c r="B65" s="160">
        <f>[1]CL!J79</f>
        <v>0</v>
      </c>
      <c r="C65" s="160">
        <f>[1]CL!K79</f>
        <v>1</v>
      </c>
      <c r="F65" s="160">
        <f>[1]CL!M79</f>
        <v>15</v>
      </c>
      <c r="G65" s="160">
        <f>[1]CL!N79</f>
        <v>0</v>
      </c>
      <c r="H65" s="160">
        <f>[1]CL!O79</f>
        <v>1</v>
      </c>
      <c r="I65" s="214"/>
      <c r="N65" s="204"/>
    </row>
    <row r="66" spans="1:14" hidden="1">
      <c r="A66" s="160">
        <f>[1]CL!I80</f>
        <v>16</v>
      </c>
      <c r="B66" s="160">
        <f>[1]CL!J80</f>
        <v>0</v>
      </c>
      <c r="C66" s="160">
        <f>[1]CL!K80</f>
        <v>1</v>
      </c>
      <c r="F66" s="160">
        <f>[1]CL!M80</f>
        <v>16</v>
      </c>
      <c r="G66" s="160">
        <f>[1]CL!N80</f>
        <v>0</v>
      </c>
      <c r="H66" s="160">
        <f>[1]CL!O80</f>
        <v>1</v>
      </c>
      <c r="I66" s="214"/>
      <c r="N66" s="204"/>
    </row>
    <row r="67" spans="1:14" hidden="1">
      <c r="A67" s="160">
        <f>[1]CL!I81</f>
        <v>17</v>
      </c>
      <c r="B67" s="160">
        <f>[1]CL!J81</f>
        <v>0</v>
      </c>
      <c r="C67" s="160">
        <f>[1]CL!K81</f>
        <v>1</v>
      </c>
      <c r="F67" s="160">
        <f>[1]CL!M81</f>
        <v>17</v>
      </c>
      <c r="G67" s="160">
        <f>[1]CL!N81</f>
        <v>0</v>
      </c>
      <c r="H67" s="160">
        <f>[1]CL!O81</f>
        <v>1</v>
      </c>
      <c r="I67" s="214"/>
      <c r="N67" s="204"/>
    </row>
    <row r="68" spans="1:14" hidden="1">
      <c r="A68" s="160">
        <f>[1]CL!I82</f>
        <v>18</v>
      </c>
      <c r="B68" s="160">
        <f>[1]CL!J82</f>
        <v>0</v>
      </c>
      <c r="C68" s="160">
        <f>[1]CL!K82</f>
        <v>1</v>
      </c>
      <c r="F68" s="160">
        <f>[1]CL!M82</f>
        <v>18</v>
      </c>
      <c r="G68" s="160">
        <f>[1]CL!N82</f>
        <v>0</v>
      </c>
      <c r="H68" s="160">
        <f>[1]CL!O82</f>
        <v>1</v>
      </c>
      <c r="I68" s="214"/>
      <c r="N68" s="204"/>
    </row>
    <row r="69" spans="1:14" hidden="1">
      <c r="A69" s="160">
        <f>[1]CL!I83</f>
        <v>19</v>
      </c>
      <c r="B69" s="160" t="str">
        <f>[1]CL!J83</f>
        <v>cro</v>
      </c>
      <c r="C69" s="160">
        <f>[1]CL!K83</f>
        <v>1</v>
      </c>
      <c r="F69" s="160">
        <f>[1]CL!M83</f>
        <v>19</v>
      </c>
      <c r="G69" s="160">
        <f>[1]CL!N83</f>
        <v>0</v>
      </c>
      <c r="H69" s="160">
        <f>[1]CL!O83</f>
        <v>1</v>
      </c>
      <c r="I69" s="214"/>
      <c r="N69" s="204"/>
    </row>
    <row r="70" spans="1:14" hidden="1">
      <c r="A70" s="160">
        <f>[1]CL!I84</f>
        <v>20</v>
      </c>
      <c r="B70" s="160" t="str">
        <f>[1]CL!J84</f>
        <v>cze</v>
      </c>
      <c r="C70" s="160">
        <f>[1]CL!K84</f>
        <v>1</v>
      </c>
      <c r="F70" s="160">
        <f>[1]CL!M84</f>
        <v>20</v>
      </c>
      <c r="G70" s="160">
        <f>[1]CL!N84</f>
        <v>0</v>
      </c>
      <c r="H70" s="160">
        <f>[1]CL!O84</f>
        <v>1</v>
      </c>
      <c r="I70" s="214"/>
      <c r="N70" s="204"/>
    </row>
    <row r="71" spans="1:14" hidden="1">
      <c r="A71" s="160">
        <f>[1]CL!I85</f>
        <v>21</v>
      </c>
      <c r="B71" s="160">
        <f>[1]CL!J85</f>
        <v>0</v>
      </c>
      <c r="C71" s="160">
        <f>[1]CL!K85</f>
        <v>1</v>
      </c>
      <c r="F71" s="160">
        <f>[1]CL!M85</f>
        <v>21</v>
      </c>
      <c r="G71" s="160">
        <f>[1]CL!N85</f>
        <v>0</v>
      </c>
      <c r="H71" s="160">
        <f>[1]CL!O85</f>
        <v>1</v>
      </c>
      <c r="I71" s="214"/>
      <c r="N71" s="204"/>
    </row>
    <row r="72" spans="1:14" hidden="1">
      <c r="A72" s="160">
        <f>[1]CL!I86</f>
        <v>22</v>
      </c>
      <c r="B72" s="160">
        <f>[1]CL!J86</f>
        <v>0</v>
      </c>
      <c r="C72" s="160">
        <f>[1]CL!K86</f>
        <v>1</v>
      </c>
      <c r="F72" s="160">
        <f>[1]CL!M86</f>
        <v>22</v>
      </c>
      <c r="G72" s="160">
        <f>[1]CL!N86</f>
        <v>0</v>
      </c>
      <c r="H72" s="160">
        <f>[1]CL!O86</f>
        <v>1</v>
      </c>
      <c r="I72" s="214"/>
      <c r="N72" s="204"/>
    </row>
    <row r="73" spans="1:14" hidden="1">
      <c r="A73" s="160">
        <f>[1]CL!I87</f>
        <v>23</v>
      </c>
      <c r="B73" s="160">
        <f>[1]CL!J87</f>
        <v>0</v>
      </c>
      <c r="C73" s="160">
        <f>[1]CL!K87</f>
        <v>1</v>
      </c>
      <c r="F73" s="160">
        <f>[1]CL!M87</f>
        <v>23</v>
      </c>
      <c r="G73" s="160">
        <f>[1]CL!N87</f>
        <v>0</v>
      </c>
      <c r="H73" s="160">
        <f>[1]CL!O87</f>
        <v>1</v>
      </c>
      <c r="I73" s="214"/>
      <c r="N73" s="204"/>
    </row>
    <row r="74" spans="1:14" hidden="1">
      <c r="A74" s="160">
        <f>[1]CL!I88</f>
        <v>24</v>
      </c>
      <c r="B74" s="160">
        <f>[1]CL!J88</f>
        <v>0</v>
      </c>
      <c r="C74" s="160">
        <f>[1]CL!K88</f>
        <v>1</v>
      </c>
      <c r="F74" s="160">
        <f>[1]CL!M88</f>
        <v>24</v>
      </c>
      <c r="G74" s="160">
        <f>[1]CL!N88</f>
        <v>0</v>
      </c>
      <c r="H74" s="160">
        <f>[1]CL!O88</f>
        <v>1</v>
      </c>
      <c r="I74" s="214"/>
      <c r="N74" s="204"/>
    </row>
    <row r="75" spans="1:14" hidden="1">
      <c r="A75" s="160">
        <f>[1]CL!I89</f>
        <v>25</v>
      </c>
      <c r="B75" s="160">
        <f>[1]CL!J89</f>
        <v>0</v>
      </c>
      <c r="C75" s="160">
        <f>[1]CL!K89</f>
        <v>1</v>
      </c>
      <c r="F75" s="160">
        <f>[1]CL!M89</f>
        <v>25</v>
      </c>
      <c r="G75" s="160" t="str">
        <f>[1]CL!N89</f>
        <v>Manchester United</v>
      </c>
      <c r="H75" s="160">
        <f>[1]CL!O89</f>
        <v>1</v>
      </c>
      <c r="I75" s="214"/>
      <c r="N75" s="204"/>
    </row>
    <row r="76" spans="1:14" hidden="1">
      <c r="A76" s="160">
        <f>[1]CL!I90</f>
        <v>26</v>
      </c>
      <c r="B76" s="160">
        <f>[1]CL!J90</f>
        <v>0</v>
      </c>
      <c r="C76" s="160">
        <f>[1]CL!K90</f>
        <v>1</v>
      </c>
      <c r="F76" s="160">
        <f>[1]CL!M90</f>
        <v>26</v>
      </c>
      <c r="G76" s="160">
        <f>[1]CL!N90</f>
        <v>0</v>
      </c>
      <c r="H76" s="160">
        <f>[1]CL!O90</f>
        <v>1</v>
      </c>
      <c r="I76" s="214"/>
      <c r="N76" s="204"/>
    </row>
    <row r="77" spans="1:14" hidden="1">
      <c r="A77" s="160">
        <f>[1]CL!I91</f>
        <v>27</v>
      </c>
      <c r="B77" s="160">
        <f>[1]CL!J91</f>
        <v>0</v>
      </c>
      <c r="C77" s="160">
        <f>[1]CL!K91</f>
        <v>1</v>
      </c>
      <c r="F77" s="160">
        <f>[1]CL!M91</f>
        <v>27</v>
      </c>
      <c r="G77" s="160" t="str">
        <f>[1]CL!N91</f>
        <v>Ajax</v>
      </c>
      <c r="H77" s="160">
        <f>[1]CL!O91</f>
        <v>1</v>
      </c>
      <c r="I77" s="214"/>
      <c r="N77" s="204"/>
    </row>
    <row r="78" spans="1:14" hidden="1">
      <c r="A78" s="160">
        <f>[1]CL!I92</f>
        <v>28</v>
      </c>
      <c r="B78" s="160">
        <f>[1]CL!J92</f>
        <v>0</v>
      </c>
      <c r="C78" s="160">
        <f>[1]CL!K92</f>
        <v>1</v>
      </c>
      <c r="F78" s="160">
        <f>[1]CL!M92</f>
        <v>28</v>
      </c>
      <c r="G78" s="160">
        <f>[1]CL!N92</f>
        <v>0</v>
      </c>
      <c r="H78" s="160">
        <f>[1]CL!O92</f>
        <v>1</v>
      </c>
      <c r="I78" s="214"/>
      <c r="N78" s="204"/>
    </row>
    <row r="79" spans="1:14" ht="12.75" hidden="1" customHeight="1">
      <c r="A79" s="160">
        <f>[1]CL!I93</f>
        <v>29</v>
      </c>
      <c r="B79" s="160">
        <f>[1]CL!J93</f>
        <v>0</v>
      </c>
      <c r="C79" s="160">
        <f>[1]CL!K93</f>
        <v>1</v>
      </c>
      <c r="F79" s="160">
        <f>[1]CL!M93</f>
        <v>29</v>
      </c>
      <c r="G79" s="160">
        <f>[1]CL!N93</f>
        <v>0</v>
      </c>
      <c r="H79" s="160">
        <f>[1]CL!O93</f>
        <v>1</v>
      </c>
      <c r="I79" s="214"/>
      <c r="N79" s="204"/>
    </row>
    <row r="80" spans="1:14" hidden="1">
      <c r="A80" s="160">
        <f>[1]CL!I94</f>
        <v>30</v>
      </c>
      <c r="B80" s="160">
        <f>[1]CL!J94</f>
        <v>0</v>
      </c>
      <c r="C80" s="160">
        <f>[1]CL!K94</f>
        <v>1</v>
      </c>
      <c r="F80" s="160">
        <f>[1]CL!M94</f>
        <v>30</v>
      </c>
      <c r="G80" s="160">
        <f>[1]CL!N94</f>
        <v>0</v>
      </c>
      <c r="H80" s="160">
        <f>[1]CL!O94</f>
        <v>1</v>
      </c>
      <c r="I80" s="214"/>
      <c r="N80" s="204"/>
    </row>
    <row r="81" spans="1:14" hidden="1">
      <c r="A81" s="160">
        <f>[1]CL!I95</f>
        <v>31</v>
      </c>
      <c r="B81" s="160">
        <f>[1]CL!J95</f>
        <v>0</v>
      </c>
      <c r="C81" s="160">
        <f>[1]CL!K95</f>
        <v>1</v>
      </c>
      <c r="F81" s="160">
        <f>[1]CL!M95</f>
        <v>31</v>
      </c>
      <c r="G81" s="160">
        <f>[1]CL!N95</f>
        <v>0</v>
      </c>
      <c r="H81" s="160">
        <f>[1]CL!O95</f>
        <v>1</v>
      </c>
      <c r="I81" s="214"/>
      <c r="N81" s="204"/>
    </row>
    <row r="82" spans="1:14" hidden="1">
      <c r="A82" s="160">
        <f>[1]CL!I96</f>
        <v>32</v>
      </c>
      <c r="B82" s="160">
        <f>[1]CL!J96</f>
        <v>0</v>
      </c>
      <c r="C82" s="160">
        <f>[1]CL!K96</f>
        <v>1</v>
      </c>
      <c r="F82" s="160">
        <f>[1]CL!M96</f>
        <v>32</v>
      </c>
      <c r="G82" s="160">
        <f>[1]CL!N96</f>
        <v>0</v>
      </c>
      <c r="H82" s="160">
        <f>[1]CL!O96</f>
        <v>1</v>
      </c>
      <c r="I82" s="214"/>
      <c r="N82" s="204"/>
    </row>
    <row r="83" spans="1:14" hidden="1">
      <c r="B83" s="160"/>
      <c r="C83" s="160"/>
      <c r="F83" s="160">
        <f>[1]CL!M97</f>
        <v>33</v>
      </c>
      <c r="G83" s="160" t="str">
        <f>[1]CL!N97</f>
        <v>Arsenal</v>
      </c>
      <c r="H83" s="160">
        <f>[1]CL!O97</f>
        <v>1</v>
      </c>
      <c r="I83" s="214"/>
      <c r="N83" s="204"/>
    </row>
    <row r="84" spans="1:14" hidden="1">
      <c r="B84" s="160"/>
      <c r="C84" s="160"/>
      <c r="F84" s="160">
        <f>[1]CL!M98</f>
        <v>34</v>
      </c>
      <c r="G84" s="160">
        <f>[1]CL!N98</f>
        <v>0</v>
      </c>
      <c r="H84" s="160">
        <f>[1]CL!O98</f>
        <v>1</v>
      </c>
      <c r="I84" s="214"/>
      <c r="N84" s="204"/>
    </row>
    <row r="85" spans="1:14" hidden="1">
      <c r="B85" s="160"/>
      <c r="C85" s="160"/>
      <c r="F85" s="160">
        <f>[1]CL!M99</f>
        <v>35</v>
      </c>
      <c r="G85" s="160" t="str">
        <f>[1]CL!N99</f>
        <v>Roma</v>
      </c>
      <c r="H85" s="160">
        <f>[1]CL!O99</f>
        <v>1</v>
      </c>
      <c r="I85" s="214"/>
      <c r="N85" s="204"/>
    </row>
    <row r="86" spans="1:14" hidden="1">
      <c r="B86" s="160"/>
      <c r="C86" s="160"/>
      <c r="F86" s="160">
        <f>[1]CL!M100</f>
        <v>36</v>
      </c>
      <c r="G86" s="160">
        <f>[1]CL!N100</f>
        <v>0</v>
      </c>
      <c r="H86" s="160">
        <f>[1]CL!O100</f>
        <v>1</v>
      </c>
      <c r="I86" s="214"/>
      <c r="N86" s="204"/>
    </row>
    <row r="87" spans="1:14" hidden="1">
      <c r="A87" s="160">
        <f>[1]CL!I101</f>
        <v>1</v>
      </c>
      <c r="B87" s="160" t="str">
        <f>[1]CL!J101</f>
        <v>шве</v>
      </c>
      <c r="C87" s="160">
        <f>[1]CL!K101</f>
        <v>0</v>
      </c>
      <c r="F87" s="160">
        <f>[1]CL!M101</f>
        <v>37</v>
      </c>
      <c r="G87" s="160">
        <f>[1]CL!N101</f>
        <v>0</v>
      </c>
      <c r="H87" s="160">
        <f>[1]CL!O101</f>
        <v>1</v>
      </c>
      <c r="I87" s="214"/>
      <c r="N87" s="204"/>
    </row>
    <row r="88" spans="1:14" hidden="1">
      <c r="A88" s="160">
        <f>[1]CL!I102</f>
        <v>2</v>
      </c>
      <c r="B88" s="160" t="str">
        <f>[1]CL!J102</f>
        <v>каз</v>
      </c>
      <c r="C88" s="160">
        <f>[1]CL!K102</f>
        <v>0</v>
      </c>
      <c r="F88" s="160">
        <f>[1]CL!M102</f>
        <v>38</v>
      </c>
      <c r="G88" s="160">
        <f>[1]CL!N102</f>
        <v>0</v>
      </c>
      <c r="H88" s="160">
        <f>[1]CL!O102</f>
        <v>1</v>
      </c>
      <c r="I88" s="214"/>
      <c r="N88" s="204"/>
    </row>
    <row r="89" spans="1:14" hidden="1">
      <c r="A89" s="160">
        <f>[1]CL!I103</f>
        <v>3</v>
      </c>
      <c r="B89" s="160" t="str">
        <f>[1]CL!J103</f>
        <v>блр</v>
      </c>
      <c r="C89" s="160">
        <f>[1]CL!K103</f>
        <v>0</v>
      </c>
      <c r="F89" s="160">
        <f>[1]CL!M103</f>
        <v>39</v>
      </c>
      <c r="G89" s="160" t="str">
        <f>[1]CL!N103</f>
        <v>Villarreal</v>
      </c>
      <c r="H89" s="160">
        <f>[1]CL!O103</f>
        <v>1</v>
      </c>
      <c r="I89" s="214"/>
      <c r="N89" s="204"/>
    </row>
    <row r="90" spans="1:14" hidden="1">
      <c r="A90" s="160">
        <f>[1]CL!I104</f>
        <v>4</v>
      </c>
      <c r="B90" s="160" t="str">
        <f>[1]CL!J104</f>
        <v>лат</v>
      </c>
      <c r="C90" s="160">
        <f>[1]CL!K104</f>
        <v>0</v>
      </c>
      <c r="F90" s="160">
        <f>[1]CL!M104</f>
        <v>40</v>
      </c>
      <c r="G90" s="160" t="str">
        <f>[1]CL!N104</f>
        <v>Dinamo Zagreb</v>
      </c>
      <c r="H90" s="160">
        <f>[1]CL!O104</f>
        <v>1</v>
      </c>
      <c r="I90" s="214"/>
      <c r="N90" s="204"/>
    </row>
    <row r="91" spans="1:14" hidden="1">
      <c r="A91" s="160">
        <f>[1]CL!I105</f>
        <v>5</v>
      </c>
      <c r="B91" s="160" t="str">
        <f>[1]CL!J105</f>
        <v>гру</v>
      </c>
      <c r="C91" s="160">
        <f>[1]CL!K105</f>
        <v>0</v>
      </c>
      <c r="F91" s="160">
        <f>[1]CL!M105</f>
        <v>41</v>
      </c>
      <c r="G91" s="160" t="str">
        <f>[1]CL!N105</f>
        <v>Slavia Praha</v>
      </c>
      <c r="H91" s="160">
        <f>[1]CL!O105</f>
        <v>1</v>
      </c>
      <c r="I91" s="214"/>
      <c r="N91" s="204"/>
    </row>
    <row r="92" spans="1:14" hidden="1">
      <c r="A92" s="160">
        <f>[1]CL!I106</f>
        <v>6</v>
      </c>
      <c r="B92" s="160">
        <f>[1]CL!J106</f>
        <v>0</v>
      </c>
      <c r="C92" s="160">
        <f>[1]CL!K106</f>
        <v>0</v>
      </c>
      <c r="F92" s="160">
        <f>[1]CL!M106</f>
        <v>42</v>
      </c>
      <c r="G92" s="160">
        <f>[1]CL!N106</f>
        <v>0</v>
      </c>
      <c r="H92" s="160">
        <f>[1]CL!O106</f>
        <v>1</v>
      </c>
      <c r="I92" s="214"/>
      <c r="N92" s="204"/>
    </row>
    <row r="93" spans="1:14" hidden="1">
      <c r="A93" s="160">
        <f>[1]CL!I107</f>
        <v>7</v>
      </c>
      <c r="B93" s="160">
        <f>[1]CL!J107</f>
        <v>0</v>
      </c>
      <c r="C93" s="160">
        <f>[1]CL!K107</f>
        <v>0</v>
      </c>
      <c r="F93" s="160">
        <f>[1]CL!M107</f>
        <v>43</v>
      </c>
      <c r="G93" s="160">
        <f>[1]CL!N107</f>
        <v>0</v>
      </c>
      <c r="H93" s="160">
        <f>[1]CL!O107</f>
        <v>1</v>
      </c>
      <c r="I93" s="214"/>
      <c r="N93" s="204"/>
    </row>
    <row r="94" spans="1:14" hidden="1">
      <c r="A94" s="160">
        <f>[1]CL!I108</f>
        <v>8</v>
      </c>
      <c r="B94" s="160">
        <f>[1]CL!J108</f>
        <v>0</v>
      </c>
      <c r="C94" s="160">
        <f>[1]CL!K108</f>
        <v>0</v>
      </c>
      <c r="F94" s="160">
        <f>[1]CL!M108</f>
        <v>44</v>
      </c>
      <c r="G94" s="160">
        <f>[1]CL!N108</f>
        <v>0</v>
      </c>
      <c r="H94" s="160">
        <f>[1]CL!O108</f>
        <v>1</v>
      </c>
      <c r="I94" s="214"/>
      <c r="N94" s="204"/>
    </row>
    <row r="95" spans="1:14" hidden="1">
      <c r="A95" s="160">
        <f>[1]CL!I109</f>
        <v>9</v>
      </c>
      <c r="B95" s="160">
        <f>[1]CL!J109</f>
        <v>0</v>
      </c>
      <c r="C95" s="160">
        <f>[1]CL!K109</f>
        <v>0</v>
      </c>
      <c r="F95" s="160">
        <f>[1]CL!M109</f>
        <v>45</v>
      </c>
      <c r="G95" s="160">
        <f>[1]CL!N109</f>
        <v>0</v>
      </c>
      <c r="H95" s="160">
        <f>[1]CL!O109</f>
        <v>1</v>
      </c>
      <c r="I95" s="214"/>
      <c r="N95" s="204"/>
    </row>
    <row r="96" spans="1:14" hidden="1">
      <c r="A96" s="160">
        <f>[1]CL!I110</f>
        <v>10</v>
      </c>
      <c r="B96" s="160">
        <f>[1]CL!J110</f>
        <v>0</v>
      </c>
      <c r="C96" s="160">
        <f>[1]CL!K110</f>
        <v>0</v>
      </c>
      <c r="F96" s="160">
        <f>[1]CL!M110</f>
        <v>46</v>
      </c>
      <c r="G96" s="160">
        <f>[1]CL!N110</f>
        <v>0</v>
      </c>
      <c r="H96" s="160">
        <f>[1]CL!O110</f>
        <v>1</v>
      </c>
      <c r="I96" s="214"/>
    </row>
    <row r="97" spans="1:8" hidden="1">
      <c r="A97" s="160">
        <f>[1]CL!I111</f>
        <v>11</v>
      </c>
      <c r="B97" s="160">
        <f>[1]CL!J111</f>
        <v>0</v>
      </c>
      <c r="C97" s="160">
        <f>[1]CL!K111</f>
        <v>0</v>
      </c>
      <c r="F97" s="160">
        <f>[1]CL!M111</f>
        <v>47</v>
      </c>
      <c r="G97" s="160">
        <f>[1]CL!N111</f>
        <v>0</v>
      </c>
      <c r="H97" s="160">
        <f>[1]CL!O111</f>
        <v>1</v>
      </c>
    </row>
    <row r="98" spans="1:8" hidden="1">
      <c r="A98" s="160">
        <f>[1]CL!I112</f>
        <v>12</v>
      </c>
      <c r="B98" s="160">
        <f>[1]CL!J112</f>
        <v>0</v>
      </c>
      <c r="C98" s="160">
        <f>[1]CL!K112</f>
        <v>0</v>
      </c>
      <c r="F98" s="160">
        <f>[1]CL!M112</f>
        <v>48</v>
      </c>
      <c r="G98" s="160">
        <f>[1]CL!N112</f>
        <v>0</v>
      </c>
      <c r="H98" s="160">
        <f>[1]CL!O112</f>
        <v>1</v>
      </c>
    </row>
    <row r="99" spans="1:8" hidden="1">
      <c r="A99" s="160">
        <f>[1]CL!I113</f>
        <v>13</v>
      </c>
      <c r="B99" s="160">
        <f>[1]CL!J113</f>
        <v>0</v>
      </c>
      <c r="C99" s="160">
        <f>[1]CL!K113</f>
        <v>0</v>
      </c>
      <c r="F99" s="160">
        <f>[1]CL!M113</f>
        <v>49</v>
      </c>
      <c r="G99" s="160">
        <f>[1]CL!N113</f>
        <v>0</v>
      </c>
      <c r="H99" s="160">
        <f>[1]CL!O113</f>
        <v>1</v>
      </c>
    </row>
    <row r="100" spans="1:8" hidden="1">
      <c r="A100" s="160">
        <f>[1]CL!I114</f>
        <v>14</v>
      </c>
      <c r="B100" s="160">
        <f>[1]CL!J114</f>
        <v>0</v>
      </c>
      <c r="C100" s="160">
        <f>[1]CL!K114</f>
        <v>0</v>
      </c>
      <c r="F100" s="160">
        <f>[1]CL!M114</f>
        <v>50</v>
      </c>
      <c r="G100" s="160">
        <f>[1]CL!N114</f>
        <v>0</v>
      </c>
      <c r="H100" s="160">
        <f>[1]CL!O114</f>
        <v>1</v>
      </c>
    </row>
    <row r="101" spans="1:8" hidden="1">
      <c r="A101" s="160">
        <f>[1]CL!I115</f>
        <v>15</v>
      </c>
      <c r="B101" s="160">
        <f>[1]CL!J115</f>
        <v>0</v>
      </c>
      <c r="C101" s="160">
        <f>[1]CL!K115</f>
        <v>0</v>
      </c>
      <c r="F101" s="160">
        <f>[1]CL!M115</f>
        <v>51</v>
      </c>
      <c r="G101" s="160" t="str">
        <f>[1]CL!N115</f>
        <v>Granada</v>
      </c>
      <c r="H101" s="160">
        <f>[1]CL!O115</f>
        <v>1</v>
      </c>
    </row>
    <row r="102" spans="1:8" hidden="1">
      <c r="A102" s="160">
        <f>[1]CL!I116</f>
        <v>16</v>
      </c>
      <c r="B102" s="160">
        <f>[1]CL!J116</f>
        <v>0</v>
      </c>
      <c r="C102" s="160">
        <f>[1]CL!K116</f>
        <v>0</v>
      </c>
      <c r="F102" s="160">
        <f>[1]CL!M116</f>
        <v>52</v>
      </c>
      <c r="G102" s="160">
        <f>[1]CL!N116</f>
        <v>0</v>
      </c>
      <c r="H102" s="160">
        <f>[1]CL!O116</f>
        <v>1</v>
      </c>
    </row>
    <row r="103" spans="1:8" hidden="1">
      <c r="A103" s="160">
        <f>[1]CL!I117</f>
        <v>17</v>
      </c>
      <c r="B103" s="160">
        <f>[1]CL!J117</f>
        <v>0</v>
      </c>
      <c r="C103" s="160">
        <f>[1]CL!K117</f>
        <v>0</v>
      </c>
      <c r="F103" s="160">
        <f>[1]CL!M117</f>
        <v>53</v>
      </c>
      <c r="G103" s="160">
        <f>[1]CL!N117</f>
        <v>0</v>
      </c>
      <c r="H103" s="160">
        <f>[1]CL!O117</f>
        <v>1</v>
      </c>
    </row>
    <row r="104" spans="1:8" hidden="1">
      <c r="A104" s="160">
        <f>[1]CL!I118</f>
        <v>18</v>
      </c>
      <c r="B104" s="160">
        <f>[1]CL!J118</f>
        <v>0</v>
      </c>
      <c r="C104" s="160">
        <f>[1]CL!K118</f>
        <v>0</v>
      </c>
      <c r="F104" s="160">
        <f>[1]CL!M118</f>
        <v>54</v>
      </c>
      <c r="G104" s="160">
        <f>[1]CL!N118</f>
        <v>0</v>
      </c>
      <c r="H104" s="160">
        <f>[1]CL!O118</f>
        <v>1</v>
      </c>
    </row>
    <row r="105" spans="1:8" hidden="1">
      <c r="A105" s="160">
        <f>[1]CL!I119</f>
        <v>19</v>
      </c>
      <c r="B105" s="160">
        <f>[1]CL!J119</f>
        <v>0</v>
      </c>
      <c r="C105" s="160">
        <f>[1]CL!K119</f>
        <v>0</v>
      </c>
      <c r="F105" s="160">
        <f>[1]CL!M119</f>
        <v>55</v>
      </c>
      <c r="G105" s="160">
        <f>[1]CL!N119</f>
        <v>0</v>
      </c>
      <c r="H105" s="160">
        <f>[1]CL!O119</f>
        <v>1</v>
      </c>
    </row>
    <row r="106" spans="1:8" hidden="1">
      <c r="A106" s="160">
        <f>[1]CL!I120</f>
        <v>20</v>
      </c>
      <c r="B106" s="160">
        <f>[1]CL!J120</f>
        <v>0</v>
      </c>
      <c r="C106" s="160">
        <f>[1]CL!K120</f>
        <v>0</v>
      </c>
      <c r="F106" s="160">
        <f>[1]CL!M120</f>
        <v>56</v>
      </c>
      <c r="G106" s="160">
        <f>[1]CL!N120</f>
        <v>0</v>
      </c>
      <c r="H106" s="160">
        <f>[1]CL!O120</f>
        <v>1</v>
      </c>
    </row>
    <row r="107" spans="1:8" hidden="1">
      <c r="A107" s="160">
        <f>[1]CL!I121</f>
        <v>21</v>
      </c>
      <c r="B107" s="160">
        <f>[1]CL!J121</f>
        <v>0</v>
      </c>
      <c r="C107" s="160">
        <f>[1]CL!K121</f>
        <v>0</v>
      </c>
      <c r="F107" s="160">
        <f>[1]CL!M121</f>
        <v>57</v>
      </c>
      <c r="G107" s="160">
        <f>[1]CL!N121</f>
        <v>0</v>
      </c>
      <c r="H107" s="160">
        <f>[1]CL!O121</f>
        <v>1</v>
      </c>
    </row>
    <row r="108" spans="1:8" hidden="1">
      <c r="A108" s="160">
        <f>[1]CL!I122</f>
        <v>22</v>
      </c>
      <c r="B108" s="160">
        <f>[1]CL!J122</f>
        <v>0</v>
      </c>
      <c r="C108" s="160">
        <f>[1]CL!K122</f>
        <v>0</v>
      </c>
      <c r="F108" s="160">
        <f>[1]CL!M122</f>
        <v>58</v>
      </c>
      <c r="G108" s="160">
        <f>[1]CL!N122</f>
        <v>0</v>
      </c>
      <c r="H108" s="160">
        <f>[1]CL!O122</f>
        <v>1</v>
      </c>
    </row>
    <row r="109" spans="1:8" hidden="1">
      <c r="A109" s="160">
        <f>[1]CL!I123</f>
        <v>23</v>
      </c>
      <c r="B109" s="160">
        <f>[1]CL!J123</f>
        <v>0</v>
      </c>
      <c r="C109" s="160">
        <f>[1]CL!K123</f>
        <v>0</v>
      </c>
      <c r="F109" s="160">
        <f>[1]CL!M123</f>
        <v>59</v>
      </c>
      <c r="G109" s="160">
        <f>[1]CL!N123</f>
        <v>0</v>
      </c>
      <c r="H109" s="160">
        <f>[1]CL!O123</f>
        <v>1</v>
      </c>
    </row>
    <row r="110" spans="1:8" hidden="1">
      <c r="A110" s="160">
        <f>[1]CL!I124</f>
        <v>24</v>
      </c>
      <c r="B110" s="160">
        <f>[1]CL!J124</f>
        <v>0</v>
      </c>
      <c r="C110" s="160">
        <f>[1]CL!K124</f>
        <v>0</v>
      </c>
      <c r="F110" s="160">
        <f>[1]CL!M124</f>
        <v>60</v>
      </c>
      <c r="G110" s="160">
        <f>[1]CL!N124</f>
        <v>0</v>
      </c>
      <c r="H110" s="160">
        <f>[1]CL!O124</f>
        <v>1</v>
      </c>
    </row>
    <row r="111" spans="1:8" hidden="1">
      <c r="A111" s="160">
        <f>[1]CL!I125</f>
        <v>25</v>
      </c>
      <c r="B111" s="160">
        <f>[1]CL!J125</f>
        <v>0</v>
      </c>
      <c r="C111" s="160">
        <f>[1]CL!K125</f>
        <v>0</v>
      </c>
      <c r="F111" s="160">
        <f>[1]CL!M125</f>
        <v>61</v>
      </c>
      <c r="G111" s="160">
        <f>[1]CL!N125</f>
        <v>0</v>
      </c>
      <c r="H111" s="160">
        <f>[1]CL!O125</f>
        <v>1</v>
      </c>
    </row>
    <row r="112" spans="1:8" hidden="1">
      <c r="A112" s="160">
        <f>[1]CL!I126</f>
        <v>26</v>
      </c>
      <c r="B112" s="160">
        <f>[1]CL!J126</f>
        <v>0</v>
      </c>
      <c r="C112" s="160">
        <f>[1]CL!K126</f>
        <v>0</v>
      </c>
      <c r="F112" s="160">
        <f>[1]CL!M126</f>
        <v>62</v>
      </c>
      <c r="G112" s="160">
        <f>[1]CL!N126</f>
        <v>0</v>
      </c>
      <c r="H112" s="160">
        <f>[1]CL!O126</f>
        <v>1</v>
      </c>
    </row>
    <row r="113" spans="1:8" hidden="1">
      <c r="A113" s="160">
        <f>[1]CL!I127</f>
        <v>27</v>
      </c>
      <c r="B113" s="160">
        <f>[1]CL!J127</f>
        <v>0</v>
      </c>
      <c r="C113" s="160">
        <f>[1]CL!K127</f>
        <v>0</v>
      </c>
      <c r="F113" s="160">
        <f>[1]CL!M127</f>
        <v>63</v>
      </c>
      <c r="G113" s="160">
        <f>[1]CL!N127</f>
        <v>0</v>
      </c>
      <c r="H113" s="160">
        <f>[1]CL!O127</f>
        <v>1</v>
      </c>
    </row>
    <row r="114" spans="1:8" hidden="1">
      <c r="A114" s="160">
        <f>[1]CL!I128</f>
        <v>28</v>
      </c>
      <c r="B114" s="160">
        <f>[1]CL!J128</f>
        <v>0</v>
      </c>
      <c r="C114" s="160">
        <f>[1]CL!K128</f>
        <v>0</v>
      </c>
      <c r="F114" s="160">
        <f>[1]CL!M128</f>
        <v>64</v>
      </c>
      <c r="G114" s="160">
        <f>[1]CL!N128</f>
        <v>0</v>
      </c>
      <c r="H114" s="160">
        <f>[1]CL!O128</f>
        <v>1</v>
      </c>
    </row>
    <row r="115" spans="1:8" hidden="1">
      <c r="A115" s="160">
        <f>[1]CL!I129</f>
        <v>29</v>
      </c>
      <c r="B115" s="160">
        <f>[1]CL!J129</f>
        <v>0</v>
      </c>
      <c r="C115" s="160">
        <f>[1]CL!K129</f>
        <v>0</v>
      </c>
      <c r="F115" s="160">
        <f>[1]CL!M129</f>
        <v>65</v>
      </c>
      <c r="G115" s="160">
        <f>[1]CL!N129</f>
        <v>0</v>
      </c>
      <c r="H115" s="160">
        <f>[1]CL!O129</f>
        <v>1</v>
      </c>
    </row>
    <row r="116" spans="1:8" hidden="1">
      <c r="A116" s="160">
        <f>[1]CL!I130</f>
        <v>30</v>
      </c>
      <c r="B116" s="160">
        <f>[1]CL!J130</f>
        <v>0</v>
      </c>
      <c r="C116" s="160">
        <f>[1]CL!K130</f>
        <v>0</v>
      </c>
      <c r="F116" s="160">
        <f>[1]CL!M130</f>
        <v>66</v>
      </c>
      <c r="G116" s="160">
        <f>[1]CL!N130</f>
        <v>0</v>
      </c>
      <c r="H116" s="160">
        <f>[1]CL!O130</f>
        <v>1</v>
      </c>
    </row>
    <row r="117" spans="1:8" hidden="1">
      <c r="A117" s="160">
        <f>[1]CL!I131</f>
        <v>31</v>
      </c>
      <c r="B117" s="160">
        <f>[1]CL!J131</f>
        <v>0</v>
      </c>
      <c r="C117" s="160">
        <f>[1]CL!K131</f>
        <v>0</v>
      </c>
      <c r="F117" s="160">
        <f>[1]CL!M131</f>
        <v>67</v>
      </c>
      <c r="G117" s="160">
        <f>[1]CL!N131</f>
        <v>0</v>
      </c>
      <c r="H117" s="160">
        <f>[1]CL!O131</f>
        <v>1</v>
      </c>
    </row>
    <row r="118" spans="1:8" hidden="1">
      <c r="A118" s="160">
        <f>[1]CL!I132</f>
        <v>32</v>
      </c>
      <c r="B118" s="160">
        <f>[1]CL!J132</f>
        <v>0</v>
      </c>
      <c r="C118" s="160">
        <f>[1]CL!K132</f>
        <v>0</v>
      </c>
      <c r="F118" s="160">
        <f>[1]CL!M132</f>
        <v>68</v>
      </c>
      <c r="G118" s="160">
        <f>[1]CL!N132</f>
        <v>0</v>
      </c>
      <c r="H118" s="160">
        <f>[1]CL!O132</f>
        <v>1</v>
      </c>
    </row>
    <row r="119" spans="1:8" hidden="1">
      <c r="A119" s="160">
        <f>[1]CL!I133</f>
        <v>33</v>
      </c>
      <c r="B119" s="160">
        <f>[1]CL!J133</f>
        <v>0</v>
      </c>
      <c r="C119" s="160">
        <f>[1]CL!K133</f>
        <v>0</v>
      </c>
      <c r="F119" s="160">
        <f>[1]CL!M133</f>
        <v>69</v>
      </c>
      <c r="G119" s="160">
        <f>[1]CL!N133</f>
        <v>0</v>
      </c>
      <c r="H119" s="160">
        <f>[1]CL!O133</f>
        <v>1</v>
      </c>
    </row>
    <row r="120" spans="1:8" hidden="1">
      <c r="A120" s="160">
        <f>[1]CL!I134</f>
        <v>34</v>
      </c>
      <c r="B120" s="160">
        <f>[1]CL!J134</f>
        <v>0</v>
      </c>
      <c r="C120" s="160">
        <f>[1]CL!K134</f>
        <v>0</v>
      </c>
      <c r="F120" s="160">
        <f>[1]CL!M134</f>
        <v>70</v>
      </c>
      <c r="G120" s="160">
        <f>[1]CL!N134</f>
        <v>0</v>
      </c>
      <c r="H120" s="160">
        <f>[1]CL!O134</f>
        <v>1</v>
      </c>
    </row>
    <row r="121" spans="1:8" hidden="1">
      <c r="A121" s="160">
        <f>[1]CL!I135</f>
        <v>35</v>
      </c>
      <c r="B121" s="160">
        <f>[1]CL!J135</f>
        <v>0</v>
      </c>
      <c r="C121" s="160">
        <f>[1]CL!K135</f>
        <v>0</v>
      </c>
      <c r="F121" s="160">
        <f>[1]CL!M135</f>
        <v>71</v>
      </c>
      <c r="G121" s="160">
        <f>[1]CL!N135</f>
        <v>0</v>
      </c>
      <c r="H121" s="160">
        <f>[1]CL!O135</f>
        <v>1</v>
      </c>
    </row>
    <row r="122" spans="1:8" hidden="1">
      <c r="A122" s="160">
        <f>[1]CL!I136</f>
        <v>36</v>
      </c>
      <c r="B122" s="160">
        <f>[1]CL!J136</f>
        <v>0</v>
      </c>
      <c r="C122" s="160">
        <f>[1]CL!K136</f>
        <v>0</v>
      </c>
      <c r="F122" s="160">
        <f>[1]CL!M136</f>
        <v>72</v>
      </c>
      <c r="G122" s="160">
        <f>[1]CL!N136</f>
        <v>0</v>
      </c>
      <c r="H122" s="160">
        <f>[1]CL!O136</f>
        <v>1</v>
      </c>
    </row>
    <row r="123" spans="1:8" hidden="1">
      <c r="A123" s="160">
        <f>[1]CL!I137</f>
        <v>37</v>
      </c>
      <c r="B123" s="160">
        <f>[1]CL!J137</f>
        <v>0</v>
      </c>
      <c r="C123" s="160">
        <f>[1]CL!K137</f>
        <v>0</v>
      </c>
      <c r="F123" s="160">
        <f>[1]CL!M137</f>
        <v>73</v>
      </c>
      <c r="G123" s="160">
        <f>[1]CL!N137</f>
        <v>0</v>
      </c>
      <c r="H123" s="160">
        <f>[1]CL!O137</f>
        <v>1</v>
      </c>
    </row>
    <row r="124" spans="1:8" hidden="1">
      <c r="A124" s="160">
        <f>[1]CL!I138</f>
        <v>38</v>
      </c>
      <c r="B124" s="160">
        <f>[1]CL!J138</f>
        <v>0</v>
      </c>
      <c r="C124" s="160">
        <f>[1]CL!K138</f>
        <v>0</v>
      </c>
      <c r="F124" s="160">
        <f>[1]CL!M138</f>
        <v>74</v>
      </c>
      <c r="G124" s="160">
        <f>[1]CL!N138</f>
        <v>0</v>
      </c>
      <c r="H124" s="160">
        <f>[1]CL!O138</f>
        <v>1</v>
      </c>
    </row>
    <row r="125" spans="1:8" hidden="1">
      <c r="A125" s="160">
        <f>[1]CL!I139</f>
        <v>39</v>
      </c>
      <c r="B125" s="160">
        <f>[1]CL!J139</f>
        <v>0</v>
      </c>
      <c r="C125" s="160">
        <f>[1]CL!K139</f>
        <v>0</v>
      </c>
      <c r="F125" s="160">
        <f>[1]CL!M139</f>
        <v>75</v>
      </c>
      <c r="G125" s="160">
        <f>[1]CL!N139</f>
        <v>0</v>
      </c>
      <c r="H125" s="160">
        <f>[1]CL!O139</f>
        <v>1</v>
      </c>
    </row>
    <row r="126" spans="1:8" hidden="1">
      <c r="A126" s="160">
        <f>[1]CL!I140</f>
        <v>40</v>
      </c>
      <c r="B126" s="160">
        <f>[1]CL!J140</f>
        <v>0</v>
      </c>
      <c r="C126" s="160">
        <f>[1]CL!K140</f>
        <v>0</v>
      </c>
      <c r="F126" s="160">
        <f>[1]CL!M140</f>
        <v>76</v>
      </c>
      <c r="G126" s="160">
        <f>[1]CL!N140</f>
        <v>0</v>
      </c>
      <c r="H126" s="160">
        <f>[1]CL!O140</f>
        <v>1</v>
      </c>
    </row>
    <row r="127" spans="1:8" hidden="1">
      <c r="A127" s="160">
        <f>[1]CL!I141</f>
        <v>41</v>
      </c>
      <c r="B127" s="160">
        <f>[1]CL!J141</f>
        <v>0</v>
      </c>
      <c r="C127" s="160">
        <f>[1]CL!K141</f>
        <v>0</v>
      </c>
      <c r="F127" s="160">
        <f>[1]CL!M141</f>
        <v>77</v>
      </c>
      <c r="G127" s="160">
        <f>[1]CL!N141</f>
        <v>0</v>
      </c>
      <c r="H127" s="160">
        <f>[1]CL!O141</f>
        <v>1</v>
      </c>
    </row>
    <row r="128" spans="1:8" hidden="1">
      <c r="A128" s="160">
        <f>[1]CL!I142</f>
        <v>42</v>
      </c>
      <c r="B128" s="160">
        <f>[1]CL!J142</f>
        <v>0</v>
      </c>
      <c r="C128" s="160">
        <f>[1]CL!K142</f>
        <v>0</v>
      </c>
      <c r="F128" s="160">
        <f>[1]CL!M142</f>
        <v>78</v>
      </c>
      <c r="G128" s="160">
        <f>[1]CL!N142</f>
        <v>0</v>
      </c>
      <c r="H128" s="160">
        <f>[1]CL!O142</f>
        <v>1</v>
      </c>
    </row>
    <row r="129" spans="1:8" hidden="1">
      <c r="A129" s="160">
        <f>[1]CL!I143</f>
        <v>43</v>
      </c>
      <c r="B129" s="160">
        <f>[1]CL!J143</f>
        <v>0</v>
      </c>
      <c r="C129" s="160">
        <f>[1]CL!K143</f>
        <v>0</v>
      </c>
      <c r="F129" s="160">
        <f>[1]CL!M143</f>
        <v>79</v>
      </c>
      <c r="G129" s="160">
        <f>[1]CL!N143</f>
        <v>0</v>
      </c>
      <c r="H129" s="160">
        <f>[1]CL!O143</f>
        <v>1</v>
      </c>
    </row>
    <row r="130" spans="1:8" hidden="1">
      <c r="A130" s="160">
        <f>[1]CL!I144</f>
        <v>44</v>
      </c>
      <c r="B130" s="160">
        <f>[1]CL!J144</f>
        <v>0</v>
      </c>
      <c r="C130" s="160">
        <f>[1]CL!K144</f>
        <v>0</v>
      </c>
      <c r="F130" s="160">
        <f>[1]CL!M144</f>
        <v>80</v>
      </c>
      <c r="G130" s="160">
        <f>[1]CL!N144</f>
        <v>0</v>
      </c>
      <c r="H130" s="160">
        <f>[1]CL!O144</f>
        <v>1</v>
      </c>
    </row>
    <row r="131" spans="1:8" hidden="1">
      <c r="A131" s="160">
        <f>[1]CL!I145</f>
        <v>45</v>
      </c>
      <c r="B131" s="160">
        <f>[1]CL!J145</f>
        <v>0</v>
      </c>
      <c r="C131" s="160">
        <f>[1]CL!K145</f>
        <v>0</v>
      </c>
      <c r="G131" s="160" t="str">
        <f>[1]CL!N145</f>
        <v>EL TH           19,142</v>
      </c>
      <c r="H131" s="160">
        <f>[1]CL!O145</f>
        <v>1</v>
      </c>
    </row>
    <row r="132" spans="1:8" hidden="1">
      <c r="A132" s="160">
        <f>[1]CL!I146</f>
        <v>46</v>
      </c>
      <c r="B132" s="160">
        <f>[1]CL!J146</f>
        <v>0</v>
      </c>
      <c r="C132" s="160">
        <f>[1]CL!K146</f>
        <v>0</v>
      </c>
      <c r="G132" s="160"/>
      <c r="H132" s="160"/>
    </row>
    <row r="133" spans="1:8" hidden="1">
      <c r="A133" s="160">
        <f>[1]CL!I147</f>
        <v>47</v>
      </c>
      <c r="B133" s="160">
        <f>[1]CL!J147</f>
        <v>0</v>
      </c>
      <c r="C133" s="160">
        <f>[1]CL!K147</f>
        <v>0</v>
      </c>
      <c r="G133" s="160"/>
      <c r="H133" s="160"/>
    </row>
    <row r="134" spans="1:8" hidden="1">
      <c r="A134" s="160">
        <f>[1]CL!I148</f>
        <v>48</v>
      </c>
      <c r="B134" s="160">
        <f>[1]CL!J148</f>
        <v>0</v>
      </c>
      <c r="C134" s="160">
        <f>[1]CL!K148</f>
        <v>0</v>
      </c>
      <c r="G134" s="160"/>
      <c r="H134" s="160"/>
    </row>
    <row r="135" spans="1:8" hidden="1">
      <c r="A135" s="160">
        <f>[1]CL!I149</f>
        <v>49</v>
      </c>
      <c r="B135" s="160">
        <f>[1]CL!J149</f>
        <v>0</v>
      </c>
      <c r="C135" s="160">
        <f>[1]CL!K149</f>
        <v>0</v>
      </c>
      <c r="G135" s="160"/>
      <c r="H135" s="160"/>
    </row>
    <row r="136" spans="1:8" hidden="1">
      <c r="A136" s="160">
        <f>[1]CL!I150</f>
        <v>50</v>
      </c>
      <c r="B136" s="160">
        <f>[1]CL!J150</f>
        <v>0</v>
      </c>
      <c r="C136" s="160">
        <f>[1]CL!K150</f>
        <v>0</v>
      </c>
      <c r="G136" s="160"/>
      <c r="H136" s="160"/>
    </row>
    <row r="137" spans="1:8" hidden="1">
      <c r="A137" s="160">
        <f>[1]CL!I151</f>
        <v>51</v>
      </c>
      <c r="B137" s="160">
        <f>[1]CL!J151</f>
        <v>0</v>
      </c>
      <c r="C137" s="160">
        <f>[1]CL!K151</f>
        <v>0</v>
      </c>
      <c r="G137" s="160"/>
      <c r="H137" s="160"/>
    </row>
    <row r="138" spans="1:8" hidden="1">
      <c r="A138" s="160">
        <f>[1]CL!I152</f>
        <v>52</v>
      </c>
      <c r="B138" s="160">
        <f>[1]CL!J152</f>
        <v>0</v>
      </c>
      <c r="C138" s="160">
        <f>[1]CL!K152</f>
        <v>0</v>
      </c>
      <c r="G138" s="160"/>
      <c r="H138" s="160"/>
    </row>
    <row r="139" spans="1:8" hidden="1">
      <c r="A139" s="160">
        <f>[1]CL!I153</f>
        <v>53</v>
      </c>
      <c r="B139" s="160">
        <f>[1]CL!J153</f>
        <v>0</v>
      </c>
      <c r="C139" s="160">
        <f>[1]CL!K153</f>
        <v>0</v>
      </c>
      <c r="G139" s="160"/>
      <c r="H139" s="160"/>
    </row>
    <row r="140" spans="1:8" hidden="1">
      <c r="A140" s="160">
        <f>[1]CL!I154</f>
        <v>54</v>
      </c>
      <c r="B140" s="160">
        <f>[1]CL!J154</f>
        <v>0</v>
      </c>
      <c r="C140" s="160">
        <f>[1]CL!K154</f>
        <v>0</v>
      </c>
      <c r="G140" s="160"/>
      <c r="H140" s="160"/>
    </row>
    <row r="141" spans="1:8">
      <c r="B141" s="160"/>
      <c r="C141" s="160"/>
      <c r="G141" s="160"/>
      <c r="H141" s="160"/>
    </row>
    <row r="142" spans="1:8">
      <c r="B142" s="160"/>
      <c r="C142" s="160"/>
      <c r="G142" s="160"/>
      <c r="H142" s="160"/>
    </row>
    <row r="143" spans="1:8">
      <c r="B143" s="160"/>
      <c r="C143" s="160"/>
      <c r="G143" s="160"/>
      <c r="H143" s="160"/>
    </row>
    <row r="144" spans="1:8">
      <c r="B144" s="160"/>
      <c r="C144" s="160"/>
      <c r="G144" s="160"/>
      <c r="H144" s="160"/>
    </row>
    <row r="145" spans="2:8">
      <c r="B145" s="160"/>
      <c r="C145" s="160"/>
      <c r="G145" s="160"/>
      <c r="H145" s="160"/>
    </row>
    <row r="146" spans="2:8">
      <c r="B146" s="160"/>
      <c r="C146" s="160"/>
      <c r="G146" s="160"/>
      <c r="H146" s="160"/>
    </row>
    <row r="147" spans="2:8">
      <c r="B147" s="160"/>
      <c r="C147" s="160"/>
      <c r="G147" s="160"/>
      <c r="H147" s="160"/>
    </row>
    <row r="148" spans="2:8">
      <c r="B148" s="160"/>
      <c r="C148" s="160"/>
      <c r="G148" s="160"/>
      <c r="H148" s="160"/>
    </row>
    <row r="149" spans="2:8">
      <c r="B149" s="160"/>
      <c r="C149" s="160"/>
      <c r="G149" s="160"/>
      <c r="H149" s="160"/>
    </row>
    <row r="150" spans="2:8">
      <c r="B150" s="160"/>
      <c r="C150" s="160"/>
      <c r="G150" s="160"/>
      <c r="H150" s="160"/>
    </row>
    <row r="151" spans="2:8">
      <c r="B151" s="160"/>
      <c r="C151" s="160"/>
      <c r="G151" s="160"/>
      <c r="H151" s="160"/>
    </row>
    <row r="152" spans="2:8">
      <c r="B152" s="160"/>
      <c r="C152" s="160"/>
      <c r="G152" s="160"/>
      <c r="H152" s="160"/>
    </row>
    <row r="153" spans="2:8">
      <c r="G153" s="214"/>
      <c r="H153" s="215"/>
    </row>
    <row r="154" spans="2:8">
      <c r="G154" s="214"/>
      <c r="H154" s="215"/>
    </row>
    <row r="155" spans="2:8">
      <c r="G155" s="214"/>
      <c r="H155" s="215"/>
    </row>
    <row r="156" spans="2:8">
      <c r="G156" s="214"/>
      <c r="H156" s="215"/>
    </row>
    <row r="157" spans="2:8">
      <c r="G157" s="214"/>
      <c r="H157" s="215"/>
    </row>
    <row r="158" spans="2:8">
      <c r="G158" s="214"/>
      <c r="H158" s="215"/>
    </row>
    <row r="159" spans="2:8">
      <c r="G159" s="214"/>
      <c r="H159" s="215"/>
    </row>
    <row r="160" spans="2:8">
      <c r="G160" s="214"/>
      <c r="H160" s="215"/>
    </row>
    <row r="161" spans="7:8">
      <c r="G161" s="214"/>
      <c r="H161" s="215"/>
    </row>
    <row r="162" spans="7:8">
      <c r="G162" s="214"/>
      <c r="H162" s="215"/>
    </row>
    <row r="163" spans="7:8">
      <c r="G163" s="214"/>
      <c r="H163" s="215"/>
    </row>
    <row r="164" spans="7:8">
      <c r="G164" s="214"/>
      <c r="H164" s="215"/>
    </row>
    <row r="165" spans="7:8">
      <c r="G165" s="214"/>
      <c r="H165" s="215"/>
    </row>
    <row r="166" spans="7:8">
      <c r="G166" s="214"/>
      <c r="H166" s="215"/>
    </row>
    <row r="167" spans="7:8">
      <c r="G167" s="214"/>
      <c r="H167" s="215"/>
    </row>
    <row r="168" spans="7:8">
      <c r="G168" s="214"/>
      <c r="H168" s="215"/>
    </row>
    <row r="169" spans="7:8">
      <c r="G169" s="214"/>
      <c r="H169" s="215"/>
    </row>
    <row r="170" spans="7:8">
      <c r="G170" s="214"/>
      <c r="H170" s="215"/>
    </row>
    <row r="171" spans="7:8">
      <c r="G171" s="214"/>
      <c r="H171" s="215"/>
    </row>
    <row r="172" spans="7:8">
      <c r="G172" s="214"/>
      <c r="H172" s="215"/>
    </row>
    <row r="173" spans="7:8">
      <c r="G173" s="214"/>
      <c r="H173" s="215"/>
    </row>
    <row r="174" spans="7:8">
      <c r="G174" s="214"/>
      <c r="H174" s="215"/>
    </row>
    <row r="175" spans="7:8">
      <c r="G175" s="214"/>
      <c r="H175" s="215"/>
    </row>
    <row r="176" spans="7:8">
      <c r="G176" s="214"/>
      <c r="H176" s="215"/>
    </row>
    <row r="177" spans="7:8">
      <c r="G177" s="214"/>
      <c r="H177" s="215"/>
    </row>
    <row r="178" spans="7:8">
      <c r="G178" s="214"/>
      <c r="H178" s="215"/>
    </row>
    <row r="179" spans="7:8">
      <c r="G179" s="214"/>
      <c r="H179" s="215"/>
    </row>
    <row r="180" spans="7:8">
      <c r="G180" s="214"/>
      <c r="H180" s="215"/>
    </row>
    <row r="181" spans="7:8">
      <c r="G181" s="214"/>
      <c r="H181" s="215"/>
    </row>
    <row r="182" spans="7:8">
      <c r="G182" s="214"/>
      <c r="H182" s="215"/>
    </row>
    <row r="183" spans="7:8">
      <c r="G183" s="214"/>
      <c r="H183" s="215"/>
    </row>
    <row r="184" spans="7:8">
      <c r="G184" s="214"/>
      <c r="H184" s="215"/>
    </row>
    <row r="185" spans="7:8">
      <c r="G185" s="214"/>
      <c r="H185" s="215"/>
    </row>
    <row r="186" spans="7:8">
      <c r="G186" s="214"/>
      <c r="H186" s="215"/>
    </row>
    <row r="187" spans="7:8">
      <c r="G187" s="214"/>
      <c r="H187" s="215"/>
    </row>
    <row r="188" spans="7:8">
      <c r="G188" s="214"/>
      <c r="H188" s="215"/>
    </row>
    <row r="189" spans="7:8">
      <c r="G189" s="214"/>
      <c r="H189" s="215"/>
    </row>
    <row r="190" spans="7:8">
      <c r="G190" s="214"/>
      <c r="H190" s="215"/>
    </row>
  </sheetData>
  <mergeCells count="8">
    <mergeCell ref="B11:D11"/>
    <mergeCell ref="L11:N11"/>
    <mergeCell ref="Q11:S11"/>
    <mergeCell ref="G31:I31"/>
    <mergeCell ref="B1:D1"/>
    <mergeCell ref="G1:I1"/>
    <mergeCell ref="L1:N1"/>
    <mergeCell ref="Q1:S1"/>
  </mergeCells>
  <phoneticPr fontId="3" type="noConversion"/>
  <conditionalFormatting sqref="A1 A153:A193 A195:A65536 D153:D65536">
    <cfRule type="expression" dxfId="147" priority="1" stopIfTrue="1">
      <formula>LEFT($C1,3)="Рос"</formula>
    </cfRule>
    <cfRule type="expression" dxfId="146" priority="2" stopIfTrue="1">
      <formula>LEFT($C1,3)="Укр"</formula>
    </cfRule>
    <cfRule type="expression" dxfId="145" priority="3" stopIfTrue="1">
      <formula>LEFT($C1,3)="Блр"</formula>
    </cfRule>
  </conditionalFormatting>
  <conditionalFormatting sqref="F191:F193 F1 F195:F65536">
    <cfRule type="expression" dxfId="144" priority="4" stopIfTrue="1">
      <formula>LEFT($H1,3)="Рос"</formula>
    </cfRule>
    <cfRule type="expression" dxfId="143" priority="5" stopIfTrue="1">
      <formula>LEFT($H1,3)="Укр"</formula>
    </cfRule>
    <cfRule type="expression" dxfId="142" priority="6" stopIfTrue="1">
      <formula>LEFT($H1,3)="Блр"</formula>
    </cfRule>
  </conditionalFormatting>
  <conditionalFormatting sqref="I52:I63">
    <cfRule type="expression" dxfId="141" priority="7" stopIfTrue="1">
      <formula>VLOOKUP($G52,$G$111:$H$190,2,0)=1</formula>
    </cfRule>
  </conditionalFormatting>
  <conditionalFormatting sqref="K10">
    <cfRule type="expression" dxfId="140" priority="8" stopIfTrue="1">
      <formula>LEFT($O10,2)="гэ"</formula>
    </cfRule>
  </conditionalFormatting>
  <conditionalFormatting sqref="P10 P20:P22">
    <cfRule type="expression" dxfId="139" priority="9" stopIfTrue="1">
      <formula>LEFT($T10,2)="гэ"</formula>
    </cfRule>
  </conditionalFormatting>
  <conditionalFormatting sqref="A8:A10 A22:A152">
    <cfRule type="expression" dxfId="138" priority="10" stopIfTrue="1">
      <formula>OR(NOT(ISNA(VLOOKUP($B8,#REF!,1,0))),LEFT($E8,3)="2нч")</formula>
    </cfRule>
    <cfRule type="expression" dxfId="137" priority="11" stopIfTrue="1">
      <formula>ISNA(VLOOKUP($B8,#REF!,1,0))</formula>
    </cfRule>
  </conditionalFormatting>
  <conditionalFormatting sqref="D8 D24:D152 D6 D10 D22">
    <cfRule type="expression" dxfId="136" priority="12" stopIfTrue="1">
      <formula>VLOOKUP($B6,$G$111:$H$190,2,0)=1</formula>
    </cfRule>
    <cfRule type="expression" dxfId="135" priority="13" stopIfTrue="1">
      <formula>VLOOKUP(LEFT($C6,3),$B$111:$C$139,2,0)=1</formula>
    </cfRule>
  </conditionalFormatting>
  <conditionalFormatting sqref="I32:I47 I30 I24:I28 I22">
    <cfRule type="expression" dxfId="134" priority="14" stopIfTrue="1">
      <formula>VLOOKUP($G22,$G$111:$H$190,2,0)=1</formula>
    </cfRule>
    <cfRule type="expression" dxfId="133" priority="15" stopIfTrue="1">
      <formula>VLOOKUP(LEFT($H22,3),$B$111:$C$139,2,0)=1</formula>
    </cfRule>
  </conditionalFormatting>
  <conditionalFormatting sqref="P24">
    <cfRule type="expression" dxfId="132" priority="16" stopIfTrue="1">
      <formula>LEFT($T23,2)="гэ"</formula>
    </cfRule>
  </conditionalFormatting>
  <conditionalFormatting sqref="K20:K22">
    <cfRule type="expression" dxfId="131" priority="17" stopIfTrue="1">
      <formula>LEFT($O20,2)="гэ"</formula>
    </cfRule>
  </conditionalFormatting>
  <conditionalFormatting sqref="K23">
    <cfRule type="expression" dxfId="130" priority="18" stopIfTrue="1">
      <formula>LEFT($O24,2)="гэ"</formula>
    </cfRule>
  </conditionalFormatting>
  <conditionalFormatting sqref="D1">
    <cfRule type="expression" dxfId="129" priority="19" stopIfTrue="1">
      <formula>LEFT($M1,3)="Рос"</formula>
    </cfRule>
    <cfRule type="expression" dxfId="128" priority="20" stopIfTrue="1">
      <formula>LEFT($M1,3)="Укр"</formula>
    </cfRule>
    <cfRule type="expression" dxfId="127" priority="21" stopIfTrue="1">
      <formula>LEFT($M1,3)="Блр"</formula>
    </cfRule>
  </conditionalFormatting>
  <conditionalFormatting sqref="K2:K9">
    <cfRule type="expression" dxfId="126" priority="22" stopIfTrue="1">
      <formula>LEFT($O2,2)="gs"</formula>
    </cfRule>
  </conditionalFormatting>
  <conditionalFormatting sqref="K12:K19">
    <cfRule type="expression" dxfId="125" priority="23" stopIfTrue="1">
      <formula>LEFT($O12,2)="gs"</formula>
    </cfRule>
  </conditionalFormatting>
  <conditionalFormatting sqref="P2:P9 P12:P19">
    <cfRule type="expression" dxfId="124" priority="24" stopIfTrue="1">
      <formula>LEFT($T2,2)="gs"</formula>
    </cfRule>
  </conditionalFormatting>
  <conditionalFormatting sqref="F22:F31 F48:F152">
    <cfRule type="expression" dxfId="123" priority="25" stopIfTrue="1">
      <formula>AND(ISNA(VLOOKUP($G22,$B$2:$B$56,1,0)),AND(NOT(VLOOKUP($G22,$G$2:$J$63,4,0)="3нч"),NOT(VLOOKUP($G22,$G$2:$J$63,4,0)="3чк")))</formula>
    </cfRule>
    <cfRule type="expression" dxfId="122" priority="26" stopIfTrue="1">
      <formula>NOT(AND(ISNA(VLOOKUP($G22,$B$2:$B$56,1,0)),AND(NOT(VLOOKUP($G22,$G$2:$J$63,4,0)="3нч"),NOT(VLOOKUP($G22,$G$2:$J$63,4,0)="3чк"))))</formula>
    </cfRule>
  </conditionalFormatting>
  <conditionalFormatting sqref="F2:F21">
    <cfRule type="expression" dxfId="121" priority="27" stopIfTrue="1">
      <formula>AND(ISNA(VLOOKUP($G2,$B$2:$B$56,1,0)),AND(NOT(VLOOKUP($G2,$G$2:$J$63,4,0)="3nc"),NOT(VLOOKUP($G2,$G$2:$J$63,4,0)="3ch")))</formula>
    </cfRule>
    <cfRule type="expression" dxfId="120" priority="28" stopIfTrue="1">
      <formula>NOT(AND(ISNA(VLOOKUP($G2,$B$2:$B$56,1,0)),AND(NOT(VLOOKUP($G2,$G$2:$J$63,4,0)="3nc"),NOT(VLOOKUP($G2,$G$2:$J$63,4,0)="3ch"))))</formula>
    </cfRule>
  </conditionalFormatting>
  <conditionalFormatting sqref="D12:D21">
    <cfRule type="expression" dxfId="119" priority="29" stopIfTrue="1">
      <formula>VLOOKUP($B12,$G$51:$H$131,2,0)=1</formula>
    </cfRule>
    <cfRule type="expression" dxfId="118" priority="30" stopIfTrue="1">
      <formula>VLOOKUP(LEFT($C12,3),$B$51:$C$82,2,0)=1</formula>
    </cfRule>
  </conditionalFormatting>
  <conditionalFormatting sqref="K11">
    <cfRule type="expression" dxfId="117" priority="31" stopIfTrue="1">
      <formula>AND(ISNA(VLOOKUP($L11,$G$2:$G$63,1,0)),AND(NOT(VLOOKUP($L11,$L$2:$O$24,4,0)="4нч"),NOT(VLOOKUP($L11,$L$2:$O$24,4,0)="4чк")))</formula>
    </cfRule>
    <cfRule type="expression" dxfId="116" priority="32" stopIfTrue="1">
      <formula>NOT(AND(ISNA(VLOOKUP($L11,$G$2:$G$63,1,0)),AND(NOT(VLOOKUP($L11,$L$2:$O$24,4,0)="4нч"),NOT(VLOOKUP($L11,$L$2:$O$24,4,0)="4чк"))))</formula>
    </cfRule>
  </conditionalFormatting>
  <conditionalFormatting sqref="N21:N22">
    <cfRule type="expression" dxfId="115" priority="33" stopIfTrue="1">
      <formula>VLOOKUP($L21,$G$111:$H$190,2,0)=1</formula>
    </cfRule>
    <cfRule type="expression" dxfId="114" priority="34" stopIfTrue="1">
      <formula>VLOOKUP(LEFT($M21,3),$B$111:$C$139,2,0)=1</formula>
    </cfRule>
  </conditionalFormatting>
  <conditionalFormatting sqref="N24">
    <cfRule type="expression" dxfId="113" priority="35" stopIfTrue="1">
      <formula>VLOOKUP(#REF!,$G$111:$H$190,2,0)=1</formula>
    </cfRule>
    <cfRule type="expression" dxfId="112" priority="36" stopIfTrue="1">
      <formula>VLOOKUP(LEFT($M24,3),$B$111:$C$139,2,0)=1</formula>
    </cfRule>
  </conditionalFormatting>
  <conditionalFormatting sqref="P11">
    <cfRule type="expression" dxfId="111" priority="37" stopIfTrue="1">
      <formula>AND(ISNA(VLOOKUP($Q11,$G$2:$G$63,1,0)),AND(NOT(VLOOKUP($Q11,$Q$2:$T$23,4,0)="4нч"),NOT(VLOOKUP($Q11,$Q$2:$T$23,4,0)="4чк")))</formula>
    </cfRule>
    <cfRule type="expression" dxfId="110" priority="38" stopIfTrue="1">
      <formula>NOT(AND(ISNA(VLOOKUP($Q11,$G$2:$G$63,1,0)),AND(NOT(VLOOKUP($Q11,$Q$2:$T$23,4,0)="4нч"),NOT(VLOOKUP($Q11,$Q$2:$T$23,4,0)="4чк"))))</formula>
    </cfRule>
  </conditionalFormatting>
  <conditionalFormatting sqref="S21">
    <cfRule type="expression" dxfId="109" priority="39" stopIfTrue="1">
      <formula>VLOOKUP($Q21,$G$111:$H$190,2,0)=1</formula>
    </cfRule>
    <cfRule type="expression" dxfId="108" priority="40" stopIfTrue="1">
      <formula>VLOOKUP(LEFT($R21,3),$B$111:$C$139,2,0)=1</formula>
    </cfRule>
  </conditionalFormatting>
  <conditionalFormatting sqref="I81:I95">
    <cfRule type="expression" dxfId="107" priority="41" stopIfTrue="1">
      <formula>LEFT(#REF!,3)="Блр"</formula>
    </cfRule>
  </conditionalFormatting>
  <conditionalFormatting sqref="N2:N9 N12:N19">
    <cfRule type="expression" dxfId="106" priority="42" stopIfTrue="1">
      <formula>VLOOKUP($L2,$G$51:$H$131,2,0)=1</formula>
    </cfRule>
    <cfRule type="expression" dxfId="105" priority="43" stopIfTrue="1">
      <formula>VLOOKUP(LEFT($M2,3),$B$51:$C$82,2,0)=1</formula>
    </cfRule>
  </conditionalFormatting>
  <conditionalFormatting sqref="S2:S9 S12:S19">
    <cfRule type="expression" dxfId="104" priority="44" stopIfTrue="1">
      <formula>VLOOKUP($Q2,$G$51:$H$131,2,0)=1</formula>
    </cfRule>
    <cfRule type="expression" dxfId="103" priority="45" stopIfTrue="1">
      <formula>VLOOKUP(LEFT($R2,3),$B$51:$C$82,2,0)=1</formula>
    </cfRule>
  </conditionalFormatting>
  <conditionalFormatting sqref="D3:D4">
    <cfRule type="expression" dxfId="102" priority="46" stopIfTrue="1">
      <formula>$E3="2nc"</formula>
    </cfRule>
    <cfRule type="expression" dxfId="101" priority="47" stopIfTrue="1">
      <formula>VLOOKUP($B3,$G$51:$H$131,2,0)=1</formula>
    </cfRule>
    <cfRule type="expression" dxfId="100" priority="48" stopIfTrue="1">
      <formula>VLOOKUP(LEFT($C3,3),$B$51:$C$82,2,0)=1</formula>
    </cfRule>
  </conditionalFormatting>
  <conditionalFormatting sqref="D2">
    <cfRule type="expression" dxfId="99" priority="49" stopIfTrue="1">
      <formula>$E2="2nc"</formula>
    </cfRule>
    <cfRule type="expression" dxfId="98" priority="50" stopIfTrue="1">
      <formula>VLOOKUP($B2,$G$51:$H$131,2,0)=1</formula>
    </cfRule>
    <cfRule type="expression" dxfId="97" priority="51" stopIfTrue="1">
      <formula>VLOOKUP(LEFT($C2,3),$B$51:$C$82,2,0)=1</formula>
    </cfRule>
  </conditionalFormatting>
  <conditionalFormatting sqref="D5">
    <cfRule type="expression" dxfId="96" priority="52" stopIfTrue="1">
      <formula>$E5="2nc"</formula>
    </cfRule>
    <cfRule type="expression" dxfId="95" priority="53" stopIfTrue="1">
      <formula>VLOOKUP($B5,$G$51:$H$131,2,0)=1</formula>
    </cfRule>
    <cfRule type="expression" dxfId="94" priority="54" stopIfTrue="1">
      <formula>VLOOKUP(LEFT($C5,3),$B$51:$C$82,2,0)=1</formula>
    </cfRule>
  </conditionalFormatting>
  <conditionalFormatting sqref="I3:I21">
    <cfRule type="expression" dxfId="93" priority="55" stopIfTrue="1">
      <formula>$J3="3ch"</formula>
    </cfRule>
    <cfRule type="expression" dxfId="92" priority="56" stopIfTrue="1">
      <formula>VLOOKUP($G3,$G$51:$H$131,2,0)=1</formula>
    </cfRule>
    <cfRule type="expression" dxfId="91" priority="57" stopIfTrue="1">
      <formula>VLOOKUP(LEFT($H3,3),$B$51:$C$82,2,0)=1</formula>
    </cfRule>
  </conditionalFormatting>
  <conditionalFormatting sqref="I2">
    <cfRule type="expression" dxfId="90" priority="58" stopIfTrue="1">
      <formula>$J2="3ch"</formula>
    </cfRule>
    <cfRule type="expression" dxfId="89" priority="59" stopIfTrue="1">
      <formula>VLOOKUP($G2,$G$51:$H$131,2,0)=1</formula>
    </cfRule>
    <cfRule type="expression" dxfId="88" priority="60" stopIfTrue="1">
      <formula>VLOOKUP(LEFT($H2,3),$B$51:$C$82,2,0)=1</formula>
    </cfRule>
  </conditionalFormatting>
  <hyperlinks>
    <hyperlink ref="V2" location="MENU!A1" display="Menu" xr:uid="{00000000-0004-0000-0200-000000000000}"/>
  </hyperlinks>
  <pageMargins left="0.75" right="0.75" top="1" bottom="1" header="0.5" footer="0.5"/>
  <pageSetup paperSize="9" orientation="portrait" verticalDpi="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24"/>
  <dimension ref="A1:AE42"/>
  <sheetViews>
    <sheetView workbookViewId="0"/>
  </sheetViews>
  <sheetFormatPr defaultRowHeight="15"/>
  <cols>
    <col min="1" max="1" width="3" customWidth="1"/>
    <col min="2" max="2" width="19.7109375" customWidth="1"/>
    <col min="3" max="8" width="3" customWidth="1"/>
    <col min="9" max="9" width="3.7109375" customWidth="1"/>
    <col min="10" max="10" width="3.7109375" style="13" customWidth="1"/>
    <col min="11" max="11" width="6.5703125" bestFit="1" customWidth="1"/>
    <col min="12" max="12" width="7.42578125" customWidth="1"/>
    <col min="22" max="22" width="9.140625" style="12"/>
  </cols>
  <sheetData>
    <row r="1" spans="1:31">
      <c r="B1" t="s">
        <v>184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s="13" t="s">
        <v>199</v>
      </c>
      <c r="K1" s="17" t="s">
        <v>128</v>
      </c>
      <c r="L1" s="17" t="s">
        <v>200</v>
      </c>
      <c r="M1" s="20" t="str">
        <f>CONCATENATE(MAX(C2:C15),"/26")</f>
        <v>26/26</v>
      </c>
      <c r="N1" s="243"/>
      <c r="O1" s="246" t="s">
        <v>77</v>
      </c>
      <c r="V1" s="271"/>
    </row>
    <row r="2" spans="1:31">
      <c r="A2">
        <v>1</v>
      </c>
      <c r="B2" s="5" t="str">
        <f>'[1]23.Israel'!B2</f>
        <v>Maccabi Haifa</v>
      </c>
      <c r="C2" s="5">
        <f>'[1]23.Israel'!C2</f>
        <v>26</v>
      </c>
      <c r="D2" s="5">
        <f>'[1]23.Israel'!D2</f>
        <v>19</v>
      </c>
      <c r="E2" s="5">
        <f>'[1]23.Israel'!E2</f>
        <v>2</v>
      </c>
      <c r="F2" s="5">
        <f>'[1]23.Israel'!F2</f>
        <v>5</v>
      </c>
      <c r="G2" s="5">
        <f>'[1]23.Israel'!G2</f>
        <v>52</v>
      </c>
      <c r="H2" s="5">
        <f>'[1]23.Israel'!H2</f>
        <v>20</v>
      </c>
      <c r="I2" s="5">
        <f>'[1]23.Israel'!I2</f>
        <v>32</v>
      </c>
      <c r="J2" s="48">
        <f>'[1]23.Israel'!J2</f>
        <v>59</v>
      </c>
      <c r="K2" s="6">
        <f>'[1]23.Israel'!K2</f>
        <v>4.8750000040000003</v>
      </c>
      <c r="L2" s="5" t="str">
        <f>'[1]23.Israel'!L2</f>
        <v>CHQ1</v>
      </c>
      <c r="M2" s="20" t="s">
        <v>269</v>
      </c>
      <c r="V2" s="271"/>
      <c r="AC2" s="3"/>
      <c r="AE2" s="14"/>
    </row>
    <row r="3" spans="1:31">
      <c r="A3">
        <v>2</v>
      </c>
      <c r="B3" s="5" t="str">
        <f>'[1]23.Israel'!B3</f>
        <v>Maccabi Tel-Aviv</v>
      </c>
      <c r="C3" s="5">
        <f>'[1]23.Israel'!C3</f>
        <v>26</v>
      </c>
      <c r="D3" s="5">
        <f>'[1]23.Israel'!D3</f>
        <v>17</v>
      </c>
      <c r="E3" s="5">
        <f>'[1]23.Israel'!E3</f>
        <v>7</v>
      </c>
      <c r="F3" s="5">
        <f>'[1]23.Israel'!F3</f>
        <v>2</v>
      </c>
      <c r="G3" s="5">
        <f>'[1]23.Israel'!G3</f>
        <v>48</v>
      </c>
      <c r="H3" s="5">
        <f>'[1]23.Israel'!H3</f>
        <v>21</v>
      </c>
      <c r="I3" s="5">
        <f>'[1]23.Israel'!I3</f>
        <v>27</v>
      </c>
      <c r="J3" s="48">
        <f>'[1]23.Israel'!J3</f>
        <v>58</v>
      </c>
      <c r="K3" s="6">
        <f>'[1]23.Israel'!K3</f>
        <v>20.500000014084506</v>
      </c>
      <c r="L3" s="5" t="str">
        <f>'[1]23.Israel'!L3</f>
        <v>ECLQ2</v>
      </c>
      <c r="N3" s="243"/>
      <c r="V3" s="271"/>
      <c r="AC3" s="3"/>
      <c r="AE3" s="5"/>
    </row>
    <row r="4" spans="1:31">
      <c r="A4">
        <v>3</v>
      </c>
      <c r="B4" s="5" t="str">
        <f>'[1]23.Israel'!B4</f>
        <v>Ashdod</v>
      </c>
      <c r="C4" s="5">
        <f>'[1]23.Israel'!C4</f>
        <v>26</v>
      </c>
      <c r="D4" s="5">
        <f>'[1]23.Israel'!D4</f>
        <v>13</v>
      </c>
      <c r="E4" s="5">
        <f>'[1]23.Israel'!E4</f>
        <v>4</v>
      </c>
      <c r="F4" s="5">
        <f>'[1]23.Israel'!F4</f>
        <v>9</v>
      </c>
      <c r="G4" s="5">
        <f>'[1]23.Israel'!G4</f>
        <v>37</v>
      </c>
      <c r="H4" s="5">
        <f>'[1]23.Israel'!H4</f>
        <v>25</v>
      </c>
      <c r="I4" s="5">
        <f>'[1]23.Israel'!I4</f>
        <v>12</v>
      </c>
      <c r="J4" s="48">
        <f>'[1]23.Israel'!J4</f>
        <v>43</v>
      </c>
      <c r="K4" s="6">
        <f>'[1]23.Israel'!K4</f>
        <v>4.8750000003333334</v>
      </c>
      <c r="L4" s="5" t="str">
        <f>'[1]23.Israel'!L4</f>
        <v>ECLQ2</v>
      </c>
      <c r="V4" s="271"/>
      <c r="AC4" s="3"/>
      <c r="AE4" s="5"/>
    </row>
    <row r="5" spans="1:31">
      <c r="A5">
        <v>4</v>
      </c>
      <c r="B5" s="5" t="str">
        <f>'[1]23.Israel'!B5</f>
        <v>Ironi Kiryat Shmona</v>
      </c>
      <c r="C5" s="5">
        <f>'[1]23.Israel'!C5</f>
        <v>26</v>
      </c>
      <c r="D5" s="5">
        <f>'[1]23.Israel'!D5</f>
        <v>11</v>
      </c>
      <c r="E5" s="5">
        <f>'[1]23.Israel'!E5</f>
        <v>5</v>
      </c>
      <c r="F5" s="5">
        <f>'[1]23.Israel'!F5</f>
        <v>10</v>
      </c>
      <c r="G5" s="5">
        <f>'[1]23.Israel'!G5</f>
        <v>26</v>
      </c>
      <c r="H5" s="5">
        <f>'[1]23.Israel'!H5</f>
        <v>28</v>
      </c>
      <c r="I5" s="5">
        <f>'[1]23.Israel'!I5</f>
        <v>-2</v>
      </c>
      <c r="J5" s="48">
        <f>'[1]23.Israel'!J5</f>
        <v>38</v>
      </c>
      <c r="K5" s="6">
        <f>'[1]23.Israel'!K5</f>
        <v>4.87500000025</v>
      </c>
      <c r="L5" s="5" t="str">
        <f>'[1]23.Israel'!L5</f>
        <v>ECLQ2?</v>
      </c>
      <c r="N5" s="8"/>
      <c r="V5" s="271"/>
      <c r="AC5" s="3"/>
      <c r="AE5" s="5"/>
    </row>
    <row r="6" spans="1:31">
      <c r="A6">
        <v>5</v>
      </c>
      <c r="B6" s="5" t="str">
        <f>'[1]23.Israel'!B6</f>
        <v>Hapoel Beer-Sheva</v>
      </c>
      <c r="C6" s="5">
        <f>'[1]23.Israel'!C6</f>
        <v>26</v>
      </c>
      <c r="D6" s="5">
        <f>'[1]23.Israel'!D6</f>
        <v>9</v>
      </c>
      <c r="E6" s="5">
        <f>'[1]23.Israel'!E6</f>
        <v>10</v>
      </c>
      <c r="F6" s="5">
        <f>'[1]23.Israel'!F6</f>
        <v>7</v>
      </c>
      <c r="G6" s="5">
        <f>'[1]23.Israel'!G6</f>
        <v>31</v>
      </c>
      <c r="H6" s="5">
        <f>'[1]23.Israel'!H6</f>
        <v>29</v>
      </c>
      <c r="I6" s="5">
        <f>'[1]23.Israel'!I6</f>
        <v>2</v>
      </c>
      <c r="J6" s="48">
        <f>'[1]23.Israel'!J6</f>
        <v>37</v>
      </c>
      <c r="K6" s="6">
        <f>'[1]23.Israel'!K6</f>
        <v>17.500000010989012</v>
      </c>
      <c r="L6" s="5" t="str">
        <f>'[1]23.Israel'!L6</f>
        <v xml:space="preserve"> </v>
      </c>
      <c r="O6" s="271"/>
      <c r="Q6" s="271"/>
      <c r="V6" s="271"/>
      <c r="AC6" s="3"/>
      <c r="AD6" s="7"/>
    </row>
    <row r="7" spans="1:31">
      <c r="A7" s="44">
        <v>6</v>
      </c>
      <c r="B7" s="5" t="str">
        <f>'[1]23.Israel'!B7</f>
        <v>Maccabi Petah Tikva</v>
      </c>
      <c r="C7" s="5">
        <f>'[1]23.Israel'!C7</f>
        <v>26</v>
      </c>
      <c r="D7" s="5">
        <f>'[1]23.Israel'!D7</f>
        <v>11</v>
      </c>
      <c r="E7" s="5">
        <f>'[1]23.Israel'!E7</f>
        <v>4</v>
      </c>
      <c r="F7" s="5">
        <f>'[1]23.Israel'!F7</f>
        <v>11</v>
      </c>
      <c r="G7" s="5">
        <f>'[1]23.Israel'!G7</f>
        <v>24</v>
      </c>
      <c r="H7" s="5">
        <f>'[1]23.Israel'!H7</f>
        <v>23</v>
      </c>
      <c r="I7" s="5">
        <f>'[1]23.Israel'!I7</f>
        <v>1</v>
      </c>
      <c r="J7" s="48">
        <f>'[1]23.Israel'!J7</f>
        <v>37</v>
      </c>
      <c r="K7" s="6">
        <f>'[1]23.Israel'!K7</f>
        <v>4.8750000001666667</v>
      </c>
      <c r="L7" s="5" t="str">
        <f>'[1]23.Israel'!L7</f>
        <v xml:space="preserve"> </v>
      </c>
      <c r="O7" s="143"/>
      <c r="Q7" s="271"/>
      <c r="V7" s="271"/>
      <c r="AC7" s="3"/>
      <c r="AD7" s="7"/>
    </row>
    <row r="8" spans="1:31">
      <c r="A8" s="44">
        <v>7</v>
      </c>
      <c r="B8" s="5" t="str">
        <f>'[1]23.Israel'!B8</f>
        <v>Maccabi Netanya</v>
      </c>
      <c r="C8" s="5">
        <f>'[1]23.Israel'!C8</f>
        <v>26</v>
      </c>
      <c r="D8" s="5">
        <f>'[1]23.Israel'!D8</f>
        <v>9</v>
      </c>
      <c r="E8" s="5">
        <f>'[1]23.Israel'!E8</f>
        <v>7</v>
      </c>
      <c r="F8" s="5">
        <f>'[1]23.Israel'!F8</f>
        <v>10</v>
      </c>
      <c r="G8" s="5">
        <f>'[1]23.Israel'!G8</f>
        <v>35</v>
      </c>
      <c r="H8" s="5">
        <f>'[1]23.Israel'!H8</f>
        <v>30</v>
      </c>
      <c r="I8" s="5">
        <f>'[1]23.Israel'!I8</f>
        <v>5</v>
      </c>
      <c r="J8" s="48">
        <f>'[1]23.Israel'!J8</f>
        <v>34</v>
      </c>
      <c r="K8" s="6">
        <f>'[1]23.Israel'!K8</f>
        <v>4.8750000001428573</v>
      </c>
      <c r="L8" s="5" t="str">
        <f>'[1]23.Israel'!L8</f>
        <v xml:space="preserve"> </v>
      </c>
      <c r="P8" s="271"/>
      <c r="Q8" s="271"/>
      <c r="V8" s="271"/>
      <c r="AD8" s="7"/>
    </row>
    <row r="9" spans="1:31">
      <c r="A9" s="44">
        <v>8</v>
      </c>
      <c r="B9" s="5" t="str">
        <f>'[1]23.Israel'!B9</f>
        <v>Beitar Jerusalem</v>
      </c>
      <c r="C9" s="5">
        <f>'[1]23.Israel'!C9</f>
        <v>26</v>
      </c>
      <c r="D9" s="5">
        <f>'[1]23.Israel'!D9</f>
        <v>8</v>
      </c>
      <c r="E9" s="5">
        <f>'[1]23.Israel'!E9</f>
        <v>8</v>
      </c>
      <c r="F9" s="5">
        <f>'[1]23.Israel'!F9</f>
        <v>10</v>
      </c>
      <c r="G9" s="5">
        <f>'[1]23.Israel'!G9</f>
        <v>31</v>
      </c>
      <c r="H9" s="5">
        <f>'[1]23.Israel'!H9</f>
        <v>32</v>
      </c>
      <c r="I9" s="5">
        <f>'[1]23.Israel'!I9</f>
        <v>-1</v>
      </c>
      <c r="J9" s="48">
        <f>'[1]23.Israel'!J9</f>
        <v>32</v>
      </c>
      <c r="K9" s="6">
        <f>'[1]23.Israel'!K9</f>
        <v>4.8750000039840637</v>
      </c>
      <c r="L9" s="5" t="str">
        <f>'[1]23.Israel'!L9</f>
        <v xml:space="preserve"> </v>
      </c>
      <c r="N9" s="44"/>
      <c r="O9" s="51"/>
      <c r="P9" s="271"/>
      <c r="V9" s="271"/>
      <c r="AD9" s="7"/>
    </row>
    <row r="10" spans="1:31">
      <c r="A10">
        <v>9</v>
      </c>
      <c r="B10" s="5" t="str">
        <f>'[1]23.Israel'!B10</f>
        <v>Hapoel Hadera</v>
      </c>
      <c r="C10" s="5">
        <f>'[1]23.Israel'!C10</f>
        <v>26</v>
      </c>
      <c r="D10" s="5">
        <f>'[1]23.Israel'!D10</f>
        <v>8</v>
      </c>
      <c r="E10" s="5">
        <f>'[1]23.Israel'!E10</f>
        <v>8</v>
      </c>
      <c r="F10" s="5">
        <f>'[1]23.Israel'!F10</f>
        <v>10</v>
      </c>
      <c r="G10" s="5">
        <f>'[1]23.Israel'!G10</f>
        <v>26</v>
      </c>
      <c r="H10" s="5">
        <f>'[1]23.Israel'!H10</f>
        <v>28</v>
      </c>
      <c r="I10" s="5">
        <f>'[1]23.Israel'!I10</f>
        <v>-2</v>
      </c>
      <c r="J10" s="48">
        <f>'[1]23.Israel'!J10</f>
        <v>32</v>
      </c>
      <c r="K10" s="6">
        <f>'[1]23.Israel'!K10</f>
        <v>4.8750000001111111</v>
      </c>
      <c r="L10" s="5" t="str">
        <f>'[1]23.Israel'!L10</f>
        <v xml:space="preserve"> </v>
      </c>
      <c r="V10" s="271"/>
      <c r="AD10" s="7"/>
    </row>
    <row r="11" spans="1:31">
      <c r="A11">
        <v>10</v>
      </c>
      <c r="B11" s="5" t="str">
        <f>'[1]23.Israel'!B11</f>
        <v>Hapoel Haifa</v>
      </c>
      <c r="C11" s="5">
        <f>'[1]23.Israel'!C11</f>
        <v>26</v>
      </c>
      <c r="D11" s="5">
        <f>'[1]23.Israel'!D11</f>
        <v>7</v>
      </c>
      <c r="E11" s="5">
        <f>'[1]23.Israel'!E11</f>
        <v>9</v>
      </c>
      <c r="F11" s="5">
        <f>'[1]23.Israel'!F11</f>
        <v>10</v>
      </c>
      <c r="G11" s="5">
        <f>'[1]23.Israel'!G11</f>
        <v>30</v>
      </c>
      <c r="H11" s="5">
        <f>'[1]23.Israel'!H11</f>
        <v>37</v>
      </c>
      <c r="I11" s="5">
        <f>'[1]23.Israel'!I11</f>
        <v>-7</v>
      </c>
      <c r="J11" s="48">
        <f>'[1]23.Israel'!J11</f>
        <v>30</v>
      </c>
      <c r="K11" s="6">
        <f>'[1]23.Israel'!K11</f>
        <v>4.8750000039525689</v>
      </c>
      <c r="L11" s="5" t="str">
        <f>'[1]23.Israel'!L11</f>
        <v xml:space="preserve"> 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D11" s="7"/>
    </row>
    <row r="12" spans="1:31">
      <c r="A12">
        <v>11</v>
      </c>
      <c r="B12" s="5" t="str">
        <f>'[1]23.Israel'!B12</f>
        <v>Bnei Sakhnin</v>
      </c>
      <c r="C12" s="5">
        <f>'[1]23.Israel'!C12</f>
        <v>26</v>
      </c>
      <c r="D12" s="5">
        <f>'[1]23.Israel'!D12</f>
        <v>8</v>
      </c>
      <c r="E12" s="5">
        <f>'[1]23.Israel'!E12</f>
        <v>5</v>
      </c>
      <c r="F12" s="5">
        <f>'[1]23.Israel'!F12</f>
        <v>13</v>
      </c>
      <c r="G12" s="5">
        <f>'[1]23.Israel'!G12</f>
        <v>15</v>
      </c>
      <c r="H12" s="5">
        <f>'[1]23.Israel'!H12</f>
        <v>36</v>
      </c>
      <c r="I12" s="5">
        <f>'[1]23.Israel'!I12</f>
        <v>-21</v>
      </c>
      <c r="J12" s="48">
        <f>'[1]23.Israel'!J12</f>
        <v>29</v>
      </c>
      <c r="K12" s="6">
        <f>'[1]23.Israel'!K12</f>
        <v>4.8750000000909095</v>
      </c>
      <c r="L12" s="5" t="str">
        <f>'[1]23.Israel'!L12</f>
        <v xml:space="preserve"> </v>
      </c>
      <c r="M12" s="31"/>
      <c r="N12" s="54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31">
      <c r="A13">
        <v>12</v>
      </c>
      <c r="B13" s="5" t="str">
        <f>'[1]23.Israel'!B13</f>
        <v>Hapoel Tel-Aviv</v>
      </c>
      <c r="C13" s="5">
        <f>'[1]23.Israel'!C13</f>
        <v>26</v>
      </c>
      <c r="D13" s="5">
        <f>'[1]23.Israel'!D13</f>
        <v>6</v>
      </c>
      <c r="E13" s="5">
        <f>'[1]23.Israel'!E13</f>
        <v>9</v>
      </c>
      <c r="F13" s="5">
        <f>'[1]23.Israel'!F13</f>
        <v>11</v>
      </c>
      <c r="G13" s="5">
        <f>'[1]23.Israel'!G13</f>
        <v>17</v>
      </c>
      <c r="H13" s="5">
        <f>'[1]23.Israel'!H13</f>
        <v>28</v>
      </c>
      <c r="I13" s="5">
        <f>'[1]23.Israel'!I13</f>
        <v>-11</v>
      </c>
      <c r="J13" s="48">
        <f>'[1]23.Israel'!J13</f>
        <v>27</v>
      </c>
      <c r="K13" s="6">
        <f>'[1]23.Israel'!K13</f>
        <v>4.8750000000833333</v>
      </c>
      <c r="L13" s="5" t="str">
        <f>'[1]23.Israel'!L13</f>
        <v xml:space="preserve"> </v>
      </c>
      <c r="M13" s="10"/>
      <c r="N13" s="42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31">
      <c r="A14">
        <v>13</v>
      </c>
      <c r="B14" s="5" t="str">
        <f>'[1]23.Israel'!B14</f>
        <v>Hapoel Kfar-Saba</v>
      </c>
      <c r="C14" s="5">
        <f>'[1]23.Israel'!C14</f>
        <v>26</v>
      </c>
      <c r="D14" s="5">
        <f>'[1]23.Israel'!D14</f>
        <v>6</v>
      </c>
      <c r="E14" s="5">
        <f>'[1]23.Israel'!E14</f>
        <v>5</v>
      </c>
      <c r="F14" s="5">
        <f>'[1]23.Israel'!F14</f>
        <v>15</v>
      </c>
      <c r="G14" s="5">
        <f>'[1]23.Israel'!G14</f>
        <v>19</v>
      </c>
      <c r="H14" s="5">
        <f>'[1]23.Israel'!H14</f>
        <v>33</v>
      </c>
      <c r="I14" s="5">
        <f>'[1]23.Israel'!I14</f>
        <v>-14</v>
      </c>
      <c r="J14" s="48">
        <f>'[1]23.Israel'!J14</f>
        <v>23</v>
      </c>
      <c r="K14" s="6">
        <f>'[1]23.Israel'!K14</f>
        <v>4.8750000000769234</v>
      </c>
      <c r="L14" s="5" t="str">
        <f>'[1]23.Israel'!L14</f>
        <v xml:space="preserve"> </v>
      </c>
      <c r="V14" s="271"/>
    </row>
    <row r="15" spans="1:31">
      <c r="A15">
        <v>14</v>
      </c>
      <c r="B15" s="5" t="str">
        <f>'[1]23.Israel'!B15</f>
        <v>Bnei Yehuda</v>
      </c>
      <c r="C15" s="5">
        <f>'[1]23.Israel'!C15</f>
        <v>26</v>
      </c>
      <c r="D15" s="5">
        <f>'[1]23.Israel'!D15</f>
        <v>5</v>
      </c>
      <c r="E15" s="5">
        <f>'[1]23.Israel'!E15</f>
        <v>7</v>
      </c>
      <c r="F15" s="5">
        <f>'[1]23.Israel'!F15</f>
        <v>14</v>
      </c>
      <c r="G15" s="5">
        <f>'[1]23.Israel'!G15</f>
        <v>15</v>
      </c>
      <c r="H15" s="5">
        <f>'[1]23.Israel'!H15</f>
        <v>36</v>
      </c>
      <c r="I15" s="5">
        <f>'[1]23.Israel'!I15</f>
        <v>-21</v>
      </c>
      <c r="J15" s="48">
        <f>'[1]23.Israel'!J15</f>
        <v>22</v>
      </c>
      <c r="K15" s="6">
        <f>'[1]23.Israel'!K15</f>
        <v>4.8750000039682542</v>
      </c>
      <c r="L15" s="5" t="str">
        <f>'[1]23.Israel'!L15</f>
        <v xml:space="preserve"> </v>
      </c>
      <c r="V15" s="271"/>
    </row>
    <row r="16" spans="1:31">
      <c r="F16" s="120" t="s">
        <v>203</v>
      </c>
      <c r="G16" s="277">
        <f>SUM(G2:G15)/SUM(C2:C15)*2</f>
        <v>2.2307692307692308</v>
      </c>
      <c r="H16" s="277"/>
      <c r="K16" s="3"/>
      <c r="V16" s="271"/>
    </row>
    <row r="17" spans="2:11">
      <c r="B17" t="s">
        <v>147</v>
      </c>
      <c r="K17" s="6">
        <f>'[1]23.Israel'!K17</f>
        <v>4.875</v>
      </c>
    </row>
    <row r="18" spans="2:11">
      <c r="K18" s="6"/>
    </row>
    <row r="21" spans="2:11">
      <c r="B21" s="190" t="s">
        <v>204</v>
      </c>
    </row>
    <row r="22" spans="2:11">
      <c r="B22" s="190" t="s">
        <v>211</v>
      </c>
    </row>
    <row r="23" spans="2:11">
      <c r="B23" s="190" t="s">
        <v>228</v>
      </c>
    </row>
    <row r="24" spans="2:11">
      <c r="B24" s="190" t="s">
        <v>229</v>
      </c>
    </row>
    <row r="25" spans="2:11">
      <c r="B25" s="190" t="s">
        <v>277</v>
      </c>
    </row>
    <row r="26" spans="2:11">
      <c r="B26" s="190" t="s">
        <v>278</v>
      </c>
    </row>
    <row r="33" spans="2:2">
      <c r="B33" s="44"/>
    </row>
    <row r="34" spans="2:2">
      <c r="B34" s="44"/>
    </row>
    <row r="40" spans="2:2">
      <c r="B40" s="44"/>
    </row>
    <row r="42" spans="2:2">
      <c r="B42" s="44"/>
    </row>
  </sheetData>
  <mergeCells count="1">
    <mergeCell ref="G16:H16"/>
  </mergeCells>
  <phoneticPr fontId="3" type="noConversion"/>
  <hyperlinks>
    <hyperlink ref="O1" location="MENU!A1" display="Menu" xr:uid="{00000000-0004-0000-1D00-000000000000}"/>
  </hyperlinks>
  <pageMargins left="0.75" right="0.75" top="1" bottom="1" header="0.5" footer="0.5"/>
  <pageSetup paperSize="9" orientation="portrait" verticalDpi="203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48"/>
  <dimension ref="A1:P36"/>
  <sheetViews>
    <sheetView workbookViewId="0"/>
  </sheetViews>
  <sheetFormatPr defaultRowHeight="15"/>
  <cols>
    <col min="1" max="1" width="3" bestFit="1" customWidth="1"/>
    <col min="2" max="2" width="19.7109375" customWidth="1"/>
    <col min="3" max="8" width="3" customWidth="1"/>
    <col min="9" max="9" width="3.7109375" customWidth="1"/>
    <col min="10" max="10" width="3.7109375" style="13" customWidth="1"/>
    <col min="11" max="11" width="6.5703125" bestFit="1" customWidth="1"/>
    <col min="12" max="12" width="7.42578125" bestFit="1" customWidth="1"/>
  </cols>
  <sheetData>
    <row r="1" spans="1:16">
      <c r="B1" t="s">
        <v>184</v>
      </c>
      <c r="C1" t="s">
        <v>192</v>
      </c>
      <c r="D1" s="20" t="s">
        <v>193</v>
      </c>
      <c r="E1" s="20" t="s">
        <v>194</v>
      </c>
      <c r="F1" s="20" t="s">
        <v>195</v>
      </c>
      <c r="G1" s="20" t="s">
        <v>196</v>
      </c>
      <c r="H1" s="29" t="s">
        <v>197</v>
      </c>
      <c r="I1" s="29" t="s">
        <v>198</v>
      </c>
      <c r="J1" s="13" t="s">
        <v>199</v>
      </c>
      <c r="K1" s="17" t="s">
        <v>128</v>
      </c>
      <c r="L1" s="17" t="s">
        <v>200</v>
      </c>
      <c r="M1" s="22" t="str">
        <f>CONCATENATE(MAX(C2:C13),"/20")</f>
        <v>20/20</v>
      </c>
      <c r="N1" s="243"/>
      <c r="O1" s="246" t="s">
        <v>77</v>
      </c>
    </row>
    <row r="2" spans="1:16">
      <c r="A2" s="1">
        <v>1</v>
      </c>
      <c r="B2" s="5" t="str">
        <f>'[1]24.Kazakhstan'!B2</f>
        <v>Kairat</v>
      </c>
      <c r="C2" s="5">
        <f>'[1]24.Kazakhstan'!C2</f>
        <v>20</v>
      </c>
      <c r="D2" s="5">
        <f>'[1]24.Kazakhstan'!D2</f>
        <v>14</v>
      </c>
      <c r="E2" s="5">
        <f>'[1]24.Kazakhstan'!E2</f>
        <v>3</v>
      </c>
      <c r="F2" s="5">
        <f>'[1]24.Kazakhstan'!F2</f>
        <v>3</v>
      </c>
      <c r="G2" s="5">
        <f>'[1]24.Kazakhstan'!G2</f>
        <v>48</v>
      </c>
      <c r="H2" s="5">
        <f>'[1]24.Kazakhstan'!H2</f>
        <v>19</v>
      </c>
      <c r="I2" s="5">
        <f>'[1]24.Kazakhstan'!I2</f>
        <v>29</v>
      </c>
      <c r="J2" s="48">
        <f>'[1]24.Kazakhstan'!J2</f>
        <v>45</v>
      </c>
      <c r="K2" s="6">
        <f>'[1]24.Kazakhstan'!K2</f>
        <v>6.000000005291005</v>
      </c>
      <c r="L2" s="5" t="str">
        <f>'[1]24.Kazakhstan'!L2</f>
        <v>CHQ1</v>
      </c>
      <c r="M2" s="20"/>
    </row>
    <row r="3" spans="1:16">
      <c r="A3">
        <v>2</v>
      </c>
      <c r="B3" s="5" t="str">
        <f>'[1]24.Kazakhstan'!B3</f>
        <v>Tobol</v>
      </c>
      <c r="C3" s="5">
        <f>'[1]24.Kazakhstan'!C3</f>
        <v>20</v>
      </c>
      <c r="D3" s="5">
        <f>'[1]24.Kazakhstan'!D3</f>
        <v>12</v>
      </c>
      <c r="E3" s="5">
        <f>'[1]24.Kazakhstan'!E3</f>
        <v>2</v>
      </c>
      <c r="F3" s="5">
        <f>'[1]24.Kazakhstan'!F3</f>
        <v>6</v>
      </c>
      <c r="G3" s="5">
        <f>'[1]24.Kazakhstan'!G3</f>
        <v>26</v>
      </c>
      <c r="H3" s="5">
        <f>'[1]24.Kazakhstan'!H3</f>
        <v>16</v>
      </c>
      <c r="I3" s="5">
        <f>'[1]24.Kazakhstan'!I3</f>
        <v>10</v>
      </c>
      <c r="J3" s="48">
        <f>'[1]24.Kazakhstan'!J3</f>
        <v>38</v>
      </c>
      <c r="K3" s="6">
        <f>'[1]24.Kazakhstan'!K3</f>
        <v>3.1250000032154341</v>
      </c>
      <c r="L3" s="5" t="str">
        <f>'[1]24.Kazakhstan'!L3</f>
        <v>ECLQ2</v>
      </c>
      <c r="N3" s="243"/>
    </row>
    <row r="4" spans="1:16">
      <c r="A4">
        <v>3</v>
      </c>
      <c r="B4" s="5" t="str">
        <f>'[1]24.Kazakhstan'!B4</f>
        <v>Astana</v>
      </c>
      <c r="C4" s="5">
        <f>'[1]24.Kazakhstan'!C4</f>
        <v>20</v>
      </c>
      <c r="D4" s="5">
        <f>'[1]24.Kazakhstan'!D4</f>
        <v>11</v>
      </c>
      <c r="E4" s="5">
        <f>'[1]24.Kazakhstan'!E4</f>
        <v>3</v>
      </c>
      <c r="F4" s="5">
        <f>'[1]24.Kazakhstan'!F4</f>
        <v>6</v>
      </c>
      <c r="G4" s="5">
        <f>'[1]24.Kazakhstan'!G4</f>
        <v>32</v>
      </c>
      <c r="H4" s="5">
        <f>'[1]24.Kazakhstan'!H4</f>
        <v>21</v>
      </c>
      <c r="I4" s="5">
        <f>'[1]24.Kazakhstan'!I4</f>
        <v>11</v>
      </c>
      <c r="J4" s="48">
        <f>'[1]24.Kazakhstan'!J4</f>
        <v>36</v>
      </c>
      <c r="K4" s="6">
        <f>'[1]24.Kazakhstan'!K4</f>
        <v>22.500000015625002</v>
      </c>
      <c r="L4" s="5" t="str">
        <f>'[1]24.Kazakhstan'!L4</f>
        <v>ECLQ2</v>
      </c>
    </row>
    <row r="5" spans="1:16">
      <c r="A5">
        <v>4</v>
      </c>
      <c r="B5" s="5" t="str">
        <f>'[1]24.Kazakhstan'!B5</f>
        <v>Shakhter Karagandy</v>
      </c>
      <c r="C5" s="5">
        <f>'[1]24.Kazakhstan'!C5</f>
        <v>20</v>
      </c>
      <c r="D5" s="5">
        <f>'[1]24.Kazakhstan'!D5</f>
        <v>9</v>
      </c>
      <c r="E5" s="5">
        <f>'[1]24.Kazakhstan'!E5</f>
        <v>5</v>
      </c>
      <c r="F5" s="5">
        <f>'[1]24.Kazakhstan'!F5</f>
        <v>6</v>
      </c>
      <c r="G5" s="5">
        <f>'[1]24.Kazakhstan'!G5</f>
        <v>29</v>
      </c>
      <c r="H5" s="5">
        <f>'[1]24.Kazakhstan'!H5</f>
        <v>22</v>
      </c>
      <c r="I5" s="5">
        <f>'[1]24.Kazakhstan'!I5</f>
        <v>7</v>
      </c>
      <c r="J5" s="48">
        <f>'[1]24.Kazakhstan'!J5</f>
        <v>32</v>
      </c>
      <c r="K5" s="6">
        <f>'[1]24.Kazakhstan'!K5</f>
        <v>3.12500000025</v>
      </c>
      <c r="L5" s="5" t="str">
        <f>'[1]24.Kazakhstan'!L5</f>
        <v>ECLQ2</v>
      </c>
    </row>
    <row r="6" spans="1:16">
      <c r="A6">
        <v>5</v>
      </c>
      <c r="B6" s="5" t="str">
        <f>'[1]24.Kazakhstan'!B6</f>
        <v>Ordabasy</v>
      </c>
      <c r="C6" s="5">
        <f>'[1]24.Kazakhstan'!C6</f>
        <v>20</v>
      </c>
      <c r="D6" s="5">
        <f>'[1]24.Kazakhstan'!D6</f>
        <v>9</v>
      </c>
      <c r="E6" s="5">
        <f>'[1]24.Kazakhstan'!E6</f>
        <v>4</v>
      </c>
      <c r="F6" s="5">
        <f>'[1]24.Kazakhstan'!F6</f>
        <v>7</v>
      </c>
      <c r="G6" s="5">
        <f>'[1]24.Kazakhstan'!G6</f>
        <v>27</v>
      </c>
      <c r="H6" s="5">
        <f>'[1]24.Kazakhstan'!H6</f>
        <v>26</v>
      </c>
      <c r="I6" s="5">
        <f>'[1]24.Kazakhstan'!I6</f>
        <v>1</v>
      </c>
      <c r="J6" s="48">
        <f>'[1]24.Kazakhstan'!J6</f>
        <v>31</v>
      </c>
      <c r="K6" s="6">
        <f>'[1]24.Kazakhstan'!K6</f>
        <v>3.1250000032258063</v>
      </c>
      <c r="L6" s="5" t="str">
        <f>'[1]24.Kazakhstan'!L6</f>
        <v xml:space="preserve"> </v>
      </c>
      <c r="M6" s="271"/>
      <c r="O6" s="271"/>
      <c r="P6" s="271"/>
    </row>
    <row r="7" spans="1:16">
      <c r="A7" s="44">
        <v>6</v>
      </c>
      <c r="B7" s="5" t="str">
        <f>'[1]24.Kazakhstan'!B7</f>
        <v>Zhetysu</v>
      </c>
      <c r="C7" s="5">
        <f>'[1]24.Kazakhstan'!C7</f>
        <v>20</v>
      </c>
      <c r="D7" s="5">
        <f>'[1]24.Kazakhstan'!D7</f>
        <v>9</v>
      </c>
      <c r="E7" s="5">
        <f>'[1]24.Kazakhstan'!E7</f>
        <v>1</v>
      </c>
      <c r="F7" s="5">
        <f>'[1]24.Kazakhstan'!F7</f>
        <v>10</v>
      </c>
      <c r="G7" s="5">
        <f>'[1]24.Kazakhstan'!G7</f>
        <v>27</v>
      </c>
      <c r="H7" s="5">
        <f>'[1]24.Kazakhstan'!H7</f>
        <v>28</v>
      </c>
      <c r="I7" s="5">
        <f>'[1]24.Kazakhstan'!I7</f>
        <v>-1</v>
      </c>
      <c r="J7" s="48">
        <f>'[1]24.Kazakhstan'!J7</f>
        <v>28</v>
      </c>
      <c r="K7" s="6">
        <f>'[1]24.Kazakhstan'!K7</f>
        <v>3.1250000001666667</v>
      </c>
      <c r="L7" s="5" t="str">
        <f>'[1]24.Kazakhstan'!L7</f>
        <v xml:space="preserve"> </v>
      </c>
      <c r="M7" s="271"/>
      <c r="O7" s="271"/>
      <c r="P7" s="271"/>
    </row>
    <row r="8" spans="1:16">
      <c r="A8" s="44">
        <v>7</v>
      </c>
      <c r="B8" s="5" t="str">
        <f>'[1]24.Kazakhstan'!B8</f>
        <v>Kaysar</v>
      </c>
      <c r="C8" s="5">
        <f>'[1]24.Kazakhstan'!C8</f>
        <v>20</v>
      </c>
      <c r="D8" s="5">
        <f>'[1]24.Kazakhstan'!D8</f>
        <v>6</v>
      </c>
      <c r="E8" s="5">
        <f>'[1]24.Kazakhstan'!E8</f>
        <v>6</v>
      </c>
      <c r="F8" s="5">
        <f>'[1]24.Kazakhstan'!F8</f>
        <v>8</v>
      </c>
      <c r="G8" s="5">
        <f>'[1]24.Kazakhstan'!G8</f>
        <v>20</v>
      </c>
      <c r="H8" s="5">
        <f>'[1]24.Kazakhstan'!H8</f>
        <v>23</v>
      </c>
      <c r="I8" s="5">
        <f>'[1]24.Kazakhstan'!I8</f>
        <v>-3</v>
      </c>
      <c r="J8" s="48">
        <f>'[1]24.Kazakhstan'!J8</f>
        <v>24</v>
      </c>
      <c r="K8" s="6">
        <f>'[1]24.Kazakhstan'!K8</f>
        <v>3.1250000032362459</v>
      </c>
      <c r="L8" s="5" t="str">
        <f>'[1]24.Kazakhstan'!L8</f>
        <v xml:space="preserve"> </v>
      </c>
      <c r="O8" s="271"/>
      <c r="P8" s="119"/>
    </row>
    <row r="9" spans="1:16" ht="15" customHeight="1">
      <c r="A9">
        <v>8</v>
      </c>
      <c r="B9" s="5" t="str">
        <f>'[1]24.Kazakhstan'!B9</f>
        <v>Taraz</v>
      </c>
      <c r="C9" s="5">
        <f>'[1]24.Kazakhstan'!C9</f>
        <v>20</v>
      </c>
      <c r="D9" s="5">
        <f>'[1]24.Kazakhstan'!D9</f>
        <v>5</v>
      </c>
      <c r="E9" s="5">
        <f>'[1]24.Kazakhstan'!E9</f>
        <v>8</v>
      </c>
      <c r="F9" s="5">
        <f>'[1]24.Kazakhstan'!F9</f>
        <v>7</v>
      </c>
      <c r="G9" s="5">
        <f>'[1]24.Kazakhstan'!G9</f>
        <v>19</v>
      </c>
      <c r="H9" s="5">
        <f>'[1]24.Kazakhstan'!H9</f>
        <v>23</v>
      </c>
      <c r="I9" s="5">
        <f>'[1]24.Kazakhstan'!I9</f>
        <v>-4</v>
      </c>
      <c r="J9" s="48">
        <f>'[1]24.Kazakhstan'!J9</f>
        <v>23</v>
      </c>
      <c r="K9" s="6">
        <f>'[1]24.Kazakhstan'!K9</f>
        <v>3.125000000125</v>
      </c>
      <c r="L9" s="5" t="str">
        <f>'[1]24.Kazakhstan'!L9</f>
        <v xml:space="preserve"> </v>
      </c>
      <c r="O9" s="271"/>
      <c r="P9" s="119"/>
    </row>
    <row r="10" spans="1:16" ht="15" customHeight="1">
      <c r="A10">
        <v>9</v>
      </c>
      <c r="B10" s="5" t="str">
        <f>'[1]24.Kazakhstan'!B10</f>
        <v>Kyzylzhar</v>
      </c>
      <c r="C10" s="5">
        <f>'[1]24.Kazakhstan'!C10</f>
        <v>20</v>
      </c>
      <c r="D10" s="5">
        <f>'[1]24.Kazakhstan'!D10</f>
        <v>6</v>
      </c>
      <c r="E10" s="5">
        <f>'[1]24.Kazakhstan'!E10</f>
        <v>5</v>
      </c>
      <c r="F10" s="5">
        <f>'[1]24.Kazakhstan'!F10</f>
        <v>9</v>
      </c>
      <c r="G10" s="5">
        <f>'[1]24.Kazakhstan'!G10</f>
        <v>15</v>
      </c>
      <c r="H10" s="5">
        <f>'[1]24.Kazakhstan'!H10</f>
        <v>24</v>
      </c>
      <c r="I10" s="5">
        <f>'[1]24.Kazakhstan'!I10</f>
        <v>-9</v>
      </c>
      <c r="J10" s="48">
        <f>'[1]24.Kazakhstan'!J10</f>
        <v>23</v>
      </c>
      <c r="K10" s="6">
        <f>'[1]24.Kazakhstan'!K10</f>
        <v>3.1250000001111111</v>
      </c>
      <c r="L10" s="5" t="str">
        <f>'[1]24.Kazakhstan'!L10</f>
        <v xml:space="preserve"> </v>
      </c>
    </row>
    <row r="11" spans="1:16" ht="15" customHeight="1">
      <c r="A11">
        <v>10</v>
      </c>
      <c r="B11" s="5" t="str">
        <f>'[1]24.Kazakhstan'!B11</f>
        <v>Caspiy</v>
      </c>
      <c r="C11" s="5">
        <f>'[1]24.Kazakhstan'!C11</f>
        <v>20</v>
      </c>
      <c r="D11" s="5">
        <f>'[1]24.Kazakhstan'!D11</f>
        <v>5</v>
      </c>
      <c r="E11" s="5">
        <f>'[1]24.Kazakhstan'!E11</f>
        <v>2</v>
      </c>
      <c r="F11" s="5">
        <f>'[1]24.Kazakhstan'!F11</f>
        <v>13</v>
      </c>
      <c r="G11" s="5">
        <f>'[1]24.Kazakhstan'!G11</f>
        <v>15</v>
      </c>
      <c r="H11" s="5">
        <f>'[1]24.Kazakhstan'!H11</f>
        <v>34</v>
      </c>
      <c r="I11" s="5">
        <f>'[1]24.Kazakhstan'!I11</f>
        <v>-19</v>
      </c>
      <c r="J11" s="48">
        <f>'[1]24.Kazakhstan'!J11</f>
        <v>17</v>
      </c>
      <c r="K11" s="6">
        <f>'[1]24.Kazakhstan'!K11</f>
        <v>3.1250000001</v>
      </c>
      <c r="L11" s="5" t="str">
        <f>'[1]24.Kazakhstan'!L11</f>
        <v xml:space="preserve"> </v>
      </c>
    </row>
    <row r="12" spans="1:16">
      <c r="A12">
        <v>11</v>
      </c>
      <c r="B12" s="5" t="str">
        <f>'[1]24.Kazakhstan'!B12</f>
        <v>Okzhetpes</v>
      </c>
      <c r="C12" s="5">
        <f>'[1]24.Kazakhstan'!C12</f>
        <v>20</v>
      </c>
      <c r="D12" s="5">
        <f>'[1]24.Kazakhstan'!D12</f>
        <v>2</v>
      </c>
      <c r="E12" s="5">
        <f>'[1]24.Kazakhstan'!E12</f>
        <v>5</v>
      </c>
      <c r="F12" s="5">
        <f>'[1]24.Kazakhstan'!F12</f>
        <v>13</v>
      </c>
      <c r="G12" s="5">
        <f>'[1]24.Kazakhstan'!G12</f>
        <v>16</v>
      </c>
      <c r="H12" s="5">
        <f>'[1]24.Kazakhstan'!H12</f>
        <v>38</v>
      </c>
      <c r="I12" s="5">
        <f>'[1]24.Kazakhstan'!I12</f>
        <v>-22</v>
      </c>
      <c r="J12" s="48">
        <f>'[1]24.Kazakhstan'!J12</f>
        <v>11</v>
      </c>
      <c r="K12" s="6">
        <f>'[1]24.Kazakhstan'!K12</f>
        <v>3.1250000000909091</v>
      </c>
      <c r="L12" s="5" t="str">
        <f>'[1]24.Kazakhstan'!L12</f>
        <v xml:space="preserve"> </v>
      </c>
    </row>
    <row r="13" spans="1:16">
      <c r="A13">
        <v>12</v>
      </c>
      <c r="B13" s="5" t="str">
        <f>'[1]24.Kazakhstan'!B13</f>
        <v>Irtysh</v>
      </c>
      <c r="C13" s="5">
        <f>'[1]24.Kazakhstan'!C13</f>
        <v>0</v>
      </c>
      <c r="D13" s="5">
        <f>'[1]24.Kazakhstan'!D13</f>
        <v>0</v>
      </c>
      <c r="E13" s="5">
        <f>'[1]24.Kazakhstan'!E13</f>
        <v>0</v>
      </c>
      <c r="F13" s="5">
        <f>'[1]24.Kazakhstan'!F13</f>
        <v>0</v>
      </c>
      <c r="G13" s="5">
        <f>'[1]24.Kazakhstan'!G13</f>
        <v>0</v>
      </c>
      <c r="H13" s="5">
        <f>'[1]24.Kazakhstan'!H13</f>
        <v>0</v>
      </c>
      <c r="I13" s="5">
        <f>'[1]24.Kazakhstan'!I13</f>
        <v>0</v>
      </c>
      <c r="J13" s="48">
        <f>'[1]24.Kazakhstan'!J13</f>
        <v>0</v>
      </c>
      <c r="K13" s="6">
        <f>'[1]24.Kazakhstan'!K13</f>
        <v>3.1250000032051282</v>
      </c>
      <c r="L13" s="5" t="str">
        <f>'[1]24.Kazakhstan'!L13</f>
        <v xml:space="preserve"> </v>
      </c>
    </row>
    <row r="14" spans="1:16">
      <c r="F14" s="120" t="s">
        <v>203</v>
      </c>
      <c r="G14" s="277">
        <f>SUM(G2:G13)/SUM(C2:C13)*2</f>
        <v>2.4909090909090907</v>
      </c>
      <c r="H14" s="277"/>
      <c r="K14" s="3"/>
    </row>
    <row r="15" spans="1:16">
      <c r="B15" t="s">
        <v>148</v>
      </c>
      <c r="D15" s="31"/>
      <c r="E15" s="31"/>
      <c r="F15" s="31"/>
      <c r="K15" s="6">
        <f>'[1]24.Kazakhstan'!K15</f>
        <v>3.125</v>
      </c>
    </row>
    <row r="18" spans="2:2">
      <c r="B18" s="190" t="s">
        <v>204</v>
      </c>
    </row>
    <row r="19" spans="2:2">
      <c r="B19" s="27" t="s">
        <v>211</v>
      </c>
    </row>
    <row r="20" spans="2:2">
      <c r="B20" s="27" t="s">
        <v>231</v>
      </c>
    </row>
    <row r="21" spans="2:2">
      <c r="B21" s="27" t="s">
        <v>207</v>
      </c>
    </row>
    <row r="22" spans="2:2">
      <c r="B22" s="27" t="s">
        <v>219</v>
      </c>
    </row>
    <row r="23" spans="2:2">
      <c r="B23" s="27" t="s">
        <v>279</v>
      </c>
    </row>
    <row r="24" spans="2:2">
      <c r="B24" s="27" t="s">
        <v>280</v>
      </c>
    </row>
    <row r="25" spans="2:2">
      <c r="B25" s="42"/>
    </row>
    <row r="28" spans="2:2">
      <c r="B28" s="25"/>
    </row>
    <row r="29" spans="2:2">
      <c r="B29" s="27"/>
    </row>
    <row r="30" spans="2:2">
      <c r="B30" s="42"/>
    </row>
    <row r="31" spans="2:2">
      <c r="B31" s="27"/>
    </row>
    <row r="32" spans="2:2">
      <c r="B32" s="27"/>
    </row>
    <row r="33" spans="2:2">
      <c r="B33" s="27"/>
    </row>
    <row r="35" spans="2:2">
      <c r="B35" s="25"/>
    </row>
    <row r="36" spans="2:2">
      <c r="B36" s="25"/>
    </row>
  </sheetData>
  <mergeCells count="1">
    <mergeCell ref="G14:H14"/>
  </mergeCells>
  <phoneticPr fontId="3" type="noConversion"/>
  <hyperlinks>
    <hyperlink ref="O1" location="MENU!A1" display="Menu" xr:uid="{00000000-0004-0000-1E00-000000000000}"/>
  </hyperlinks>
  <pageMargins left="0.75" right="0.75" top="1" bottom="1" header="0.5" footer="0.5"/>
  <pageSetup paperSize="9" orientation="portrait" verticalDpi="203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0"/>
  <dimension ref="A1:P29"/>
  <sheetViews>
    <sheetView workbookViewId="0"/>
  </sheetViews>
  <sheetFormatPr defaultRowHeight="15"/>
  <cols>
    <col min="1" max="1" width="3" customWidth="1"/>
    <col min="2" max="2" width="19.7109375" customWidth="1"/>
    <col min="3" max="8" width="3" customWidth="1"/>
    <col min="9" max="9" width="3.7109375" customWidth="1"/>
    <col min="10" max="10" width="3.7109375" style="13" customWidth="1"/>
    <col min="11" max="11" width="6.5703125" customWidth="1"/>
    <col min="12" max="12" width="7.42578125" bestFit="1" customWidth="1"/>
  </cols>
  <sheetData>
    <row r="1" spans="1:16">
      <c r="A1" s="9"/>
      <c r="B1" t="s">
        <v>184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s="13" t="s">
        <v>199</v>
      </c>
      <c r="K1" s="17" t="s">
        <v>128</v>
      </c>
      <c r="L1" s="17" t="s">
        <v>200</v>
      </c>
      <c r="M1" s="22" t="str">
        <f>CONCATENATE(MAX(C2:C17),"/30")</f>
        <v>30/30</v>
      </c>
      <c r="N1" s="243"/>
      <c r="O1" s="246" t="s">
        <v>77</v>
      </c>
    </row>
    <row r="2" spans="1:16">
      <c r="A2">
        <v>1</v>
      </c>
      <c r="B2" s="5" t="str">
        <f>'[1]25.Belarus'!B2</f>
        <v>Shakhtyor Soligorsk</v>
      </c>
      <c r="C2" s="5">
        <f>'[1]25.Belarus'!C2</f>
        <v>30</v>
      </c>
      <c r="D2" s="5">
        <f>'[1]25.Belarus'!D2</f>
        <v>17</v>
      </c>
      <c r="E2" s="5">
        <f>'[1]25.Belarus'!E2</f>
        <v>8</v>
      </c>
      <c r="F2" s="5">
        <f>'[1]25.Belarus'!F2</f>
        <v>5</v>
      </c>
      <c r="G2" s="5">
        <f>'[1]25.Belarus'!G2</f>
        <v>57</v>
      </c>
      <c r="H2" s="5">
        <f>'[1]25.Belarus'!H2</f>
        <v>21</v>
      </c>
      <c r="I2" s="5">
        <f>'[1]25.Belarus'!I2</f>
        <v>36</v>
      </c>
      <c r="J2" s="48">
        <f>'[1]25.Belarus'!J2</f>
        <v>59</v>
      </c>
      <c r="K2" s="6">
        <f>'[1]25.Belarus'!K2</f>
        <v>5.2500000043290047</v>
      </c>
      <c r="L2" s="5" t="str">
        <f>'[1]25.Belarus'!L2</f>
        <v>CHQ1</v>
      </c>
      <c r="M2" s="20"/>
    </row>
    <row r="3" spans="1:16">
      <c r="A3">
        <v>2</v>
      </c>
      <c r="B3" s="5" t="str">
        <f>'[1]25.Belarus'!B3</f>
        <v>BATE</v>
      </c>
      <c r="C3" s="5">
        <f>'[1]25.Belarus'!C3</f>
        <v>30</v>
      </c>
      <c r="D3" s="5">
        <f>'[1]25.Belarus'!D3</f>
        <v>17</v>
      </c>
      <c r="E3" s="5">
        <f>'[1]25.Belarus'!E3</f>
        <v>7</v>
      </c>
      <c r="F3" s="5">
        <f>'[1]25.Belarus'!F3</f>
        <v>6</v>
      </c>
      <c r="G3" s="5">
        <f>'[1]25.Belarus'!G3</f>
        <v>65</v>
      </c>
      <c r="H3" s="5">
        <f>'[1]25.Belarus'!H3</f>
        <v>32</v>
      </c>
      <c r="I3" s="5">
        <f>'[1]25.Belarus'!I3</f>
        <v>33</v>
      </c>
      <c r="J3" s="48">
        <f>'[1]25.Belarus'!J3</f>
        <v>58</v>
      </c>
      <c r="K3" s="6">
        <f>'[1]25.Belarus'!K3</f>
        <v>17.500000010752689</v>
      </c>
      <c r="L3" s="5" t="str">
        <f>'[1]25.Belarus'!L3</f>
        <v>ECLQ2</v>
      </c>
      <c r="N3" s="243"/>
    </row>
    <row r="4" spans="1:16">
      <c r="A4">
        <v>3</v>
      </c>
      <c r="B4" s="5" t="str">
        <f>'[1]25.Belarus'!B4</f>
        <v>Torpedo Zhodino</v>
      </c>
      <c r="C4" s="5">
        <f>'[1]25.Belarus'!C4</f>
        <v>30</v>
      </c>
      <c r="D4" s="5">
        <f>'[1]25.Belarus'!D4</f>
        <v>16</v>
      </c>
      <c r="E4" s="5">
        <f>'[1]25.Belarus'!E4</f>
        <v>8</v>
      </c>
      <c r="F4" s="5">
        <f>'[1]25.Belarus'!F4</f>
        <v>6</v>
      </c>
      <c r="G4" s="5">
        <f>'[1]25.Belarus'!G4</f>
        <v>55</v>
      </c>
      <c r="H4" s="5">
        <f>'[1]25.Belarus'!H4</f>
        <v>37</v>
      </c>
      <c r="I4" s="5">
        <f>'[1]25.Belarus'!I4</f>
        <v>18</v>
      </c>
      <c r="J4" s="48">
        <f>'[1]25.Belarus'!J4</f>
        <v>56</v>
      </c>
      <c r="K4" s="6">
        <f>'[1]25.Belarus'!K4</f>
        <v>3.0500000031249996</v>
      </c>
      <c r="L4" s="5" t="str">
        <f>'[1]25.Belarus'!L4</f>
        <v>ECLQ2</v>
      </c>
    </row>
    <row r="5" spans="1:16">
      <c r="A5">
        <v>4</v>
      </c>
      <c r="B5" s="5" t="str">
        <f>'[1]25.Belarus'!B5</f>
        <v>Dinamo Brest</v>
      </c>
      <c r="C5" s="5">
        <f>'[1]25.Belarus'!C5</f>
        <v>30</v>
      </c>
      <c r="D5" s="5">
        <f>'[1]25.Belarus'!D5</f>
        <v>17</v>
      </c>
      <c r="E5" s="5">
        <f>'[1]25.Belarus'!E5</f>
        <v>3</v>
      </c>
      <c r="F5" s="5">
        <f>'[1]25.Belarus'!F5</f>
        <v>10</v>
      </c>
      <c r="G5" s="5">
        <f>'[1]25.Belarus'!G5</f>
        <v>63</v>
      </c>
      <c r="H5" s="5">
        <f>'[1]25.Belarus'!H5</f>
        <v>40</v>
      </c>
      <c r="I5" s="5">
        <f>'[1]25.Belarus'!I5</f>
        <v>23</v>
      </c>
      <c r="J5" s="48">
        <f>'[1]25.Belarus'!J5</f>
        <v>54</v>
      </c>
      <c r="K5" s="6">
        <f>'[1]25.Belarus'!K5</f>
        <v>5.0000000040650407</v>
      </c>
      <c r="L5" s="5" t="str">
        <f>'[1]25.Belarus'!L5</f>
        <v>ECLQ2?</v>
      </c>
    </row>
    <row r="6" spans="1:16">
      <c r="A6">
        <v>5</v>
      </c>
      <c r="B6" s="5" t="str">
        <f>'[1]25.Belarus'!B6</f>
        <v>Neman Grodno</v>
      </c>
      <c r="C6" s="5">
        <f>'[1]25.Belarus'!C6</f>
        <v>30</v>
      </c>
      <c r="D6" s="5">
        <f>'[1]25.Belarus'!D6</f>
        <v>16</v>
      </c>
      <c r="E6" s="5">
        <f>'[1]25.Belarus'!E6</f>
        <v>5</v>
      </c>
      <c r="F6" s="5">
        <f>'[1]25.Belarus'!F6</f>
        <v>9</v>
      </c>
      <c r="G6" s="5">
        <f>'[1]25.Belarus'!G6</f>
        <v>41</v>
      </c>
      <c r="H6" s="5">
        <f>'[1]25.Belarus'!H6</f>
        <v>29</v>
      </c>
      <c r="I6" s="5">
        <f>'[1]25.Belarus'!I6</f>
        <v>12</v>
      </c>
      <c r="J6" s="48">
        <f>'[1]25.Belarus'!J6</f>
        <v>53</v>
      </c>
      <c r="K6" s="6">
        <f>'[1]25.Belarus'!K6</f>
        <v>3.0500000002028571</v>
      </c>
      <c r="L6" s="5" t="str">
        <f>'[1]25.Belarus'!L6</f>
        <v xml:space="preserve"> </v>
      </c>
      <c r="O6" s="58"/>
    </row>
    <row r="7" spans="1:16">
      <c r="A7" s="44">
        <v>6</v>
      </c>
      <c r="B7" s="5" t="str">
        <f>'[1]25.Belarus'!B7</f>
        <v>Dinamo Minsk</v>
      </c>
      <c r="C7" s="5">
        <f>'[1]25.Belarus'!C7</f>
        <v>30</v>
      </c>
      <c r="D7" s="5">
        <f>'[1]25.Belarus'!D7</f>
        <v>16</v>
      </c>
      <c r="E7" s="5">
        <f>'[1]25.Belarus'!E7</f>
        <v>4</v>
      </c>
      <c r="F7" s="5">
        <f>'[1]25.Belarus'!F7</f>
        <v>10</v>
      </c>
      <c r="G7" s="5">
        <f>'[1]25.Belarus'!G7</f>
        <v>38</v>
      </c>
      <c r="H7" s="5">
        <f>'[1]25.Belarus'!H7</f>
        <v>25</v>
      </c>
      <c r="I7" s="5">
        <f>'[1]25.Belarus'!I7</f>
        <v>13</v>
      </c>
      <c r="J7" s="48">
        <f>'[1]25.Belarus'!J7</f>
        <v>52</v>
      </c>
      <c r="K7" s="6">
        <f>'[1]25.Belarus'!K7</f>
        <v>6.0000000051546394</v>
      </c>
      <c r="L7" s="5" t="str">
        <f>'[1]25.Belarus'!L7</f>
        <v xml:space="preserve"> </v>
      </c>
      <c r="P7" s="271"/>
    </row>
    <row r="8" spans="1:16">
      <c r="A8">
        <v>7</v>
      </c>
      <c r="B8" s="5" t="str">
        <f>'[1]25.Belarus'!B8</f>
        <v>Isloch</v>
      </c>
      <c r="C8" s="5">
        <f>'[1]25.Belarus'!C8</f>
        <v>30</v>
      </c>
      <c r="D8" s="5">
        <f>'[1]25.Belarus'!D8</f>
        <v>13</v>
      </c>
      <c r="E8" s="5">
        <f>'[1]25.Belarus'!E8</f>
        <v>6</v>
      </c>
      <c r="F8" s="5">
        <f>'[1]25.Belarus'!F8</f>
        <v>11</v>
      </c>
      <c r="G8" s="5">
        <f>'[1]25.Belarus'!G8</f>
        <v>47</v>
      </c>
      <c r="H8" s="5">
        <f>'[1]25.Belarus'!H8</f>
        <v>46</v>
      </c>
      <c r="I8" s="5">
        <f>'[1]25.Belarus'!I8</f>
        <v>1</v>
      </c>
      <c r="J8" s="48">
        <f>'[1]25.Belarus'!J8</f>
        <v>45</v>
      </c>
      <c r="K8" s="6">
        <f>'[1]25.Belarus'!K8</f>
        <v>3.0500000001457144</v>
      </c>
      <c r="L8" s="5" t="str">
        <f>'[1]25.Belarus'!L8</f>
        <v xml:space="preserve"> </v>
      </c>
      <c r="P8" s="271"/>
    </row>
    <row r="9" spans="1:16">
      <c r="A9">
        <v>8</v>
      </c>
      <c r="B9" s="5" t="str">
        <f>'[1]25.Belarus'!B9</f>
        <v>Rukh Brest</v>
      </c>
      <c r="C9" s="5">
        <f>'[1]25.Belarus'!C9</f>
        <v>30</v>
      </c>
      <c r="D9" s="5">
        <f>'[1]25.Belarus'!D9</f>
        <v>11</v>
      </c>
      <c r="E9" s="5">
        <f>'[1]25.Belarus'!E9</f>
        <v>11</v>
      </c>
      <c r="F9" s="5">
        <f>'[1]25.Belarus'!F9</f>
        <v>8</v>
      </c>
      <c r="G9" s="5">
        <f>'[1]25.Belarus'!G9</f>
        <v>57</v>
      </c>
      <c r="H9" s="5">
        <f>'[1]25.Belarus'!H9</f>
        <v>38</v>
      </c>
      <c r="I9" s="5">
        <f>'[1]25.Belarus'!I9</f>
        <v>19</v>
      </c>
      <c r="J9" s="48">
        <f>'[1]25.Belarus'!J9</f>
        <v>44</v>
      </c>
      <c r="K9" s="6">
        <f>'[1]25.Belarus'!K9</f>
        <v>3.0500000001278571</v>
      </c>
      <c r="L9" s="5" t="str">
        <f>'[1]25.Belarus'!L9</f>
        <v xml:space="preserve"> </v>
      </c>
      <c r="O9" s="119"/>
      <c r="P9" s="271"/>
    </row>
    <row r="10" spans="1:16">
      <c r="A10">
        <v>9</v>
      </c>
      <c r="B10" s="5" t="str">
        <f>'[1]25.Belarus'!B10</f>
        <v>Slavia-Mozyr</v>
      </c>
      <c r="C10" s="5">
        <f>'[1]25.Belarus'!C10</f>
        <v>30</v>
      </c>
      <c r="D10" s="5">
        <f>'[1]25.Belarus'!D10</f>
        <v>10</v>
      </c>
      <c r="E10" s="5">
        <f>'[1]25.Belarus'!E10</f>
        <v>9</v>
      </c>
      <c r="F10" s="5">
        <f>'[1]25.Belarus'!F10</f>
        <v>11</v>
      </c>
      <c r="G10" s="5">
        <f>'[1]25.Belarus'!G10</f>
        <v>41</v>
      </c>
      <c r="H10" s="5">
        <f>'[1]25.Belarus'!H10</f>
        <v>49</v>
      </c>
      <c r="I10" s="5">
        <f>'[1]25.Belarus'!I10</f>
        <v>-8</v>
      </c>
      <c r="J10" s="48">
        <f>'[1]25.Belarus'!J10</f>
        <v>39</v>
      </c>
      <c r="K10" s="6">
        <f>'[1]25.Belarus'!K10</f>
        <v>3.0500000001139682</v>
      </c>
      <c r="L10" s="5" t="str">
        <f>'[1]25.Belarus'!L10</f>
        <v xml:space="preserve"> </v>
      </c>
    </row>
    <row r="11" spans="1:16">
      <c r="A11">
        <v>10</v>
      </c>
      <c r="B11" s="5" t="str">
        <f>'[1]25.Belarus'!B11</f>
        <v>Energetik-BGU</v>
      </c>
      <c r="C11" s="5">
        <f>'[1]25.Belarus'!C11</f>
        <v>30</v>
      </c>
      <c r="D11" s="5">
        <f>'[1]25.Belarus'!D11</f>
        <v>11</v>
      </c>
      <c r="E11" s="5">
        <f>'[1]25.Belarus'!E11</f>
        <v>5</v>
      </c>
      <c r="F11" s="5">
        <f>'[1]25.Belarus'!F11</f>
        <v>14</v>
      </c>
      <c r="G11" s="5">
        <f>'[1]25.Belarus'!G11</f>
        <v>43</v>
      </c>
      <c r="H11" s="5">
        <f>'[1]25.Belarus'!H11</f>
        <v>46</v>
      </c>
      <c r="I11" s="5">
        <f>'[1]25.Belarus'!I11</f>
        <v>-3</v>
      </c>
      <c r="J11" s="48">
        <f>'[1]25.Belarus'!J11</f>
        <v>38</v>
      </c>
      <c r="K11" s="6">
        <f>'[1]25.Belarus'!K11</f>
        <v>3.0500000001028571</v>
      </c>
      <c r="L11" s="5" t="str">
        <f>'[1]25.Belarus'!L11</f>
        <v xml:space="preserve"> </v>
      </c>
    </row>
    <row r="12" spans="1:16">
      <c r="A12">
        <v>11</v>
      </c>
      <c r="B12" s="5" t="str">
        <f>'[1]25.Belarus'!B12</f>
        <v>Minsk</v>
      </c>
      <c r="C12" s="5">
        <f>'[1]25.Belarus'!C12</f>
        <v>30</v>
      </c>
      <c r="D12" s="5">
        <f>'[1]25.Belarus'!D12</f>
        <v>11</v>
      </c>
      <c r="E12" s="5">
        <f>'[1]25.Belarus'!E12</f>
        <v>5</v>
      </c>
      <c r="F12" s="5">
        <f>'[1]25.Belarus'!F12</f>
        <v>14</v>
      </c>
      <c r="G12" s="5">
        <f>'[1]25.Belarus'!G12</f>
        <v>45</v>
      </c>
      <c r="H12" s="5">
        <f>'[1]25.Belarus'!H12</f>
        <v>57</v>
      </c>
      <c r="I12" s="5">
        <f>'[1]25.Belarus'!I12</f>
        <v>-12</v>
      </c>
      <c r="J12" s="48">
        <f>'[1]25.Belarus'!J12</f>
        <v>38</v>
      </c>
      <c r="K12" s="6">
        <f>'[1]25.Belarus'!K12</f>
        <v>3.0500000000937662</v>
      </c>
      <c r="L12" s="5" t="str">
        <f>'[1]25.Belarus'!L12</f>
        <v xml:space="preserve"> </v>
      </c>
    </row>
    <row r="13" spans="1:16">
      <c r="A13">
        <v>12</v>
      </c>
      <c r="B13" s="5" t="str">
        <f>'[1]25.Belarus'!B13</f>
        <v>Vitebsk</v>
      </c>
      <c r="C13" s="5">
        <f>'[1]25.Belarus'!C13</f>
        <v>30</v>
      </c>
      <c r="D13" s="5">
        <f>'[1]25.Belarus'!D13</f>
        <v>8</v>
      </c>
      <c r="E13" s="5">
        <f>'[1]25.Belarus'!E13</f>
        <v>12</v>
      </c>
      <c r="F13" s="5">
        <f>'[1]25.Belarus'!F13</f>
        <v>10</v>
      </c>
      <c r="G13" s="5">
        <f>'[1]25.Belarus'!G13</f>
        <v>30</v>
      </c>
      <c r="H13" s="5">
        <f>'[1]25.Belarus'!H13</f>
        <v>38</v>
      </c>
      <c r="I13" s="5">
        <f>'[1]25.Belarus'!I13</f>
        <v>-8</v>
      </c>
      <c r="J13" s="48">
        <f>'[1]25.Belarus'!J13</f>
        <v>36</v>
      </c>
      <c r="K13" s="6">
        <f>'[1]25.Belarus'!K13</f>
        <v>3.0500000031347962</v>
      </c>
      <c r="L13" s="5" t="str">
        <f>'[1]25.Belarus'!L13</f>
        <v xml:space="preserve"> </v>
      </c>
    </row>
    <row r="14" spans="1:16">
      <c r="A14">
        <v>13</v>
      </c>
      <c r="B14" s="5" t="str">
        <f>'[1]25.Belarus'!B14</f>
        <v>Gorodeya</v>
      </c>
      <c r="C14" s="5">
        <f>'[1]25.Belarus'!C14</f>
        <v>30</v>
      </c>
      <c r="D14" s="5">
        <f>'[1]25.Belarus'!D14</f>
        <v>8</v>
      </c>
      <c r="E14" s="5">
        <f>'[1]25.Belarus'!E14</f>
        <v>7</v>
      </c>
      <c r="F14" s="5">
        <f>'[1]25.Belarus'!F14</f>
        <v>15</v>
      </c>
      <c r="G14" s="5">
        <f>'[1]25.Belarus'!G14</f>
        <v>30</v>
      </c>
      <c r="H14" s="5">
        <f>'[1]25.Belarus'!H14</f>
        <v>48</v>
      </c>
      <c r="I14" s="5">
        <f>'[1]25.Belarus'!I14</f>
        <v>-18</v>
      </c>
      <c r="J14" s="48">
        <f>'[1]25.Belarus'!J14</f>
        <v>31</v>
      </c>
      <c r="K14" s="6">
        <f>'[1]25.Belarus'!K14</f>
        <v>3.05000000007978</v>
      </c>
      <c r="L14" s="5" t="str">
        <f>'[1]25.Belarus'!L14</f>
        <v xml:space="preserve"> </v>
      </c>
    </row>
    <row r="15" spans="1:16">
      <c r="A15">
        <v>14</v>
      </c>
      <c r="B15" s="5" t="str">
        <f>'[1]25.Belarus'!B15</f>
        <v>Slutsk</v>
      </c>
      <c r="C15" s="5">
        <f>'[1]25.Belarus'!C15</f>
        <v>29</v>
      </c>
      <c r="D15" s="5">
        <f>'[1]25.Belarus'!D15</f>
        <v>8</v>
      </c>
      <c r="E15" s="5">
        <f>'[1]25.Belarus'!E15</f>
        <v>3</v>
      </c>
      <c r="F15" s="5">
        <f>'[1]25.Belarus'!F15</f>
        <v>18</v>
      </c>
      <c r="G15" s="5">
        <f>'[1]25.Belarus'!G15</f>
        <v>31</v>
      </c>
      <c r="H15" s="5">
        <f>'[1]25.Belarus'!H15</f>
        <v>55</v>
      </c>
      <c r="I15" s="5">
        <f>'[1]25.Belarus'!I15</f>
        <v>-24</v>
      </c>
      <c r="J15" s="48">
        <f>'[1]25.Belarus'!J15</f>
        <v>27</v>
      </c>
      <c r="K15" s="6">
        <f>'[1]25.Belarus'!K15</f>
        <v>3.0500000000742857</v>
      </c>
      <c r="L15" s="5" t="str">
        <f>'[1]25.Belarus'!L15</f>
        <v xml:space="preserve"> </v>
      </c>
    </row>
    <row r="16" spans="1:16">
      <c r="A16">
        <v>15</v>
      </c>
      <c r="B16" s="5" t="str">
        <f>'[1]25.Belarus'!B16</f>
        <v>Belshina</v>
      </c>
      <c r="C16" s="5">
        <f>'[1]25.Belarus'!C16</f>
        <v>30</v>
      </c>
      <c r="D16" s="5">
        <f>'[1]25.Belarus'!D16</f>
        <v>5</v>
      </c>
      <c r="E16" s="5">
        <f>'[1]25.Belarus'!E16</f>
        <v>6</v>
      </c>
      <c r="F16" s="5">
        <f>'[1]25.Belarus'!F16</f>
        <v>19</v>
      </c>
      <c r="G16" s="5">
        <f>'[1]25.Belarus'!G16</f>
        <v>34</v>
      </c>
      <c r="H16" s="5">
        <f>'[1]25.Belarus'!H16</f>
        <v>71</v>
      </c>
      <c r="I16" s="5">
        <f>'[1]25.Belarus'!I16</f>
        <v>-37</v>
      </c>
      <c r="J16" s="48">
        <f>'[1]25.Belarus'!J16</f>
        <v>21</v>
      </c>
      <c r="K16" s="6">
        <f>'[1]25.Belarus'!K16</f>
        <v>3.0500000000695238</v>
      </c>
      <c r="L16" s="5" t="str">
        <f>'[1]25.Belarus'!L16</f>
        <v xml:space="preserve"> </v>
      </c>
    </row>
    <row r="17" spans="1:12">
      <c r="A17">
        <v>16</v>
      </c>
      <c r="B17" s="5" t="str">
        <f>'[1]25.Belarus'!B17</f>
        <v>Smolevichi</v>
      </c>
      <c r="C17" s="5">
        <f>'[1]25.Belarus'!C17</f>
        <v>29</v>
      </c>
      <c r="D17" s="5">
        <f>'[1]25.Belarus'!D17</f>
        <v>3</v>
      </c>
      <c r="E17" s="5">
        <f>'[1]25.Belarus'!E17</f>
        <v>5</v>
      </c>
      <c r="F17" s="5">
        <f>'[1]25.Belarus'!F17</f>
        <v>21</v>
      </c>
      <c r="G17" s="5">
        <f>'[1]25.Belarus'!G17</f>
        <v>27</v>
      </c>
      <c r="H17" s="5">
        <f>'[1]25.Belarus'!H17</f>
        <v>72</v>
      </c>
      <c r="I17" s="5">
        <f>'[1]25.Belarus'!I17</f>
        <v>-45</v>
      </c>
      <c r="J17" s="48">
        <f>'[1]25.Belarus'!J17</f>
        <v>14</v>
      </c>
      <c r="K17" s="6">
        <f>'[1]25.Belarus'!K17</f>
        <v>3.0500000000653569</v>
      </c>
      <c r="L17" s="5" t="str">
        <f>'[1]25.Belarus'!L17</f>
        <v xml:space="preserve"> </v>
      </c>
    </row>
    <row r="18" spans="1:12">
      <c r="F18" s="120" t="s">
        <v>203</v>
      </c>
      <c r="G18" s="277">
        <f>SUM(G2:G17)/SUM(C2:C17)*2</f>
        <v>2.9456066945606696</v>
      </c>
      <c r="H18" s="277"/>
    </row>
    <row r="19" spans="1:12">
      <c r="B19" t="s">
        <v>149</v>
      </c>
      <c r="K19" s="6">
        <f>'[1]25.Belarus'!K19</f>
        <v>3.0500000000028571</v>
      </c>
    </row>
    <row r="23" spans="1:12">
      <c r="B23" s="190" t="s">
        <v>204</v>
      </c>
    </row>
    <row r="24" spans="1:12">
      <c r="B24" s="27" t="s">
        <v>230</v>
      </c>
    </row>
    <row r="25" spans="1:12">
      <c r="B25" s="27" t="s">
        <v>206</v>
      </c>
    </row>
    <row r="26" spans="1:12">
      <c r="B26" s="27" t="s">
        <v>228</v>
      </c>
    </row>
    <row r="27" spans="1:12">
      <c r="B27" s="27" t="s">
        <v>229</v>
      </c>
    </row>
    <row r="28" spans="1:12">
      <c r="B28" s="42"/>
    </row>
    <row r="29" spans="1:12">
      <c r="B29" s="42"/>
    </row>
  </sheetData>
  <mergeCells count="1">
    <mergeCell ref="G18:H18"/>
  </mergeCells>
  <phoneticPr fontId="3" type="noConversion"/>
  <hyperlinks>
    <hyperlink ref="O1" location="MENU!A1" display="Menu" xr:uid="{00000000-0004-0000-1F00-000000000000}"/>
  </hyperlinks>
  <pageMargins left="0.75" right="0.75" top="1" bottom="1" header="0.5" footer="0.5"/>
  <pageSetup paperSize="9" orientation="portrait" verticalDpi="203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44"/>
  <dimension ref="A1:Q24"/>
  <sheetViews>
    <sheetView workbookViewId="0"/>
  </sheetViews>
  <sheetFormatPr defaultRowHeight="15"/>
  <cols>
    <col min="1" max="1" width="3" customWidth="1"/>
    <col min="2" max="2" width="19.7109375" customWidth="1"/>
    <col min="3" max="8" width="3" customWidth="1"/>
    <col min="9" max="9" width="3.7109375" customWidth="1"/>
    <col min="10" max="10" width="3.7109375" style="13" customWidth="1"/>
    <col min="11" max="11" width="6.5703125" bestFit="1" customWidth="1"/>
    <col min="12" max="12" width="7.42578125" bestFit="1" customWidth="1"/>
  </cols>
  <sheetData>
    <row r="1" spans="1:17">
      <c r="B1" t="s">
        <v>184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s="13" t="s">
        <v>199</v>
      </c>
      <c r="K1" s="17" t="s">
        <v>128</v>
      </c>
      <c r="L1" s="17" t="s">
        <v>200</v>
      </c>
      <c r="M1" s="20" t="str">
        <f>CONCATENATE(MAX(C2:C9),"/28")</f>
        <v>22/28</v>
      </c>
      <c r="N1" s="243"/>
      <c r="O1" s="246" t="s">
        <v>77</v>
      </c>
    </row>
    <row r="2" spans="1:17">
      <c r="A2">
        <v>1</v>
      </c>
      <c r="B2" s="5" t="str">
        <f>'[1]26.Azerbaijan'!B2</f>
        <v>Qarabag</v>
      </c>
      <c r="C2" s="5">
        <f>'[1]26.Azerbaijan'!C2</f>
        <v>22</v>
      </c>
      <c r="D2" s="5">
        <f>'[1]26.Azerbaijan'!D2</f>
        <v>13</v>
      </c>
      <c r="E2" s="5">
        <f>'[1]26.Azerbaijan'!E2</f>
        <v>7</v>
      </c>
      <c r="F2" s="5">
        <f>'[1]26.Azerbaijan'!F2</f>
        <v>2</v>
      </c>
      <c r="G2" s="5">
        <f>'[1]26.Azerbaijan'!G2</f>
        <v>51</v>
      </c>
      <c r="H2" s="5">
        <f>'[1]26.Azerbaijan'!H2</f>
        <v>15</v>
      </c>
      <c r="I2" s="5">
        <f>'[1]26.Azerbaijan'!I2</f>
        <v>36</v>
      </c>
      <c r="J2" s="48">
        <f>'[1]26.Azerbaijan'!J2</f>
        <v>46</v>
      </c>
      <c r="K2" s="6">
        <f>'[1]26.Azerbaijan'!K2</f>
        <v>21.000000014492752</v>
      </c>
      <c r="L2" s="5" t="str">
        <f>'[1]26.Azerbaijan'!L2</f>
        <v>CHQ1</v>
      </c>
    </row>
    <row r="3" spans="1:17">
      <c r="A3">
        <v>2</v>
      </c>
      <c r="B3" s="5" t="str">
        <f>'[1]26.Azerbaijan'!B3</f>
        <v>Neftci</v>
      </c>
      <c r="C3" s="5">
        <f>'[1]26.Azerbaijan'!C3</f>
        <v>22</v>
      </c>
      <c r="D3" s="5">
        <f>'[1]26.Azerbaijan'!D3</f>
        <v>13</v>
      </c>
      <c r="E3" s="5">
        <f>'[1]26.Azerbaijan'!E3</f>
        <v>4</v>
      </c>
      <c r="F3" s="5">
        <f>'[1]26.Azerbaijan'!F3</f>
        <v>5</v>
      </c>
      <c r="G3" s="5">
        <f>'[1]26.Azerbaijan'!G3</f>
        <v>32</v>
      </c>
      <c r="H3" s="5">
        <f>'[1]26.Azerbaijan'!H3</f>
        <v>23</v>
      </c>
      <c r="I3" s="5">
        <f>'[1]26.Azerbaijan'!I3</f>
        <v>9</v>
      </c>
      <c r="J3" s="48">
        <f>'[1]26.Azerbaijan'!J3</f>
        <v>43</v>
      </c>
      <c r="K3" s="6">
        <f>'[1]26.Azerbaijan'!K3</f>
        <v>5.0000000040322581</v>
      </c>
      <c r="L3" s="5" t="str">
        <f>'[1]26.Azerbaijan'!L3</f>
        <v>ECLQ2</v>
      </c>
    </row>
    <row r="4" spans="1:17">
      <c r="A4">
        <v>3</v>
      </c>
      <c r="B4" s="5" t="str">
        <f>'[1]26.Azerbaijan'!B4</f>
        <v>Zira</v>
      </c>
      <c r="C4" s="5">
        <f>'[1]26.Azerbaijan'!C4</f>
        <v>22</v>
      </c>
      <c r="D4" s="5">
        <f>'[1]26.Azerbaijan'!D4</f>
        <v>7</v>
      </c>
      <c r="E4" s="5">
        <f>'[1]26.Azerbaijan'!E4</f>
        <v>11</v>
      </c>
      <c r="F4" s="5">
        <f>'[1]26.Azerbaijan'!F4</f>
        <v>4</v>
      </c>
      <c r="G4" s="5">
        <f>'[1]26.Azerbaijan'!G4</f>
        <v>24</v>
      </c>
      <c r="H4" s="5">
        <f>'[1]26.Azerbaijan'!H4</f>
        <v>21</v>
      </c>
      <c r="I4" s="5">
        <f>'[1]26.Azerbaijan'!I4</f>
        <v>3</v>
      </c>
      <c r="J4" s="48">
        <f>'[1]26.Azerbaijan'!J4</f>
        <v>32</v>
      </c>
      <c r="K4" s="6">
        <f>'[1]26.Azerbaijan'!K4</f>
        <v>3.3750000032894736</v>
      </c>
      <c r="L4" s="5" t="str">
        <f>'[1]26.Azerbaijan'!L4</f>
        <v>ECLQ2</v>
      </c>
      <c r="Q4" s="271" t="s">
        <v>240</v>
      </c>
    </row>
    <row r="5" spans="1:17">
      <c r="A5">
        <v>4</v>
      </c>
      <c r="B5" s="5" t="str">
        <f>'[1]26.Azerbaijan'!B5</f>
        <v>Sumqayıt</v>
      </c>
      <c r="C5" s="5">
        <f>'[1]26.Azerbaijan'!C5</f>
        <v>22</v>
      </c>
      <c r="D5" s="5">
        <f>'[1]26.Azerbaijan'!D5</f>
        <v>7</v>
      </c>
      <c r="E5" s="5">
        <f>'[1]26.Azerbaijan'!E5</f>
        <v>8</v>
      </c>
      <c r="F5" s="5">
        <f>'[1]26.Azerbaijan'!F5</f>
        <v>7</v>
      </c>
      <c r="G5" s="5">
        <f>'[1]26.Azerbaijan'!G5</f>
        <v>26</v>
      </c>
      <c r="H5" s="5">
        <f>'[1]26.Azerbaijan'!H5</f>
        <v>28</v>
      </c>
      <c r="I5" s="5">
        <f>'[1]26.Azerbaijan'!I5</f>
        <v>-2</v>
      </c>
      <c r="J5" s="48">
        <f>'[1]26.Azerbaijan'!J5</f>
        <v>29</v>
      </c>
      <c r="K5" s="6">
        <f>'[1]26.Azerbaijan'!K5</f>
        <v>3.3750000033112584</v>
      </c>
      <c r="L5" s="5" t="str">
        <f>'[1]26.Azerbaijan'!L5</f>
        <v>ECLQ2?</v>
      </c>
      <c r="P5" s="271"/>
      <c r="Q5" s="271" t="s">
        <v>281</v>
      </c>
    </row>
    <row r="6" spans="1:17">
      <c r="A6">
        <v>5</v>
      </c>
      <c r="B6" s="5" t="str">
        <f>'[1]26.Azerbaijan'!B6</f>
        <v>Gabala</v>
      </c>
      <c r="C6" s="5">
        <f>'[1]26.Azerbaijan'!C6</f>
        <v>22</v>
      </c>
      <c r="D6" s="5">
        <f>'[1]26.Azerbaijan'!D6</f>
        <v>5</v>
      </c>
      <c r="E6" s="5">
        <f>'[1]26.Azerbaijan'!E6</f>
        <v>9</v>
      </c>
      <c r="F6" s="5">
        <f>'[1]26.Azerbaijan'!F6</f>
        <v>8</v>
      </c>
      <c r="G6" s="5">
        <f>'[1]26.Azerbaijan'!G6</f>
        <v>20</v>
      </c>
      <c r="H6" s="5">
        <f>'[1]26.Azerbaijan'!H6</f>
        <v>31</v>
      </c>
      <c r="I6" s="5">
        <f>'[1]26.Azerbaijan'!I6</f>
        <v>-11</v>
      </c>
      <c r="J6" s="48">
        <f>'[1]26.Azerbaijan'!J6</f>
        <v>24</v>
      </c>
      <c r="K6" s="6">
        <f>'[1]26.Azerbaijan'!K6</f>
        <v>5.500000004651163</v>
      </c>
      <c r="L6" s="5" t="str">
        <f>'[1]26.Azerbaijan'!L6</f>
        <v xml:space="preserve"> </v>
      </c>
      <c r="M6" s="10"/>
      <c r="P6" s="271"/>
      <c r="Q6" s="271" t="s">
        <v>282</v>
      </c>
    </row>
    <row r="7" spans="1:17">
      <c r="A7" s="44">
        <v>6</v>
      </c>
      <c r="B7" s="5" t="str">
        <f>'[1]26.Azerbaijan'!B7</f>
        <v>Sabail</v>
      </c>
      <c r="C7" s="5">
        <f>'[1]26.Azerbaijan'!C7</f>
        <v>22</v>
      </c>
      <c r="D7" s="5">
        <f>'[1]26.Azerbaijan'!D7</f>
        <v>4</v>
      </c>
      <c r="E7" s="5">
        <f>'[1]26.Azerbaijan'!E7</f>
        <v>8</v>
      </c>
      <c r="F7" s="5">
        <f>'[1]26.Azerbaijan'!F7</f>
        <v>10</v>
      </c>
      <c r="G7" s="5">
        <f>'[1]26.Azerbaijan'!G7</f>
        <v>19</v>
      </c>
      <c r="H7" s="5">
        <f>'[1]26.Azerbaijan'!H7</f>
        <v>33</v>
      </c>
      <c r="I7" s="5">
        <f>'[1]26.Azerbaijan'!I7</f>
        <v>-14</v>
      </c>
      <c r="J7" s="48">
        <f>'[1]26.Azerbaijan'!J7</f>
        <v>20</v>
      </c>
      <c r="K7" s="6">
        <f>'[1]26.Azerbaijan'!K7</f>
        <v>3.3750000033003302</v>
      </c>
      <c r="L7" s="5" t="str">
        <f>'[1]26.Azerbaijan'!L7</f>
        <v xml:space="preserve"> </v>
      </c>
      <c r="N7" s="271"/>
      <c r="O7" s="271"/>
      <c r="P7" s="271"/>
    </row>
    <row r="8" spans="1:17">
      <c r="A8">
        <v>7</v>
      </c>
      <c r="B8" s="5" t="str">
        <f>'[1]26.Azerbaijan'!B8</f>
        <v>Sabah</v>
      </c>
      <c r="C8" s="5">
        <f>'[1]26.Azerbaijan'!C8</f>
        <v>22</v>
      </c>
      <c r="D8" s="5">
        <f>'[1]26.Azerbaijan'!D8</f>
        <v>5</v>
      </c>
      <c r="E8" s="5">
        <f>'[1]26.Azerbaijan'!E8</f>
        <v>5</v>
      </c>
      <c r="F8" s="5">
        <f>'[1]26.Azerbaijan'!F8</f>
        <v>12</v>
      </c>
      <c r="G8" s="5">
        <f>'[1]26.Azerbaijan'!G8</f>
        <v>20</v>
      </c>
      <c r="H8" s="5">
        <f>'[1]26.Azerbaijan'!H8</f>
        <v>29</v>
      </c>
      <c r="I8" s="5">
        <f>'[1]26.Azerbaijan'!I8</f>
        <v>-9</v>
      </c>
      <c r="J8" s="48">
        <f>'[1]26.Azerbaijan'!J8</f>
        <v>20</v>
      </c>
      <c r="K8" s="6">
        <f>'[1]26.Azerbaijan'!K8</f>
        <v>3.3750000001428573</v>
      </c>
      <c r="L8" s="5" t="str">
        <f>'[1]26.Azerbaijan'!L8</f>
        <v xml:space="preserve"> </v>
      </c>
      <c r="N8" s="66"/>
      <c r="O8" s="271"/>
    </row>
    <row r="9" spans="1:17">
      <c r="A9">
        <v>8</v>
      </c>
      <c r="B9" s="5" t="str">
        <f>'[1]26.Azerbaijan'!B9</f>
        <v>Keshla</v>
      </c>
      <c r="C9" s="5">
        <f>'[1]26.Azerbaijan'!C9</f>
        <v>22</v>
      </c>
      <c r="D9" s="5">
        <f>'[1]26.Azerbaijan'!D9</f>
        <v>3</v>
      </c>
      <c r="E9" s="5">
        <f>'[1]26.Azerbaijan'!E9</f>
        <v>10</v>
      </c>
      <c r="F9" s="5">
        <f>'[1]26.Azerbaijan'!F9</f>
        <v>9</v>
      </c>
      <c r="G9" s="5">
        <f>'[1]26.Azerbaijan'!G9</f>
        <v>21</v>
      </c>
      <c r="H9" s="5">
        <f>'[1]26.Azerbaijan'!H9</f>
        <v>33</v>
      </c>
      <c r="I9" s="5">
        <f>'[1]26.Azerbaijan'!I9</f>
        <v>-12</v>
      </c>
      <c r="J9" s="48">
        <f>'[1]26.Azerbaijan'!J9</f>
        <v>19</v>
      </c>
      <c r="K9" s="6">
        <f>'[1]26.Azerbaijan'!K9</f>
        <v>3.3750000033222594</v>
      </c>
      <c r="L9" s="5" t="str">
        <f>'[1]26.Azerbaijan'!L9</f>
        <v xml:space="preserve"> </v>
      </c>
      <c r="N9" s="271"/>
    </row>
    <row r="10" spans="1:17">
      <c r="F10" s="120" t="s">
        <v>203</v>
      </c>
      <c r="G10" s="277">
        <f>SUM(G2:G9)/SUM(C2:C9)*2</f>
        <v>2.4204545454545454</v>
      </c>
      <c r="H10" s="277"/>
      <c r="K10" s="3"/>
    </row>
    <row r="11" spans="1:17">
      <c r="B11" t="s">
        <v>150</v>
      </c>
      <c r="K11" s="6">
        <f>'[1]26.Azerbaijan'!K11</f>
        <v>3.375</v>
      </c>
      <c r="M11" s="54"/>
      <c r="N11" s="27"/>
    </row>
    <row r="12" spans="1:17">
      <c r="K12" s="3"/>
      <c r="M12" s="27"/>
      <c r="N12" s="153"/>
    </row>
    <row r="14" spans="1:17">
      <c r="B14" s="190" t="s">
        <v>204</v>
      </c>
      <c r="M14" s="117"/>
      <c r="N14" s="27"/>
    </row>
    <row r="15" spans="1:17">
      <c r="B15" s="27" t="s">
        <v>267</v>
      </c>
      <c r="N15" s="153"/>
    </row>
    <row r="16" spans="1:17">
      <c r="B16" s="190" t="s">
        <v>206</v>
      </c>
    </row>
    <row r="17" spans="2:10">
      <c r="B17" s="190" t="s">
        <v>207</v>
      </c>
    </row>
    <row r="24" spans="2:10">
      <c r="B24" s="44"/>
      <c r="C24" s="44"/>
      <c r="D24" s="44"/>
      <c r="E24" s="44"/>
      <c r="F24" s="44"/>
      <c r="G24" s="44"/>
      <c r="H24" s="44"/>
      <c r="I24" s="44"/>
      <c r="J24" s="60"/>
    </row>
  </sheetData>
  <mergeCells count="1">
    <mergeCell ref="G10:H10"/>
  </mergeCells>
  <phoneticPr fontId="3" type="noConversion"/>
  <hyperlinks>
    <hyperlink ref="O1" location="MENU!A1" display="Menu" xr:uid="{00000000-0004-0000-2000-000000000000}"/>
  </hyperlinks>
  <pageMargins left="0.75" right="0.75" top="1" bottom="1" header="0.5" footer="0.5"/>
  <pageSetup paperSize="9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28"/>
  <dimension ref="A1:U26"/>
  <sheetViews>
    <sheetView workbookViewId="0"/>
  </sheetViews>
  <sheetFormatPr defaultRowHeight="15"/>
  <cols>
    <col min="1" max="1" width="3" customWidth="1"/>
    <col min="2" max="2" width="19.7109375" customWidth="1"/>
    <col min="3" max="8" width="3" customWidth="1"/>
    <col min="9" max="9" width="3.7109375" customWidth="1"/>
    <col min="10" max="10" width="3.7109375" style="13" customWidth="1"/>
    <col min="11" max="11" width="6.5703125" bestFit="1" customWidth="1"/>
    <col min="12" max="12" width="7.42578125" bestFit="1" customWidth="1"/>
  </cols>
  <sheetData>
    <row r="1" spans="1:21">
      <c r="B1" t="s">
        <v>184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s="13" t="s">
        <v>199</v>
      </c>
      <c r="K1" s="17" t="s">
        <v>128</v>
      </c>
      <c r="L1" s="17" t="s">
        <v>200</v>
      </c>
      <c r="M1" s="20" t="str">
        <f>CONCATENATE(MAX(C2:C15),"/26")</f>
        <v>23/26</v>
      </c>
      <c r="N1" s="243"/>
      <c r="O1" s="246" t="s">
        <v>77</v>
      </c>
    </row>
    <row r="2" spans="1:21">
      <c r="A2">
        <v>1</v>
      </c>
      <c r="B2" s="5" t="str">
        <f>'[1]27.Bulgaria'!B2</f>
        <v>Ludogorets</v>
      </c>
      <c r="C2" s="5">
        <f>'[1]27.Bulgaria'!C2</f>
        <v>23</v>
      </c>
      <c r="D2" s="5">
        <f>'[1]27.Bulgaria'!D2</f>
        <v>17</v>
      </c>
      <c r="E2" s="5">
        <f>'[1]27.Bulgaria'!E2</f>
        <v>4</v>
      </c>
      <c r="F2" s="5">
        <f>'[1]27.Bulgaria'!F2</f>
        <v>2</v>
      </c>
      <c r="G2" s="5">
        <f>'[1]27.Bulgaria'!G2</f>
        <v>50</v>
      </c>
      <c r="H2" s="5">
        <f>'[1]27.Bulgaria'!H2</f>
        <v>18</v>
      </c>
      <c r="I2" s="5">
        <f>'[1]27.Bulgaria'!I2</f>
        <v>32</v>
      </c>
      <c r="J2" s="48">
        <f>'[1]27.Bulgaria'!J2</f>
        <v>55</v>
      </c>
      <c r="K2" s="6">
        <f>'[1]27.Bulgaria'!K2</f>
        <v>28.00000001724138</v>
      </c>
      <c r="L2" s="5" t="str">
        <f>'[1]27.Bulgaria'!L2</f>
        <v>CHQ1</v>
      </c>
      <c r="M2" s="20" t="s">
        <v>269</v>
      </c>
    </row>
    <row r="3" spans="1:21">
      <c r="A3">
        <v>2</v>
      </c>
      <c r="B3" s="5" t="str">
        <f>'[1]27.Bulgaria'!B3</f>
        <v>Lokomotiv Plovdiv</v>
      </c>
      <c r="C3" s="5">
        <f>'[1]27.Bulgaria'!C3</f>
        <v>23</v>
      </c>
      <c r="D3" s="5">
        <f>'[1]27.Bulgaria'!D3</f>
        <v>13</v>
      </c>
      <c r="E3" s="5">
        <f>'[1]27.Bulgaria'!E3</f>
        <v>7</v>
      </c>
      <c r="F3" s="5">
        <f>'[1]27.Bulgaria'!F3</f>
        <v>3</v>
      </c>
      <c r="G3" s="5">
        <f>'[1]27.Bulgaria'!G3</f>
        <v>39</v>
      </c>
      <c r="H3" s="5">
        <f>'[1]27.Bulgaria'!H3</f>
        <v>18</v>
      </c>
      <c r="I3" s="5">
        <f>'[1]27.Bulgaria'!I3</f>
        <v>21</v>
      </c>
      <c r="J3" s="48">
        <f>'[1]27.Bulgaria'!J3</f>
        <v>46</v>
      </c>
      <c r="K3" s="6">
        <f>'[1]27.Bulgaria'!K3</f>
        <v>4.0750000035971228</v>
      </c>
      <c r="L3" s="5" t="str">
        <f>'[1]27.Bulgaria'!L3</f>
        <v>ECLQ2</v>
      </c>
      <c r="M3" s="20" t="s">
        <v>245</v>
      </c>
      <c r="N3" s="243"/>
    </row>
    <row r="4" spans="1:21">
      <c r="A4">
        <v>3</v>
      </c>
      <c r="B4" s="5" t="str">
        <f>'[1]27.Bulgaria'!B4</f>
        <v>CSKA Sofia</v>
      </c>
      <c r="C4" s="5">
        <f>'[1]27.Bulgaria'!C4</f>
        <v>23</v>
      </c>
      <c r="D4" s="5">
        <f>'[1]27.Bulgaria'!D4</f>
        <v>12</v>
      </c>
      <c r="E4" s="5">
        <f>'[1]27.Bulgaria'!E4</f>
        <v>8</v>
      </c>
      <c r="F4" s="5">
        <f>'[1]27.Bulgaria'!F4</f>
        <v>3</v>
      </c>
      <c r="G4" s="5">
        <f>'[1]27.Bulgaria'!G4</f>
        <v>30</v>
      </c>
      <c r="H4" s="5">
        <f>'[1]27.Bulgaria'!H4</f>
        <v>18</v>
      </c>
      <c r="I4" s="5">
        <f>'[1]27.Bulgaria'!I4</f>
        <v>12</v>
      </c>
      <c r="J4" s="48">
        <f>'[1]27.Bulgaria'!J4</f>
        <v>44</v>
      </c>
      <c r="K4" s="6">
        <f>'[1]27.Bulgaria'!K4</f>
        <v>8.0000000072463759</v>
      </c>
      <c r="L4" s="5" t="str">
        <f>'[1]27.Bulgaria'!L4</f>
        <v>ECLQ2</v>
      </c>
    </row>
    <row r="5" spans="1:21">
      <c r="A5">
        <v>4</v>
      </c>
      <c r="B5" s="5" t="str">
        <f>'[1]27.Bulgaria'!B5</f>
        <v>Arda</v>
      </c>
      <c r="C5" s="5">
        <f>'[1]27.Bulgaria'!C5</f>
        <v>23</v>
      </c>
      <c r="D5" s="5">
        <f>'[1]27.Bulgaria'!D5</f>
        <v>10</v>
      </c>
      <c r="E5" s="5">
        <f>'[1]27.Bulgaria'!E5</f>
        <v>9</v>
      </c>
      <c r="F5" s="5">
        <f>'[1]27.Bulgaria'!F5</f>
        <v>4</v>
      </c>
      <c r="G5" s="5">
        <f>'[1]27.Bulgaria'!G5</f>
        <v>32</v>
      </c>
      <c r="H5" s="5">
        <f>'[1]27.Bulgaria'!H5</f>
        <v>23</v>
      </c>
      <c r="I5" s="5">
        <f>'[1]27.Bulgaria'!I5</f>
        <v>9</v>
      </c>
      <c r="J5" s="48">
        <f>'[1]27.Bulgaria'!J5</f>
        <v>39</v>
      </c>
      <c r="K5" s="6">
        <f>'[1]27.Bulgaria'!K5</f>
        <v>4.0750000002500002</v>
      </c>
      <c r="L5" s="5" t="str">
        <f>'[1]27.Bulgaria'!L5</f>
        <v>ECLQ2?</v>
      </c>
    </row>
    <row r="6" spans="1:21">
      <c r="A6">
        <v>5</v>
      </c>
      <c r="B6" s="5" t="str">
        <f>'[1]27.Bulgaria'!B6</f>
        <v>Beroe</v>
      </c>
      <c r="C6" s="5">
        <f>'[1]27.Bulgaria'!C6</f>
        <v>23</v>
      </c>
      <c r="D6" s="5">
        <f>'[1]27.Bulgaria'!D6</f>
        <v>10</v>
      </c>
      <c r="E6" s="5">
        <f>'[1]27.Bulgaria'!E6</f>
        <v>6</v>
      </c>
      <c r="F6" s="5">
        <f>'[1]27.Bulgaria'!F6</f>
        <v>7</v>
      </c>
      <c r="G6" s="5">
        <f>'[1]27.Bulgaria'!G6</f>
        <v>37</v>
      </c>
      <c r="H6" s="5">
        <f>'[1]27.Bulgaria'!H6</f>
        <v>25</v>
      </c>
      <c r="I6" s="5">
        <f>'[1]27.Bulgaria'!I6</f>
        <v>12</v>
      </c>
      <c r="J6" s="48">
        <f>'[1]27.Bulgaria'!J6</f>
        <v>36</v>
      </c>
      <c r="K6" s="6">
        <f>'[1]27.Bulgaria'!K6</f>
        <v>4.0750000035335692</v>
      </c>
      <c r="L6" s="5" t="str">
        <f>'[1]27.Bulgaria'!L6</f>
        <v xml:space="preserve"> </v>
      </c>
      <c r="M6" s="10"/>
      <c r="P6" s="271"/>
      <c r="U6" s="271"/>
    </row>
    <row r="7" spans="1:21">
      <c r="A7" s="44">
        <v>6</v>
      </c>
      <c r="B7" s="5" t="str">
        <f>'[1]27.Bulgaria'!B7</f>
        <v>CSKA 1948</v>
      </c>
      <c r="C7" s="5">
        <f>'[1]27.Bulgaria'!C7</f>
        <v>23</v>
      </c>
      <c r="D7" s="5">
        <f>'[1]27.Bulgaria'!D7</f>
        <v>9</v>
      </c>
      <c r="E7" s="5">
        <f>'[1]27.Bulgaria'!E7</f>
        <v>7</v>
      </c>
      <c r="F7" s="5">
        <f>'[1]27.Bulgaria'!F7</f>
        <v>7</v>
      </c>
      <c r="G7" s="5">
        <f>'[1]27.Bulgaria'!G7</f>
        <v>33</v>
      </c>
      <c r="H7" s="5">
        <f>'[1]27.Bulgaria'!H7</f>
        <v>26</v>
      </c>
      <c r="I7" s="5">
        <f>'[1]27.Bulgaria'!I7</f>
        <v>7</v>
      </c>
      <c r="J7" s="48">
        <f>'[1]27.Bulgaria'!J7</f>
        <v>34</v>
      </c>
      <c r="K7" s="6">
        <f>'[1]27.Bulgaria'!K7</f>
        <v>4.0750000001666669</v>
      </c>
      <c r="L7" s="5" t="str">
        <f>'[1]27.Bulgaria'!L7</f>
        <v xml:space="preserve"> </v>
      </c>
      <c r="P7" s="271"/>
      <c r="U7" s="271"/>
    </row>
    <row r="8" spans="1:21">
      <c r="A8" s="44">
        <v>7</v>
      </c>
      <c r="B8" s="5" t="str">
        <f>'[1]27.Bulgaria'!B8</f>
        <v>Cherno More</v>
      </c>
      <c r="C8" s="5">
        <f>'[1]27.Bulgaria'!C8</f>
        <v>23</v>
      </c>
      <c r="D8" s="5">
        <f>'[1]27.Bulgaria'!D8</f>
        <v>8</v>
      </c>
      <c r="E8" s="5">
        <f>'[1]27.Bulgaria'!E8</f>
        <v>6</v>
      </c>
      <c r="F8" s="5">
        <f>'[1]27.Bulgaria'!F8</f>
        <v>9</v>
      </c>
      <c r="G8" s="5">
        <f>'[1]27.Bulgaria'!G8</f>
        <v>25</v>
      </c>
      <c r="H8" s="5">
        <f>'[1]27.Bulgaria'!H8</f>
        <v>25</v>
      </c>
      <c r="I8" s="5">
        <f>'[1]27.Bulgaria'!I8</f>
        <v>0</v>
      </c>
      <c r="J8" s="48">
        <f>'[1]27.Bulgaria'!J8</f>
        <v>30</v>
      </c>
      <c r="K8" s="6">
        <f>'[1]27.Bulgaria'!K8</f>
        <v>4.0750000001428575</v>
      </c>
      <c r="L8" s="5" t="str">
        <f>'[1]27.Bulgaria'!L8</f>
        <v xml:space="preserve"> </v>
      </c>
      <c r="P8" s="271"/>
    </row>
    <row r="9" spans="1:21">
      <c r="A9">
        <v>8</v>
      </c>
      <c r="B9" s="5" t="str">
        <f>'[1]27.Bulgaria'!B9</f>
        <v>Levski</v>
      </c>
      <c r="C9" s="5">
        <f>'[1]27.Bulgaria'!C9</f>
        <v>23</v>
      </c>
      <c r="D9" s="5">
        <f>'[1]27.Bulgaria'!D9</f>
        <v>7</v>
      </c>
      <c r="E9" s="5">
        <f>'[1]27.Bulgaria'!E9</f>
        <v>7</v>
      </c>
      <c r="F9" s="5">
        <f>'[1]27.Bulgaria'!F9</f>
        <v>9</v>
      </c>
      <c r="G9" s="5">
        <f>'[1]27.Bulgaria'!G9</f>
        <v>25</v>
      </c>
      <c r="H9" s="5">
        <f>'[1]27.Bulgaria'!H9</f>
        <v>21</v>
      </c>
      <c r="I9" s="5">
        <f>'[1]27.Bulgaria'!I9</f>
        <v>4</v>
      </c>
      <c r="J9" s="48">
        <f>'[1]27.Bulgaria'!J9</f>
        <v>28</v>
      </c>
      <c r="K9" s="6">
        <f>'[1]27.Bulgaria'!K9</f>
        <v>4.0750000035714287</v>
      </c>
      <c r="L9" s="5" t="str">
        <f>'[1]27.Bulgaria'!L9</f>
        <v xml:space="preserve"> </v>
      </c>
      <c r="P9" s="271"/>
      <c r="U9" s="271"/>
    </row>
    <row r="10" spans="1:21">
      <c r="A10">
        <v>9</v>
      </c>
      <c r="B10" s="5" t="str">
        <f>'[1]27.Bulgaria'!B10</f>
        <v>Tsarsko Selo</v>
      </c>
      <c r="C10" s="5">
        <f>'[1]27.Bulgaria'!C10</f>
        <v>23</v>
      </c>
      <c r="D10" s="5">
        <f>'[1]27.Bulgaria'!D10</f>
        <v>6</v>
      </c>
      <c r="E10" s="5">
        <f>'[1]27.Bulgaria'!E10</f>
        <v>7</v>
      </c>
      <c r="F10" s="5">
        <f>'[1]27.Bulgaria'!F10</f>
        <v>10</v>
      </c>
      <c r="G10" s="5">
        <f>'[1]27.Bulgaria'!G10</f>
        <v>22</v>
      </c>
      <c r="H10" s="5">
        <f>'[1]27.Bulgaria'!H10</f>
        <v>26</v>
      </c>
      <c r="I10" s="5">
        <f>'[1]27.Bulgaria'!I10</f>
        <v>-4</v>
      </c>
      <c r="J10" s="48">
        <f>'[1]27.Bulgaria'!J10</f>
        <v>25</v>
      </c>
      <c r="K10" s="6">
        <f>'[1]27.Bulgaria'!K10</f>
        <v>4.0750000001111113</v>
      </c>
      <c r="L10" s="5" t="str">
        <f>'[1]27.Bulgaria'!L10</f>
        <v xml:space="preserve"> </v>
      </c>
      <c r="N10" s="25"/>
      <c r="U10" s="271"/>
    </row>
    <row r="11" spans="1:21">
      <c r="A11">
        <v>10</v>
      </c>
      <c r="B11" s="5" t="str">
        <f>'[1]27.Bulgaria'!B11</f>
        <v>Botev Plovdiv</v>
      </c>
      <c r="C11" s="5">
        <f>'[1]27.Bulgaria'!C11</f>
        <v>23</v>
      </c>
      <c r="D11" s="5">
        <f>'[1]27.Bulgaria'!D11</f>
        <v>5</v>
      </c>
      <c r="E11" s="5">
        <f>'[1]27.Bulgaria'!E11</f>
        <v>9</v>
      </c>
      <c r="F11" s="5">
        <f>'[1]27.Bulgaria'!F11</f>
        <v>9</v>
      </c>
      <c r="G11" s="5">
        <f>'[1]27.Bulgaria'!G11</f>
        <v>25</v>
      </c>
      <c r="H11" s="5">
        <f>'[1]27.Bulgaria'!H11</f>
        <v>42</v>
      </c>
      <c r="I11" s="5">
        <f>'[1]27.Bulgaria'!I11</f>
        <v>-17</v>
      </c>
      <c r="J11" s="48">
        <f>'[1]27.Bulgaria'!J11</f>
        <v>24</v>
      </c>
      <c r="K11" s="6">
        <f>'[1]27.Bulgaria'!K11</f>
        <v>4.0750000035587188</v>
      </c>
      <c r="L11" s="5" t="str">
        <f>'[1]27.Bulgaria'!L11</f>
        <v xml:space="preserve"> </v>
      </c>
      <c r="N11" s="153"/>
    </row>
    <row r="12" spans="1:21">
      <c r="A12">
        <v>11</v>
      </c>
      <c r="B12" s="5" t="str">
        <f>'[1]27.Bulgaria'!B12</f>
        <v>Etar</v>
      </c>
      <c r="C12" s="5">
        <f>'[1]27.Bulgaria'!C12</f>
        <v>23</v>
      </c>
      <c r="D12" s="5">
        <f>'[1]27.Bulgaria'!D12</f>
        <v>4</v>
      </c>
      <c r="E12" s="5">
        <f>'[1]27.Bulgaria'!E12</f>
        <v>8</v>
      </c>
      <c r="F12" s="5">
        <f>'[1]27.Bulgaria'!F12</f>
        <v>11</v>
      </c>
      <c r="G12" s="5">
        <f>'[1]27.Bulgaria'!G12</f>
        <v>17</v>
      </c>
      <c r="H12" s="5">
        <f>'[1]27.Bulgaria'!H12</f>
        <v>41</v>
      </c>
      <c r="I12" s="5">
        <f>'[1]27.Bulgaria'!I12</f>
        <v>-24</v>
      </c>
      <c r="J12" s="48">
        <f>'[1]27.Bulgaria'!J12</f>
        <v>20</v>
      </c>
      <c r="K12" s="6">
        <f>'[1]27.Bulgaria'!K12</f>
        <v>4.0750000000909097</v>
      </c>
      <c r="L12" s="5" t="str">
        <f>'[1]27.Bulgaria'!L12</f>
        <v xml:space="preserve"> </v>
      </c>
      <c r="O12" s="54"/>
      <c r="U12" s="271"/>
    </row>
    <row r="13" spans="1:21">
      <c r="A13">
        <v>12</v>
      </c>
      <c r="B13" s="5" t="str">
        <f>'[1]27.Bulgaria'!B13</f>
        <v>Montana</v>
      </c>
      <c r="C13" s="5">
        <f>'[1]27.Bulgaria'!C13</f>
        <v>23</v>
      </c>
      <c r="D13" s="5">
        <f>'[1]27.Bulgaria'!D13</f>
        <v>4</v>
      </c>
      <c r="E13" s="5">
        <f>'[1]27.Bulgaria'!E13</f>
        <v>7</v>
      </c>
      <c r="F13" s="5">
        <f>'[1]27.Bulgaria'!F13</f>
        <v>12</v>
      </c>
      <c r="G13" s="5">
        <f>'[1]27.Bulgaria'!G13</f>
        <v>20</v>
      </c>
      <c r="H13" s="5">
        <f>'[1]27.Bulgaria'!H13</f>
        <v>38</v>
      </c>
      <c r="I13" s="5">
        <f>'[1]27.Bulgaria'!I13</f>
        <v>-18</v>
      </c>
      <c r="J13" s="48">
        <f>'[1]27.Bulgaria'!J13</f>
        <v>19</v>
      </c>
      <c r="K13" s="6">
        <f>'[1]27.Bulgaria'!K13</f>
        <v>4.0750000000833335</v>
      </c>
      <c r="L13" s="5" t="str">
        <f>'[1]27.Bulgaria'!L13</f>
        <v xml:space="preserve"> </v>
      </c>
      <c r="O13" s="42"/>
      <c r="U13" s="271"/>
    </row>
    <row r="14" spans="1:21">
      <c r="A14">
        <v>13</v>
      </c>
      <c r="B14" s="5" t="str">
        <f>'[1]27.Bulgaria'!B14</f>
        <v>Slavia Sofia</v>
      </c>
      <c r="C14" s="5">
        <f>'[1]27.Bulgaria'!C14</f>
        <v>23</v>
      </c>
      <c r="D14" s="5">
        <f>'[1]27.Bulgaria'!D14</f>
        <v>5</v>
      </c>
      <c r="E14" s="5">
        <f>'[1]27.Bulgaria'!E14</f>
        <v>4</v>
      </c>
      <c r="F14" s="5">
        <f>'[1]27.Bulgaria'!F14</f>
        <v>14</v>
      </c>
      <c r="G14" s="5">
        <f>'[1]27.Bulgaria'!G14</f>
        <v>17</v>
      </c>
      <c r="H14" s="5">
        <f>'[1]27.Bulgaria'!H14</f>
        <v>37</v>
      </c>
      <c r="I14" s="5">
        <f>'[1]27.Bulgaria'!I14</f>
        <v>-20</v>
      </c>
      <c r="J14" s="48">
        <f>'[1]27.Bulgaria'!J14</f>
        <v>19</v>
      </c>
      <c r="K14" s="6">
        <f>'[1]27.Bulgaria'!K14</f>
        <v>4.0750000000000002</v>
      </c>
      <c r="L14" s="5" t="str">
        <f>'[1]27.Bulgaria'!L14</f>
        <v xml:space="preserve"> </v>
      </c>
      <c r="U14" s="271"/>
    </row>
    <row r="15" spans="1:21">
      <c r="A15">
        <v>14</v>
      </c>
      <c r="B15" s="5" t="str">
        <f>'[1]27.Bulgaria'!B15</f>
        <v>Botev Vratsa</v>
      </c>
      <c r="C15" s="5">
        <f>'[1]27.Bulgaria'!C15</f>
        <v>23</v>
      </c>
      <c r="D15" s="5">
        <f>'[1]27.Bulgaria'!D15</f>
        <v>5</v>
      </c>
      <c r="E15" s="5">
        <f>'[1]27.Bulgaria'!E15</f>
        <v>3</v>
      </c>
      <c r="F15" s="5">
        <f>'[1]27.Bulgaria'!F15</f>
        <v>15</v>
      </c>
      <c r="G15" s="5">
        <f>'[1]27.Bulgaria'!G15</f>
        <v>24</v>
      </c>
      <c r="H15" s="5">
        <f>'[1]27.Bulgaria'!H15</f>
        <v>38</v>
      </c>
      <c r="I15" s="5">
        <f>'[1]27.Bulgaria'!I15</f>
        <v>-14</v>
      </c>
      <c r="J15" s="48">
        <f>'[1]27.Bulgaria'!J15</f>
        <v>18</v>
      </c>
      <c r="K15" s="6">
        <f>'[1]27.Bulgaria'!K15</f>
        <v>4.0750000000714284</v>
      </c>
      <c r="L15" s="5" t="str">
        <f>'[1]27.Bulgaria'!L15</f>
        <v xml:space="preserve"> </v>
      </c>
    </row>
    <row r="16" spans="1:21">
      <c r="F16" s="120" t="s">
        <v>203</v>
      </c>
      <c r="G16" s="277">
        <f>SUM(G2:G15)/SUM(C2:C15)*2</f>
        <v>2.4596273291925468</v>
      </c>
      <c r="H16" s="277"/>
      <c r="P16" s="271"/>
    </row>
    <row r="17" spans="1:16">
      <c r="B17" t="s">
        <v>151</v>
      </c>
      <c r="K17" s="6">
        <f>'[1]27.Bulgaria'!K17</f>
        <v>4.0750000000000002</v>
      </c>
      <c r="P17" s="51"/>
    </row>
    <row r="19" spans="1:16" ht="15" customHeight="1">
      <c r="P19" s="271"/>
    </row>
    <row r="20" spans="1:16">
      <c r="B20" s="190" t="s">
        <v>204</v>
      </c>
      <c r="P20" s="271"/>
    </row>
    <row r="21" spans="1:16">
      <c r="B21" s="27" t="s">
        <v>267</v>
      </c>
      <c r="K21" s="3"/>
    </row>
    <row r="22" spans="1:16">
      <c r="B22" s="190" t="s">
        <v>206</v>
      </c>
      <c r="K22" s="3"/>
    </row>
    <row r="23" spans="1:16">
      <c r="B23" s="190" t="s">
        <v>207</v>
      </c>
      <c r="K23" s="3"/>
    </row>
    <row r="24" spans="1:16">
      <c r="B24" s="27" t="s">
        <v>283</v>
      </c>
      <c r="K24" s="3"/>
    </row>
    <row r="25" spans="1:16">
      <c r="A25" s="44"/>
      <c r="B25" s="27" t="s">
        <v>262</v>
      </c>
      <c r="D25" s="44"/>
      <c r="E25" s="44"/>
      <c r="F25" s="44"/>
      <c r="G25" s="44"/>
      <c r="H25" s="44"/>
    </row>
    <row r="26" spans="1:16" ht="15" customHeight="1"/>
  </sheetData>
  <mergeCells count="1">
    <mergeCell ref="G16:H16"/>
  </mergeCells>
  <phoneticPr fontId="3" type="noConversion"/>
  <hyperlinks>
    <hyperlink ref="O1" location="MENU!A1" display="Menu" xr:uid="{00000000-0004-0000-2100-000000000000}"/>
  </hyperlinks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19"/>
  <dimension ref="A1:Q25"/>
  <sheetViews>
    <sheetView workbookViewId="0"/>
  </sheetViews>
  <sheetFormatPr defaultRowHeight="15"/>
  <cols>
    <col min="1" max="1" width="3" customWidth="1"/>
    <col min="2" max="2" width="19.7109375" customWidth="1"/>
    <col min="3" max="8" width="3" customWidth="1"/>
    <col min="9" max="9" width="3.7109375" customWidth="1"/>
    <col min="10" max="10" width="3.7109375" style="13" customWidth="1"/>
    <col min="11" max="11" width="6.5703125" bestFit="1" customWidth="1"/>
    <col min="12" max="12" width="7.42578125" bestFit="1" customWidth="1"/>
    <col min="13" max="13" width="9.140625" style="29"/>
  </cols>
  <sheetData>
    <row r="1" spans="1:17">
      <c r="B1" t="s">
        <v>184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s="13" t="s">
        <v>199</v>
      </c>
      <c r="K1" s="17" t="s">
        <v>128</v>
      </c>
      <c r="L1" s="17" t="s">
        <v>200</v>
      </c>
      <c r="M1" s="20" t="str">
        <f>CONCATENATE(MAX(C2:C15),"/30")</f>
        <v>30/30</v>
      </c>
      <c r="N1" s="243"/>
      <c r="O1" s="246" t="s">
        <v>77</v>
      </c>
    </row>
    <row r="2" spans="1:17">
      <c r="A2">
        <v>1</v>
      </c>
      <c r="B2" s="5" t="str">
        <f>'[1]28.Romania'!B2</f>
        <v>Steaua</v>
      </c>
      <c r="C2" s="5">
        <f>'[1]28.Romania'!C2</f>
        <v>30</v>
      </c>
      <c r="D2" s="5">
        <f>'[1]28.Romania'!D2</f>
        <v>20</v>
      </c>
      <c r="E2" s="5">
        <f>'[1]28.Romania'!E2</f>
        <v>5</v>
      </c>
      <c r="F2" s="5">
        <f>'[1]28.Romania'!F2</f>
        <v>5</v>
      </c>
      <c r="G2" s="5">
        <f>'[1]28.Romania'!G2</f>
        <v>57</v>
      </c>
      <c r="H2" s="5">
        <f>'[1]28.Romania'!H2</f>
        <v>22</v>
      </c>
      <c r="I2" s="5">
        <f>'[1]28.Romania'!I2</f>
        <v>35</v>
      </c>
      <c r="J2" s="48">
        <f>'[1]28.Romania'!J2</f>
        <v>65</v>
      </c>
      <c r="K2" s="6">
        <f>'[1]28.Romania'!K2</f>
        <v>21.000000014285714</v>
      </c>
      <c r="L2" s="5" t="str">
        <f>'[1]28.Romania'!L2</f>
        <v>CHQ1</v>
      </c>
      <c r="M2" s="20" t="s">
        <v>269</v>
      </c>
    </row>
    <row r="3" spans="1:17">
      <c r="A3">
        <v>2</v>
      </c>
      <c r="B3" s="5" t="str">
        <f>'[1]28.Romania'!B3</f>
        <v>CFR Cluj</v>
      </c>
      <c r="C3" s="5">
        <f>'[1]28.Romania'!C3</f>
        <v>30</v>
      </c>
      <c r="D3" s="5">
        <f>'[1]28.Romania'!D3</f>
        <v>19</v>
      </c>
      <c r="E3" s="5">
        <f>'[1]28.Romania'!E3</f>
        <v>7</v>
      </c>
      <c r="F3" s="5">
        <f>'[1]28.Romania'!F3</f>
        <v>4</v>
      </c>
      <c r="G3" s="5">
        <f>'[1]28.Romania'!G3</f>
        <v>42</v>
      </c>
      <c r="H3" s="5">
        <f>'[1]28.Romania'!H3</f>
        <v>15</v>
      </c>
      <c r="I3" s="5">
        <f>'[1]28.Romania'!I3</f>
        <v>27</v>
      </c>
      <c r="J3" s="48">
        <f>'[1]28.Romania'!J3</f>
        <v>64</v>
      </c>
      <c r="K3" s="6">
        <f>'[1]28.Romania'!K3</f>
        <v>16.500000010309279</v>
      </c>
      <c r="L3" s="5" t="str">
        <f>'[1]28.Romania'!L3</f>
        <v>ECLQ2</v>
      </c>
      <c r="N3" s="243"/>
      <c r="Q3" s="271" t="s">
        <v>240</v>
      </c>
    </row>
    <row r="4" spans="1:17">
      <c r="A4">
        <v>3</v>
      </c>
      <c r="B4" s="5" t="str">
        <f>'[1]28.Romania'!B4</f>
        <v>U Craiova</v>
      </c>
      <c r="C4" s="5">
        <f>'[1]28.Romania'!C4</f>
        <v>30</v>
      </c>
      <c r="D4" s="5">
        <f>'[1]28.Romania'!D4</f>
        <v>16</v>
      </c>
      <c r="E4" s="5">
        <f>'[1]28.Romania'!E4</f>
        <v>10</v>
      </c>
      <c r="F4" s="5">
        <f>'[1]28.Romania'!F4</f>
        <v>4</v>
      </c>
      <c r="G4" s="5">
        <f>'[1]28.Romania'!G4</f>
        <v>33</v>
      </c>
      <c r="H4" s="5">
        <f>'[1]28.Romania'!H4</f>
        <v>14</v>
      </c>
      <c r="I4" s="5">
        <f>'[1]28.Romania'!I4</f>
        <v>19</v>
      </c>
      <c r="J4" s="48">
        <f>'[1]28.Romania'!J4</f>
        <v>58</v>
      </c>
      <c r="K4" s="6">
        <f>'[1]28.Romania'!K4</f>
        <v>6.0000000052083333</v>
      </c>
      <c r="L4" s="5" t="str">
        <f>'[1]28.Romania'!L4</f>
        <v>ECLQ2</v>
      </c>
      <c r="Q4" s="271" t="s">
        <v>284</v>
      </c>
    </row>
    <row r="5" spans="1:17">
      <c r="A5">
        <v>4</v>
      </c>
      <c r="B5" s="5" t="str">
        <f>'[1]28.Romania'!B5</f>
        <v>Sepsi</v>
      </c>
      <c r="C5" s="5">
        <f>'[1]28.Romania'!C5</f>
        <v>30</v>
      </c>
      <c r="D5" s="5">
        <f>'[1]28.Romania'!D5</f>
        <v>10</v>
      </c>
      <c r="E5" s="5">
        <f>'[1]28.Romania'!E5</f>
        <v>15</v>
      </c>
      <c r="F5" s="5">
        <f>'[1]28.Romania'!F5</f>
        <v>5</v>
      </c>
      <c r="G5" s="5">
        <f>'[1]28.Romania'!G5</f>
        <v>43</v>
      </c>
      <c r="H5" s="5">
        <f>'[1]28.Romania'!H5</f>
        <v>31</v>
      </c>
      <c r="I5" s="5">
        <f>'[1]28.Romania'!I5</f>
        <v>12</v>
      </c>
      <c r="J5" s="48">
        <f>'[1]28.Romania'!J5</f>
        <v>45</v>
      </c>
      <c r="K5" s="6">
        <f>'[1]28.Romania'!K5</f>
        <v>3.6400000002500001</v>
      </c>
      <c r="L5" s="5" t="str">
        <f>'[1]28.Romania'!L5</f>
        <v>ECLQ2?</v>
      </c>
    </row>
    <row r="6" spans="1:17">
      <c r="A6">
        <v>5</v>
      </c>
      <c r="B6" s="5" t="str">
        <f>'[1]28.Romania'!B6</f>
        <v>Academica Clinceni</v>
      </c>
      <c r="C6" s="5">
        <f>'[1]28.Romania'!C6</f>
        <v>30</v>
      </c>
      <c r="D6" s="5">
        <f>'[1]28.Romania'!D6</f>
        <v>10</v>
      </c>
      <c r="E6" s="5">
        <f>'[1]28.Romania'!E6</f>
        <v>14</v>
      </c>
      <c r="F6" s="5">
        <f>'[1]28.Romania'!F6</f>
        <v>6</v>
      </c>
      <c r="G6" s="5">
        <f>'[1]28.Romania'!G6</f>
        <v>30</v>
      </c>
      <c r="H6" s="5">
        <f>'[1]28.Romania'!H6</f>
        <v>26</v>
      </c>
      <c r="I6" s="5">
        <f>'[1]28.Romania'!I6</f>
        <v>4</v>
      </c>
      <c r="J6" s="48">
        <f>'[1]28.Romania'!J6</f>
        <v>44</v>
      </c>
      <c r="K6" s="6">
        <f>'[1]28.Romania'!K6</f>
        <v>3.6400000002000001</v>
      </c>
      <c r="L6" s="5" t="str">
        <f>'[1]28.Romania'!L6</f>
        <v xml:space="preserve"> </v>
      </c>
      <c r="M6" s="167"/>
      <c r="P6" s="271"/>
      <c r="Q6" s="271"/>
    </row>
    <row r="7" spans="1:17">
      <c r="A7">
        <v>6</v>
      </c>
      <c r="B7" s="5" t="str">
        <f>'[1]28.Romania'!B7</f>
        <v>Botosani</v>
      </c>
      <c r="C7" s="5">
        <f>'[1]28.Romania'!C7</f>
        <v>30</v>
      </c>
      <c r="D7" s="5">
        <f>'[1]28.Romania'!D7</f>
        <v>11</v>
      </c>
      <c r="E7" s="5">
        <f>'[1]28.Romania'!E7</f>
        <v>9</v>
      </c>
      <c r="F7" s="5">
        <f>'[1]28.Romania'!F7</f>
        <v>10</v>
      </c>
      <c r="G7" s="5">
        <f>'[1]28.Romania'!G7</f>
        <v>39</v>
      </c>
      <c r="H7" s="5">
        <f>'[1]28.Romania'!H7</f>
        <v>36</v>
      </c>
      <c r="I7" s="5">
        <f>'[1]28.Romania'!I7</f>
        <v>3</v>
      </c>
      <c r="J7" s="48">
        <f>'[1]28.Romania'!J7</f>
        <v>42</v>
      </c>
      <c r="K7" s="6">
        <f>'[1]28.Romania'!K7</f>
        <v>3.6400000034129696</v>
      </c>
      <c r="L7" s="5" t="str">
        <f>'[1]28.Romania'!L7</f>
        <v xml:space="preserve"> </v>
      </c>
      <c r="P7" s="271"/>
    </row>
    <row r="8" spans="1:17">
      <c r="A8">
        <v>7</v>
      </c>
      <c r="B8" s="5" t="str">
        <f>'[1]28.Romania'!B8</f>
        <v>Arges Pitesti</v>
      </c>
      <c r="C8" s="5">
        <f>'[1]28.Romania'!C8</f>
        <v>30</v>
      </c>
      <c r="D8" s="5">
        <f>'[1]28.Romania'!D8</f>
        <v>10</v>
      </c>
      <c r="E8" s="5">
        <f>'[1]28.Romania'!E8</f>
        <v>10</v>
      </c>
      <c r="F8" s="5">
        <f>'[1]28.Romania'!F8</f>
        <v>10</v>
      </c>
      <c r="G8" s="5">
        <f>'[1]28.Romania'!G8</f>
        <v>33</v>
      </c>
      <c r="H8" s="5">
        <f>'[1]28.Romania'!H8</f>
        <v>41</v>
      </c>
      <c r="I8" s="5">
        <f>'[1]28.Romania'!I8</f>
        <v>-8</v>
      </c>
      <c r="J8" s="48">
        <f>'[1]28.Romania'!J8</f>
        <v>40</v>
      </c>
      <c r="K8" s="6">
        <f>'[1]28.Romania'!K8</f>
        <v>3.6400000001428574</v>
      </c>
      <c r="L8" s="5" t="str">
        <f>'[1]28.Romania'!L8</f>
        <v xml:space="preserve"> </v>
      </c>
      <c r="P8" s="271"/>
      <c r="Q8" s="271"/>
    </row>
    <row r="9" spans="1:17">
      <c r="A9">
        <v>8</v>
      </c>
      <c r="B9" s="5" t="str">
        <f>'[1]28.Romania'!B9</f>
        <v>Chindia</v>
      </c>
      <c r="C9" s="5">
        <f>'[1]28.Romania'!C9</f>
        <v>30</v>
      </c>
      <c r="D9" s="5">
        <f>'[1]28.Romania'!D9</f>
        <v>10</v>
      </c>
      <c r="E9" s="5">
        <f>'[1]28.Romania'!E9</f>
        <v>9</v>
      </c>
      <c r="F9" s="5">
        <f>'[1]28.Romania'!F9</f>
        <v>11</v>
      </c>
      <c r="G9" s="5">
        <f>'[1]28.Romania'!G9</f>
        <v>24</v>
      </c>
      <c r="H9" s="5">
        <f>'[1]28.Romania'!H9</f>
        <v>26</v>
      </c>
      <c r="I9" s="5">
        <f>'[1]28.Romania'!I9</f>
        <v>-2</v>
      </c>
      <c r="J9" s="48">
        <f>'[1]28.Romania'!J9</f>
        <v>39</v>
      </c>
      <c r="K9" s="6">
        <f>'[1]28.Romania'!K9</f>
        <v>3.6400000001250001</v>
      </c>
      <c r="L9" s="5" t="str">
        <f>'[1]28.Romania'!L9</f>
        <v xml:space="preserve"> </v>
      </c>
      <c r="O9" s="143"/>
      <c r="P9" s="271"/>
    </row>
    <row r="10" spans="1:17">
      <c r="A10">
        <v>9</v>
      </c>
      <c r="B10" s="5" t="str">
        <f>'[1]28.Romania'!B10</f>
        <v>Astra</v>
      </c>
      <c r="C10" s="5">
        <f>'[1]28.Romania'!C10</f>
        <v>30</v>
      </c>
      <c r="D10" s="5">
        <f>'[1]28.Romania'!D10</f>
        <v>9</v>
      </c>
      <c r="E10" s="5">
        <f>'[1]28.Romania'!E10</f>
        <v>11</v>
      </c>
      <c r="F10" s="5">
        <f>'[1]28.Romania'!F10</f>
        <v>10</v>
      </c>
      <c r="G10" s="5">
        <f>'[1]28.Romania'!G10</f>
        <v>38</v>
      </c>
      <c r="H10" s="5">
        <f>'[1]28.Romania'!H10</f>
        <v>39</v>
      </c>
      <c r="I10" s="5">
        <f>'[1]28.Romania'!I10</f>
        <v>-1</v>
      </c>
      <c r="J10" s="48">
        <f>'[1]28.Romania'!J10</f>
        <v>38</v>
      </c>
      <c r="K10" s="6">
        <f>'[1]28.Romania'!K10</f>
        <v>8.000000007042253</v>
      </c>
      <c r="L10" s="5" t="str">
        <f>'[1]28.Romania'!L10</f>
        <v xml:space="preserve"> </v>
      </c>
      <c r="Q10" s="27"/>
    </row>
    <row r="11" spans="1:17">
      <c r="A11">
        <v>10</v>
      </c>
      <c r="B11" s="5" t="str">
        <f>'[1]28.Romania'!B11</f>
        <v>UTA Arad</v>
      </c>
      <c r="C11" s="5">
        <f>'[1]28.Romania'!C11</f>
        <v>30</v>
      </c>
      <c r="D11" s="5">
        <f>'[1]28.Romania'!D11</f>
        <v>9</v>
      </c>
      <c r="E11" s="5">
        <f>'[1]28.Romania'!E11</f>
        <v>10</v>
      </c>
      <c r="F11" s="5">
        <f>'[1]28.Romania'!F11</f>
        <v>11</v>
      </c>
      <c r="G11" s="5">
        <f>'[1]28.Romania'!G11</f>
        <v>26</v>
      </c>
      <c r="H11" s="5">
        <f>'[1]28.Romania'!H11</f>
        <v>36</v>
      </c>
      <c r="I11" s="5">
        <f>'[1]28.Romania'!I11</f>
        <v>-10</v>
      </c>
      <c r="J11" s="48">
        <f>'[1]28.Romania'!J11</f>
        <v>37</v>
      </c>
      <c r="K11" s="6">
        <f>'[1]28.Romania'!K11</f>
        <v>3.6400000001000001</v>
      </c>
      <c r="L11" s="5" t="str">
        <f>'[1]28.Romania'!L11</f>
        <v xml:space="preserve"> </v>
      </c>
      <c r="Q11" s="27"/>
    </row>
    <row r="12" spans="1:17">
      <c r="A12">
        <v>11</v>
      </c>
      <c r="B12" s="5" t="str">
        <f>'[1]28.Romania'!B12</f>
        <v>Gaz Metan</v>
      </c>
      <c r="C12" s="5">
        <f>'[1]28.Romania'!C12</f>
        <v>30</v>
      </c>
      <c r="D12" s="5">
        <f>'[1]28.Romania'!D12</f>
        <v>9</v>
      </c>
      <c r="E12" s="5">
        <f>'[1]28.Romania'!E12</f>
        <v>6</v>
      </c>
      <c r="F12" s="5">
        <f>'[1]28.Romania'!F12</f>
        <v>15</v>
      </c>
      <c r="G12" s="5">
        <f>'[1]28.Romania'!G12</f>
        <v>33</v>
      </c>
      <c r="H12" s="5">
        <f>'[1]28.Romania'!H12</f>
        <v>41</v>
      </c>
      <c r="I12" s="5">
        <f>'[1]28.Romania'!I12</f>
        <v>-8</v>
      </c>
      <c r="J12" s="48">
        <f>'[1]28.Romania'!J12</f>
        <v>33</v>
      </c>
      <c r="K12" s="6">
        <f>'[1]28.Romania'!K12</f>
        <v>3.6400000000909092</v>
      </c>
      <c r="L12" s="5" t="str">
        <f>'[1]28.Romania'!L12</f>
        <v xml:space="preserve"> </v>
      </c>
      <c r="Q12" s="27"/>
    </row>
    <row r="13" spans="1:17">
      <c r="A13">
        <v>12</v>
      </c>
      <c r="B13" s="5" t="str">
        <f>'[1]28.Romania'!B13</f>
        <v>Voluntari</v>
      </c>
      <c r="C13" s="5">
        <f>'[1]28.Romania'!C13</f>
        <v>30</v>
      </c>
      <c r="D13" s="5">
        <f>'[1]28.Romania'!D13</f>
        <v>8</v>
      </c>
      <c r="E13" s="5">
        <f>'[1]28.Romania'!E13</f>
        <v>8</v>
      </c>
      <c r="F13" s="5">
        <f>'[1]28.Romania'!F13</f>
        <v>14</v>
      </c>
      <c r="G13" s="5">
        <f>'[1]28.Romania'!G13</f>
        <v>32</v>
      </c>
      <c r="H13" s="5">
        <f>'[1]28.Romania'!H13</f>
        <v>40</v>
      </c>
      <c r="I13" s="5">
        <f>'[1]28.Romania'!I13</f>
        <v>-8</v>
      </c>
      <c r="J13" s="48">
        <f>'[1]28.Romania'!J13</f>
        <v>32</v>
      </c>
      <c r="K13" s="6">
        <f>'[1]28.Romania'!K13</f>
        <v>3.6400000000833335</v>
      </c>
      <c r="L13" s="5" t="str">
        <f>'[1]28.Romania'!L13</f>
        <v xml:space="preserve"> </v>
      </c>
      <c r="Q13" s="27"/>
    </row>
    <row r="14" spans="1:17">
      <c r="A14">
        <v>13</v>
      </c>
      <c r="B14" s="5" t="str">
        <f>'[1]28.Romania'!B14</f>
        <v>Viitorul</v>
      </c>
      <c r="C14" s="5">
        <f>'[1]28.Romania'!C14</f>
        <v>30</v>
      </c>
      <c r="D14" s="5">
        <f>'[1]28.Romania'!D14</f>
        <v>6</v>
      </c>
      <c r="E14" s="5">
        <f>'[1]28.Romania'!E14</f>
        <v>13</v>
      </c>
      <c r="F14" s="5">
        <f>'[1]28.Romania'!F14</f>
        <v>11</v>
      </c>
      <c r="G14" s="5">
        <f>'[1]28.Romania'!G14</f>
        <v>36</v>
      </c>
      <c r="H14" s="5">
        <f>'[1]28.Romania'!H14</f>
        <v>37</v>
      </c>
      <c r="I14" s="5">
        <f>'[1]28.Romania'!I14</f>
        <v>-1</v>
      </c>
      <c r="J14" s="48">
        <f>'[1]28.Romania'!J14</f>
        <v>31</v>
      </c>
      <c r="K14" s="6">
        <f>'[1]28.Romania'!K14</f>
        <v>5.5000000046948356</v>
      </c>
      <c r="L14" s="5" t="str">
        <f>'[1]28.Romania'!L14</f>
        <v xml:space="preserve"> </v>
      </c>
    </row>
    <row r="15" spans="1:17">
      <c r="A15">
        <v>14</v>
      </c>
      <c r="B15" s="5" t="str">
        <f>'[1]28.Romania'!B15</f>
        <v>Dinamo Bucuresti</v>
      </c>
      <c r="C15" s="5">
        <f>'[1]28.Romania'!C15</f>
        <v>30</v>
      </c>
      <c r="D15" s="5">
        <f>'[1]28.Romania'!D15</f>
        <v>7</v>
      </c>
      <c r="E15" s="5">
        <f>'[1]28.Romania'!E15</f>
        <v>6</v>
      </c>
      <c r="F15" s="5">
        <f>'[1]28.Romania'!F15</f>
        <v>17</v>
      </c>
      <c r="G15" s="5">
        <f>'[1]28.Romania'!G15</f>
        <v>26</v>
      </c>
      <c r="H15" s="5">
        <f>'[1]28.Romania'!H15</f>
        <v>41</v>
      </c>
      <c r="I15" s="5">
        <f>'[1]28.Romania'!I15</f>
        <v>-15</v>
      </c>
      <c r="J15" s="48">
        <f>'[1]28.Romania'!J15</f>
        <v>27</v>
      </c>
      <c r="K15" s="6">
        <f>'[1]28.Romania'!K15</f>
        <v>3.6400000034013607</v>
      </c>
      <c r="L15" s="5" t="str">
        <f>'[1]28.Romania'!L15</f>
        <v xml:space="preserve"> </v>
      </c>
    </row>
    <row r="16" spans="1:17">
      <c r="A16">
        <v>15</v>
      </c>
      <c r="B16" s="5" t="str">
        <f>'[1]28.Romania'!B16</f>
        <v>Hermannstadt</v>
      </c>
      <c r="C16" s="5">
        <f>'[1]28.Romania'!C16</f>
        <v>30</v>
      </c>
      <c r="D16" s="5">
        <f>'[1]28.Romania'!D16</f>
        <v>5</v>
      </c>
      <c r="E16" s="5">
        <f>'[1]28.Romania'!E16</f>
        <v>11</v>
      </c>
      <c r="F16" s="5">
        <f>'[1]28.Romania'!F16</f>
        <v>14</v>
      </c>
      <c r="G16" s="5">
        <f>'[1]28.Romania'!G16</f>
        <v>28</v>
      </c>
      <c r="H16" s="5">
        <f>'[1]28.Romania'!H16</f>
        <v>40</v>
      </c>
      <c r="I16" s="5">
        <f>'[1]28.Romania'!I16</f>
        <v>-12</v>
      </c>
      <c r="J16" s="48">
        <f>'[1]28.Romania'!J16</f>
        <v>26</v>
      </c>
      <c r="K16" s="6">
        <f>'[1]28.Romania'!K16</f>
        <v>3.6400000000666668</v>
      </c>
      <c r="L16" s="5" t="str">
        <f>'[1]28.Romania'!L16</f>
        <v xml:space="preserve"> </v>
      </c>
    </row>
    <row r="17" spans="1:15">
      <c r="A17">
        <v>16</v>
      </c>
      <c r="B17" s="5" t="str">
        <f>'[1]28.Romania'!B17</f>
        <v>Poli Iasi</v>
      </c>
      <c r="C17" s="5">
        <f>'[1]28.Romania'!C17</f>
        <v>30</v>
      </c>
      <c r="D17" s="5">
        <f>'[1]28.Romania'!D17</f>
        <v>7</v>
      </c>
      <c r="E17" s="5">
        <f>'[1]28.Romania'!E17</f>
        <v>4</v>
      </c>
      <c r="F17" s="5">
        <f>'[1]28.Romania'!F17</f>
        <v>19</v>
      </c>
      <c r="G17" s="5">
        <f>'[1]28.Romania'!G17</f>
        <v>29</v>
      </c>
      <c r="H17" s="5">
        <f>'[1]28.Romania'!H17</f>
        <v>64</v>
      </c>
      <c r="I17" s="5">
        <f>'[1]28.Romania'!I17</f>
        <v>-35</v>
      </c>
      <c r="J17" s="48">
        <f>'[1]28.Romania'!J17</f>
        <v>25</v>
      </c>
      <c r="K17" s="6">
        <f>'[1]28.Romania'!K17</f>
        <v>3.6400000033898308</v>
      </c>
      <c r="L17" s="5" t="str">
        <f>'[1]28.Romania'!L17</f>
        <v xml:space="preserve"> </v>
      </c>
    </row>
    <row r="18" spans="1:15">
      <c r="F18" s="120" t="s">
        <v>203</v>
      </c>
      <c r="G18" s="277">
        <f>SUM(G2:G17)/SUM(C2:C17)*2</f>
        <v>2.2875000000000001</v>
      </c>
      <c r="H18" s="277"/>
      <c r="K18" s="3"/>
      <c r="N18" s="117"/>
      <c r="O18" s="27"/>
    </row>
    <row r="19" spans="1:15" ht="14.25" customHeight="1">
      <c r="B19" t="s">
        <v>152</v>
      </c>
      <c r="K19" s="6">
        <f>'[1]28.Romania'!K19</f>
        <v>3.64</v>
      </c>
      <c r="O19" s="153"/>
    </row>
    <row r="21" spans="1:15">
      <c r="B21" s="190" t="s">
        <v>204</v>
      </c>
    </row>
    <row r="22" spans="1:15">
      <c r="B22" s="190" t="s">
        <v>243</v>
      </c>
    </row>
    <row r="23" spans="1:15">
      <c r="B23" s="190" t="s">
        <v>206</v>
      </c>
    </row>
    <row r="24" spans="1:15">
      <c r="B24" s="190" t="s">
        <v>207</v>
      </c>
    </row>
    <row r="25" spans="1:15">
      <c r="B25" s="27" t="s">
        <v>251</v>
      </c>
    </row>
  </sheetData>
  <mergeCells count="1">
    <mergeCell ref="G18:H18"/>
  </mergeCells>
  <phoneticPr fontId="3" type="noConversion"/>
  <hyperlinks>
    <hyperlink ref="O1" location="MENU!A1" display="Menu" xr:uid="{00000000-0004-0000-2200-000000000000}"/>
  </hyperlinks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1"/>
  <dimension ref="A1:Q27"/>
  <sheetViews>
    <sheetView workbookViewId="0"/>
  </sheetViews>
  <sheetFormatPr defaultRowHeight="15"/>
  <cols>
    <col min="1" max="1" width="3" customWidth="1"/>
    <col min="2" max="2" width="19.7109375" customWidth="1"/>
    <col min="3" max="8" width="3" customWidth="1"/>
    <col min="9" max="9" width="3.7109375" customWidth="1"/>
    <col min="10" max="10" width="3.7109375" style="13" customWidth="1"/>
    <col min="11" max="11" width="6.5703125" bestFit="1" customWidth="1"/>
    <col min="12" max="12" width="7.42578125" bestFit="1" customWidth="1"/>
  </cols>
  <sheetData>
    <row r="1" spans="1:17">
      <c r="B1" t="s">
        <v>184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s="13" t="s">
        <v>199</v>
      </c>
      <c r="K1" s="17" t="s">
        <v>128</v>
      </c>
      <c r="L1" s="17" t="s">
        <v>200</v>
      </c>
      <c r="M1" s="20" t="str">
        <f>CONCATENATE(MAX(C2:C17),"/30")</f>
        <v>24/30</v>
      </c>
      <c r="N1" s="243"/>
      <c r="O1" s="246" t="s">
        <v>77</v>
      </c>
    </row>
    <row r="2" spans="1:17">
      <c r="A2">
        <v>1</v>
      </c>
      <c r="B2" s="5" t="str">
        <f>'[1]29.Poland'!B2</f>
        <v>Legia</v>
      </c>
      <c r="C2" s="5">
        <f>'[1]29.Poland'!C2</f>
        <v>24</v>
      </c>
      <c r="D2" s="5">
        <f>'[1]29.Poland'!D2</f>
        <v>16</v>
      </c>
      <c r="E2" s="5">
        <f>'[1]29.Poland'!E2</f>
        <v>4</v>
      </c>
      <c r="F2" s="5">
        <f>'[1]29.Poland'!F2</f>
        <v>4</v>
      </c>
      <c r="G2" s="5">
        <f>'[1]29.Poland'!G2</f>
        <v>45</v>
      </c>
      <c r="H2" s="5">
        <f>'[1]29.Poland'!H2</f>
        <v>24</v>
      </c>
      <c r="I2" s="5">
        <f>'[1]29.Poland'!I2</f>
        <v>21</v>
      </c>
      <c r="J2" s="48">
        <f>'[1]29.Poland'!J2</f>
        <v>52</v>
      </c>
      <c r="K2" s="6">
        <f>'[1]29.Poland'!K2</f>
        <v>16.500000010204083</v>
      </c>
      <c r="L2" s="5" t="str">
        <f>'[1]29.Poland'!L2</f>
        <v>CHQ1</v>
      </c>
      <c r="M2" s="20"/>
    </row>
    <row r="3" spans="1:17">
      <c r="A3">
        <v>2</v>
      </c>
      <c r="B3" s="5" t="str">
        <f>'[1]29.Poland'!B3</f>
        <v>Pogon</v>
      </c>
      <c r="C3" s="5">
        <f>'[1]29.Poland'!C3</f>
        <v>24</v>
      </c>
      <c r="D3" s="5">
        <f>'[1]29.Poland'!D3</f>
        <v>13</v>
      </c>
      <c r="E3" s="5">
        <f>'[1]29.Poland'!E3</f>
        <v>5</v>
      </c>
      <c r="F3" s="5">
        <f>'[1]29.Poland'!F3</f>
        <v>6</v>
      </c>
      <c r="G3" s="5">
        <f>'[1]29.Poland'!G3</f>
        <v>30</v>
      </c>
      <c r="H3" s="5">
        <f>'[1]29.Poland'!H3</f>
        <v>17</v>
      </c>
      <c r="I3" s="5">
        <f>'[1]29.Poland'!I3</f>
        <v>13</v>
      </c>
      <c r="J3" s="48">
        <f>'[1]29.Poland'!J3</f>
        <v>44</v>
      </c>
      <c r="K3" s="6">
        <f>'[1]29.Poland'!K3</f>
        <v>3.0250000005</v>
      </c>
      <c r="L3" s="5" t="str">
        <f>'[1]29.Poland'!L3</f>
        <v>ECLQ2</v>
      </c>
      <c r="N3" s="243"/>
      <c r="Q3" s="271" t="s">
        <v>240</v>
      </c>
    </row>
    <row r="4" spans="1:17">
      <c r="A4">
        <v>3</v>
      </c>
      <c r="B4" s="5" t="str">
        <f>'[1]29.Poland'!B4</f>
        <v>Rakow</v>
      </c>
      <c r="C4" s="5">
        <f>'[1]29.Poland'!C4</f>
        <v>23</v>
      </c>
      <c r="D4" s="5">
        <f>'[1]29.Poland'!D4</f>
        <v>11</v>
      </c>
      <c r="E4" s="5">
        <f>'[1]29.Poland'!E4</f>
        <v>7</v>
      </c>
      <c r="F4" s="5">
        <f>'[1]29.Poland'!F4</f>
        <v>5</v>
      </c>
      <c r="G4" s="5">
        <f>'[1]29.Poland'!G4</f>
        <v>34</v>
      </c>
      <c r="H4" s="5">
        <f>'[1]29.Poland'!H4</f>
        <v>23</v>
      </c>
      <c r="I4" s="5">
        <f>'[1]29.Poland'!I4</f>
        <v>11</v>
      </c>
      <c r="J4" s="48">
        <f>'[1]29.Poland'!J4</f>
        <v>40</v>
      </c>
      <c r="K4" s="6">
        <f>'[1]29.Poland'!K4</f>
        <v>3.0250000003333333</v>
      </c>
      <c r="L4" s="5" t="str">
        <f>'[1]29.Poland'!L4</f>
        <v>ECLQ2</v>
      </c>
      <c r="Q4" s="271" t="s">
        <v>285</v>
      </c>
    </row>
    <row r="5" spans="1:17">
      <c r="A5">
        <v>4</v>
      </c>
      <c r="B5" s="5" t="str">
        <f>'[1]29.Poland'!B5</f>
        <v>Piast</v>
      </c>
      <c r="C5" s="5">
        <f>'[1]29.Poland'!C5</f>
        <v>24</v>
      </c>
      <c r="D5" s="5">
        <f>'[1]29.Poland'!D5</f>
        <v>10</v>
      </c>
      <c r="E5" s="5">
        <f>'[1]29.Poland'!E5</f>
        <v>7</v>
      </c>
      <c r="F5" s="5">
        <f>'[1]29.Poland'!F5</f>
        <v>7</v>
      </c>
      <c r="G5" s="5">
        <f>'[1]29.Poland'!G5</f>
        <v>31</v>
      </c>
      <c r="H5" s="5">
        <f>'[1]29.Poland'!H5</f>
        <v>23</v>
      </c>
      <c r="I5" s="5">
        <f>'[1]29.Poland'!I5</f>
        <v>8</v>
      </c>
      <c r="J5" s="48">
        <f>'[1]29.Poland'!J5</f>
        <v>37</v>
      </c>
      <c r="K5" s="6">
        <f>'[1]29.Poland'!K5</f>
        <v>4.0000000035211265</v>
      </c>
      <c r="L5" s="5" t="str">
        <f>'[1]29.Poland'!L5</f>
        <v>ECLQ1?</v>
      </c>
      <c r="Q5" s="271" t="s">
        <v>286</v>
      </c>
    </row>
    <row r="6" spans="1:17">
      <c r="A6">
        <v>5</v>
      </c>
      <c r="B6" s="5" t="str">
        <f>'[1]29.Poland'!B6</f>
        <v>Lechia</v>
      </c>
      <c r="C6" s="5">
        <f>'[1]29.Poland'!C6</f>
        <v>24</v>
      </c>
      <c r="D6" s="5">
        <f>'[1]29.Poland'!D6</f>
        <v>11</v>
      </c>
      <c r="E6" s="5">
        <f>'[1]29.Poland'!E6</f>
        <v>4</v>
      </c>
      <c r="F6" s="5">
        <f>'[1]29.Poland'!F6</f>
        <v>9</v>
      </c>
      <c r="G6" s="5">
        <f>'[1]29.Poland'!G6</f>
        <v>33</v>
      </c>
      <c r="H6" s="5">
        <f>'[1]29.Poland'!H6</f>
        <v>27</v>
      </c>
      <c r="I6" s="5">
        <f>'[1]29.Poland'!I6</f>
        <v>6</v>
      </c>
      <c r="J6" s="48">
        <f>'[1]29.Poland'!J6</f>
        <v>37</v>
      </c>
      <c r="K6" s="6">
        <f>'[1]29.Poland'!K6</f>
        <v>3.0250000031055899</v>
      </c>
      <c r="L6" s="5" t="str">
        <f>'[1]29.Poland'!L6</f>
        <v xml:space="preserve"> </v>
      </c>
      <c r="M6" s="271"/>
    </row>
    <row r="7" spans="1:17">
      <c r="A7">
        <v>6</v>
      </c>
      <c r="B7" s="5" t="str">
        <f>'[1]29.Poland'!B7</f>
        <v>Slask</v>
      </c>
      <c r="C7" s="5">
        <f>'[1]29.Poland'!C7</f>
        <v>24</v>
      </c>
      <c r="D7" s="5">
        <f>'[1]29.Poland'!D7</f>
        <v>9</v>
      </c>
      <c r="E7" s="5">
        <f>'[1]29.Poland'!E7</f>
        <v>7</v>
      </c>
      <c r="F7" s="5">
        <f>'[1]29.Poland'!F7</f>
        <v>8</v>
      </c>
      <c r="G7" s="5">
        <f>'[1]29.Poland'!G7</f>
        <v>27</v>
      </c>
      <c r="H7" s="5">
        <f>'[1]29.Poland'!H7</f>
        <v>23</v>
      </c>
      <c r="I7" s="5">
        <f>'[1]29.Poland'!I7</f>
        <v>4</v>
      </c>
      <c r="J7" s="48">
        <f>'[1]29.Poland'!J7</f>
        <v>34</v>
      </c>
      <c r="K7" s="6">
        <f>'[1]29.Poland'!K7</f>
        <v>3.0250000001666666</v>
      </c>
      <c r="L7" s="5" t="str">
        <f>'[1]29.Poland'!L7</f>
        <v xml:space="preserve"> </v>
      </c>
      <c r="P7" s="271"/>
    </row>
    <row r="8" spans="1:17">
      <c r="A8">
        <v>7</v>
      </c>
      <c r="B8" s="5" t="str">
        <f>'[1]29.Poland'!B8</f>
        <v>Warta</v>
      </c>
      <c r="C8" s="5">
        <f>'[1]29.Poland'!C8</f>
        <v>24</v>
      </c>
      <c r="D8" s="5">
        <f>'[1]29.Poland'!D8</f>
        <v>10</v>
      </c>
      <c r="E8" s="5">
        <f>'[1]29.Poland'!E8</f>
        <v>3</v>
      </c>
      <c r="F8" s="5">
        <f>'[1]29.Poland'!F8</f>
        <v>11</v>
      </c>
      <c r="G8" s="5">
        <f>'[1]29.Poland'!G8</f>
        <v>26</v>
      </c>
      <c r="H8" s="5">
        <f>'[1]29.Poland'!H8</f>
        <v>26</v>
      </c>
      <c r="I8" s="5">
        <f>'[1]29.Poland'!I8</f>
        <v>0</v>
      </c>
      <c r="J8" s="48">
        <f>'[1]29.Poland'!J8</f>
        <v>33</v>
      </c>
      <c r="K8" s="6">
        <f>'[1]29.Poland'!K8</f>
        <v>3.0250000001428572</v>
      </c>
      <c r="L8" s="5" t="str">
        <f>'[1]29.Poland'!L8</f>
        <v xml:space="preserve"> </v>
      </c>
      <c r="P8" s="271"/>
    </row>
    <row r="9" spans="1:17">
      <c r="A9" s="44">
        <v>8</v>
      </c>
      <c r="B9" s="5" t="str">
        <f>'[1]29.Poland'!B9</f>
        <v>Gornik Zabrze</v>
      </c>
      <c r="C9" s="5">
        <f>'[1]29.Poland'!C9</f>
        <v>24</v>
      </c>
      <c r="D9" s="5">
        <f>'[1]29.Poland'!D9</f>
        <v>9</v>
      </c>
      <c r="E9" s="5">
        <f>'[1]29.Poland'!E9</f>
        <v>5</v>
      </c>
      <c r="F9" s="5">
        <f>'[1]29.Poland'!F9</f>
        <v>10</v>
      </c>
      <c r="G9" s="5">
        <f>'[1]29.Poland'!G9</f>
        <v>26</v>
      </c>
      <c r="H9" s="5">
        <f>'[1]29.Poland'!H9</f>
        <v>26</v>
      </c>
      <c r="I9" s="5">
        <f>'[1]29.Poland'!I9</f>
        <v>0</v>
      </c>
      <c r="J9" s="48">
        <f>'[1]29.Poland'!J9</f>
        <v>32</v>
      </c>
      <c r="K9" s="6">
        <f>'[1]29.Poland'!K9</f>
        <v>3.0250000030864195</v>
      </c>
      <c r="L9" s="5" t="str">
        <f>'[1]29.Poland'!L9</f>
        <v xml:space="preserve"> </v>
      </c>
      <c r="O9" s="271"/>
      <c r="P9" s="271"/>
    </row>
    <row r="10" spans="1:17">
      <c r="A10">
        <v>9</v>
      </c>
      <c r="B10" s="5" t="str">
        <f>'[1]29.Poland'!B10</f>
        <v>Zaglebie</v>
      </c>
      <c r="C10" s="5">
        <f>'[1]29.Poland'!C10</f>
        <v>24</v>
      </c>
      <c r="D10" s="5">
        <f>'[1]29.Poland'!D10</f>
        <v>9</v>
      </c>
      <c r="E10" s="5">
        <f>'[1]29.Poland'!E10</f>
        <v>5</v>
      </c>
      <c r="F10" s="5">
        <f>'[1]29.Poland'!F10</f>
        <v>10</v>
      </c>
      <c r="G10" s="5">
        <f>'[1]29.Poland'!G10</f>
        <v>29</v>
      </c>
      <c r="H10" s="5">
        <f>'[1]29.Poland'!H10</f>
        <v>32</v>
      </c>
      <c r="I10" s="5">
        <f>'[1]29.Poland'!I10</f>
        <v>-3</v>
      </c>
      <c r="J10" s="48">
        <f>'[1]29.Poland'!J10</f>
        <v>32</v>
      </c>
      <c r="K10" s="6">
        <f>'[1]29.Poland'!K10</f>
        <v>3.0250000030674844</v>
      </c>
      <c r="L10" s="5" t="str">
        <f>'[1]29.Poland'!L10</f>
        <v xml:space="preserve"> </v>
      </c>
    </row>
    <row r="11" spans="1:17">
      <c r="A11">
        <v>10</v>
      </c>
      <c r="B11" s="5" t="str">
        <f>'[1]29.Poland'!B11</f>
        <v>Jagiellonia</v>
      </c>
      <c r="C11" s="5">
        <f>'[1]29.Poland'!C11</f>
        <v>24</v>
      </c>
      <c r="D11" s="5">
        <f>'[1]29.Poland'!D11</f>
        <v>9</v>
      </c>
      <c r="E11" s="5">
        <f>'[1]29.Poland'!E11</f>
        <v>4</v>
      </c>
      <c r="F11" s="5">
        <f>'[1]29.Poland'!F11</f>
        <v>11</v>
      </c>
      <c r="G11" s="5">
        <f>'[1]29.Poland'!G11</f>
        <v>31</v>
      </c>
      <c r="H11" s="5">
        <f>'[1]29.Poland'!H11</f>
        <v>37</v>
      </c>
      <c r="I11" s="5">
        <f>'[1]29.Poland'!I11</f>
        <v>-6</v>
      </c>
      <c r="J11" s="48">
        <f>'[1]29.Poland'!J11</f>
        <v>31</v>
      </c>
      <c r="K11" s="6">
        <f>'[1]29.Poland'!K11</f>
        <v>3.0250000030959749</v>
      </c>
      <c r="L11" s="5" t="str">
        <f>'[1]29.Poland'!L11</f>
        <v xml:space="preserve"> </v>
      </c>
    </row>
    <row r="12" spans="1:17">
      <c r="A12">
        <v>11</v>
      </c>
      <c r="B12" s="5" t="str">
        <f>'[1]29.Poland'!B12</f>
        <v>Lech</v>
      </c>
      <c r="C12" s="5">
        <f>'[1]29.Poland'!C12</f>
        <v>24</v>
      </c>
      <c r="D12" s="5">
        <f>'[1]29.Poland'!D12</f>
        <v>7</v>
      </c>
      <c r="E12" s="5">
        <f>'[1]29.Poland'!E12</f>
        <v>9</v>
      </c>
      <c r="F12" s="5">
        <f>'[1]29.Poland'!F12</f>
        <v>8</v>
      </c>
      <c r="G12" s="5">
        <f>'[1]29.Poland'!G12</f>
        <v>31</v>
      </c>
      <c r="H12" s="5">
        <f>'[1]29.Poland'!H12</f>
        <v>30</v>
      </c>
      <c r="I12" s="5">
        <f>'[1]29.Poland'!I12</f>
        <v>1</v>
      </c>
      <c r="J12" s="48">
        <f>'[1]29.Poland'!J12</f>
        <v>30</v>
      </c>
      <c r="K12" s="6">
        <f>'[1]29.Poland'!K12</f>
        <v>6.0000000053475935</v>
      </c>
      <c r="L12" s="5" t="str">
        <f>'[1]29.Poland'!L12</f>
        <v xml:space="preserve"> </v>
      </c>
    </row>
    <row r="13" spans="1:17">
      <c r="A13">
        <v>12</v>
      </c>
      <c r="B13" s="5" t="str">
        <f>'[1]29.Poland'!B13</f>
        <v>Wisla</v>
      </c>
      <c r="C13" s="5">
        <f>'[1]29.Poland'!C13</f>
        <v>24</v>
      </c>
      <c r="D13" s="5">
        <f>'[1]29.Poland'!D13</f>
        <v>7</v>
      </c>
      <c r="E13" s="5">
        <f>'[1]29.Poland'!E13</f>
        <v>7</v>
      </c>
      <c r="F13" s="5">
        <f>'[1]29.Poland'!F13</f>
        <v>10</v>
      </c>
      <c r="G13" s="5">
        <f>'[1]29.Poland'!G13</f>
        <v>34</v>
      </c>
      <c r="H13" s="5">
        <f>'[1]29.Poland'!H13</f>
        <v>33</v>
      </c>
      <c r="I13" s="5">
        <f>'[1]29.Poland'!I13</f>
        <v>1</v>
      </c>
      <c r="J13" s="48">
        <f>'[1]29.Poland'!J13</f>
        <v>28</v>
      </c>
      <c r="K13" s="6">
        <f>'[1]29.Poland'!K13</f>
        <v>3.0250000000833333</v>
      </c>
      <c r="L13" s="5" t="str">
        <f>'[1]29.Poland'!L13</f>
        <v xml:space="preserve"> </v>
      </c>
    </row>
    <row r="14" spans="1:17">
      <c r="A14">
        <v>13</v>
      </c>
      <c r="B14" s="5" t="str">
        <f>'[1]29.Poland'!B14</f>
        <v>Plock</v>
      </c>
      <c r="C14" s="5">
        <f>'[1]29.Poland'!C14</f>
        <v>24</v>
      </c>
      <c r="D14" s="5">
        <f>'[1]29.Poland'!D14</f>
        <v>6</v>
      </c>
      <c r="E14" s="5">
        <f>'[1]29.Poland'!E14</f>
        <v>7</v>
      </c>
      <c r="F14" s="5">
        <f>'[1]29.Poland'!F14</f>
        <v>11</v>
      </c>
      <c r="G14" s="5">
        <f>'[1]29.Poland'!G14</f>
        <v>27</v>
      </c>
      <c r="H14" s="5">
        <f>'[1]29.Poland'!H14</f>
        <v>37</v>
      </c>
      <c r="I14" s="5">
        <f>'[1]29.Poland'!I14</f>
        <v>-10</v>
      </c>
      <c r="J14" s="48">
        <f>'[1]29.Poland'!J14</f>
        <v>25</v>
      </c>
      <c r="K14" s="6">
        <f>'[1]29.Poland'!K14</f>
        <v>3.0250000000769228</v>
      </c>
      <c r="L14" s="5" t="str">
        <f>'[1]29.Poland'!L14</f>
        <v xml:space="preserve"> </v>
      </c>
    </row>
    <row r="15" spans="1:17">
      <c r="A15">
        <v>14</v>
      </c>
      <c r="B15" s="5" t="str">
        <f>'[1]29.Poland'!B15</f>
        <v>Cracovia</v>
      </c>
      <c r="C15" s="5">
        <f>'[1]29.Poland'!C15</f>
        <v>24</v>
      </c>
      <c r="D15" s="5">
        <f>'[1]29.Poland'!D15</f>
        <v>6</v>
      </c>
      <c r="E15" s="5">
        <f>'[1]29.Poland'!E15</f>
        <v>10</v>
      </c>
      <c r="F15" s="5">
        <f>'[1]29.Poland'!F15</f>
        <v>8</v>
      </c>
      <c r="G15" s="5">
        <f>'[1]29.Poland'!G15</f>
        <v>25</v>
      </c>
      <c r="H15" s="5">
        <f>'[1]29.Poland'!H15</f>
        <v>30</v>
      </c>
      <c r="I15" s="5">
        <f>'[1]29.Poland'!I15</f>
        <v>-5</v>
      </c>
      <c r="J15" s="48">
        <f>'[1]29.Poland'!J15</f>
        <v>23</v>
      </c>
      <c r="K15" s="6">
        <f>'[1]29.Poland'!K15</f>
        <v>3.0250000031152648</v>
      </c>
      <c r="L15" s="5" t="str">
        <f>'[1]29.Poland'!L15</f>
        <v xml:space="preserve"> </v>
      </c>
    </row>
    <row r="16" spans="1:17">
      <c r="A16">
        <v>15</v>
      </c>
      <c r="B16" s="5" t="str">
        <f>'[1]29.Poland'!B16</f>
        <v>Podbeskidzie</v>
      </c>
      <c r="C16" s="5">
        <f>'[1]29.Poland'!C16</f>
        <v>24</v>
      </c>
      <c r="D16" s="5">
        <f>'[1]29.Poland'!D16</f>
        <v>5</v>
      </c>
      <c r="E16" s="5">
        <f>'[1]29.Poland'!E16</f>
        <v>6</v>
      </c>
      <c r="F16" s="5">
        <f>'[1]29.Poland'!F16</f>
        <v>13</v>
      </c>
      <c r="G16" s="5">
        <f>'[1]29.Poland'!G16</f>
        <v>24</v>
      </c>
      <c r="H16" s="5">
        <f>'[1]29.Poland'!H16</f>
        <v>50</v>
      </c>
      <c r="I16" s="5">
        <f>'[1]29.Poland'!I16</f>
        <v>-26</v>
      </c>
      <c r="J16" s="48">
        <f>'[1]29.Poland'!J16</f>
        <v>21</v>
      </c>
      <c r="K16" s="6">
        <f>'[1]29.Poland'!K16</f>
        <v>3.0250000000666666</v>
      </c>
      <c r="L16" s="5" t="str">
        <f>'[1]29.Poland'!L16</f>
        <v xml:space="preserve"> </v>
      </c>
    </row>
    <row r="17" spans="1:14">
      <c r="A17">
        <v>16</v>
      </c>
      <c r="B17" s="5" t="str">
        <f>'[1]29.Poland'!B17</f>
        <v>Stal Mielec</v>
      </c>
      <c r="C17" s="5">
        <f>'[1]29.Poland'!C17</f>
        <v>23</v>
      </c>
      <c r="D17" s="5">
        <f>'[1]29.Poland'!D17</f>
        <v>4</v>
      </c>
      <c r="E17" s="5">
        <f>'[1]29.Poland'!E17</f>
        <v>8</v>
      </c>
      <c r="F17" s="5">
        <f>'[1]29.Poland'!F17</f>
        <v>11</v>
      </c>
      <c r="G17" s="5">
        <f>'[1]29.Poland'!G17</f>
        <v>24</v>
      </c>
      <c r="H17" s="5">
        <f>'[1]29.Poland'!H17</f>
        <v>39</v>
      </c>
      <c r="I17" s="5">
        <f>'[1]29.Poland'!I17</f>
        <v>-15</v>
      </c>
      <c r="J17" s="48">
        <f>'[1]29.Poland'!J17</f>
        <v>20</v>
      </c>
      <c r="K17" s="6">
        <f>'[1]29.Poland'!K17</f>
        <v>3.0250000000624997</v>
      </c>
      <c r="L17" s="5" t="str">
        <f>'[1]29.Poland'!L17</f>
        <v xml:space="preserve"> </v>
      </c>
      <c r="N17" s="153"/>
    </row>
    <row r="18" spans="1:14">
      <c r="F18" s="120" t="s">
        <v>203</v>
      </c>
      <c r="G18" s="277">
        <f>SUM(G2:G17)/SUM(C2:C17)*2</f>
        <v>2.4973821989528795</v>
      </c>
      <c r="H18" s="277"/>
    </row>
    <row r="19" spans="1:14">
      <c r="B19" t="s">
        <v>153</v>
      </c>
      <c r="K19" s="6">
        <f>'[1]29.Poland'!K19</f>
        <v>3.0249999999999999</v>
      </c>
    </row>
    <row r="20" spans="1:14">
      <c r="K20" s="6"/>
    </row>
    <row r="22" spans="1:14">
      <c r="B22" s="190" t="s">
        <v>204</v>
      </c>
    </row>
    <row r="23" spans="1:14">
      <c r="B23" s="27" t="s">
        <v>267</v>
      </c>
    </row>
    <row r="24" spans="1:14">
      <c r="B24" s="190" t="s">
        <v>206</v>
      </c>
    </row>
    <row r="25" spans="1:14">
      <c r="B25" s="190" t="s">
        <v>207</v>
      </c>
    </row>
    <row r="26" spans="1:14">
      <c r="B26" s="190" t="s">
        <v>283</v>
      </c>
    </row>
    <row r="27" spans="1:14">
      <c r="B27" s="27" t="s">
        <v>262</v>
      </c>
    </row>
  </sheetData>
  <mergeCells count="1">
    <mergeCell ref="G18:H18"/>
  </mergeCells>
  <phoneticPr fontId="3" type="noConversion"/>
  <hyperlinks>
    <hyperlink ref="O1" location="MENU!A1" display="Menu" xr:uid="{00000000-0004-0000-2300-000000000000}"/>
  </hyperlinks>
  <pageMargins left="0.75" right="0.75" top="1" bottom="1" header="0.5" footer="0.5"/>
  <pageSetup paperSize="9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32"/>
  <dimension ref="A1:T22"/>
  <sheetViews>
    <sheetView workbookViewId="0"/>
  </sheetViews>
  <sheetFormatPr defaultRowHeight="15"/>
  <cols>
    <col min="1" max="1" width="3" customWidth="1"/>
    <col min="2" max="2" width="19.7109375" customWidth="1"/>
    <col min="3" max="8" width="3" customWidth="1"/>
    <col min="9" max="9" width="3.7109375" customWidth="1"/>
    <col min="10" max="10" width="3.7109375" style="13" customWidth="1"/>
    <col min="11" max="11" width="6.5703125" bestFit="1" customWidth="1"/>
    <col min="12" max="12" width="7.42578125" bestFit="1" customWidth="1"/>
  </cols>
  <sheetData>
    <row r="1" spans="1:20">
      <c r="B1" t="s">
        <v>184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s="13" t="s">
        <v>199</v>
      </c>
      <c r="K1" s="17" t="s">
        <v>128</v>
      </c>
      <c r="L1" s="17" t="s">
        <v>200</v>
      </c>
      <c r="M1" s="129" t="str">
        <f>CONCATENATE(MAX(C2:C13),"/22")</f>
        <v>22/22</v>
      </c>
      <c r="N1" s="243"/>
      <c r="O1" s="246" t="s">
        <v>77</v>
      </c>
    </row>
    <row r="2" spans="1:20">
      <c r="A2">
        <v>1</v>
      </c>
      <c r="B2" s="5" t="str">
        <f>'[1]30.Slovakia'!B2</f>
        <v>Slovan Bratislava</v>
      </c>
      <c r="C2" s="5">
        <f>'[1]30.Slovakia'!C2</f>
        <v>22</v>
      </c>
      <c r="D2" s="5">
        <f>'[1]30.Slovakia'!D2</f>
        <v>17</v>
      </c>
      <c r="E2" s="5">
        <f>'[1]30.Slovakia'!E2</f>
        <v>3</v>
      </c>
      <c r="F2" s="5">
        <f>'[1]30.Slovakia'!F2</f>
        <v>2</v>
      </c>
      <c r="G2" s="5">
        <f>'[1]30.Slovakia'!G2</f>
        <v>54</v>
      </c>
      <c r="H2" s="5">
        <f>'[1]30.Slovakia'!H2</f>
        <v>12</v>
      </c>
      <c r="I2" s="5">
        <f>'[1]30.Slovakia'!I2</f>
        <v>42</v>
      </c>
      <c r="J2" s="48">
        <f>'[1]30.Slovakia'!J2</f>
        <v>54</v>
      </c>
      <c r="K2" s="6">
        <f>'[1]30.Slovakia'!K2</f>
        <v>7.5000000065789472</v>
      </c>
      <c r="L2" s="5" t="str">
        <f>'[1]30.Slovakia'!L2</f>
        <v>CHQ1</v>
      </c>
      <c r="M2" s="129" t="s">
        <v>263</v>
      </c>
    </row>
    <row r="3" spans="1:20">
      <c r="A3">
        <v>2</v>
      </c>
      <c r="B3" s="5" t="str">
        <f>'[1]30.Slovakia'!B3</f>
        <v>Dunajska Streda</v>
      </c>
      <c r="C3" s="5">
        <f>'[1]30.Slovakia'!C3</f>
        <v>22</v>
      </c>
      <c r="D3" s="5">
        <f>'[1]30.Slovakia'!D3</f>
        <v>13</v>
      </c>
      <c r="E3" s="5">
        <f>'[1]30.Slovakia'!E3</f>
        <v>5</v>
      </c>
      <c r="F3" s="5">
        <f>'[1]30.Slovakia'!F3</f>
        <v>4</v>
      </c>
      <c r="G3" s="5">
        <f>'[1]30.Slovakia'!G3</f>
        <v>48</v>
      </c>
      <c r="H3" s="5">
        <f>'[1]30.Slovakia'!H3</f>
        <v>28</v>
      </c>
      <c r="I3" s="5">
        <f>'[1]30.Slovakia'!I3</f>
        <v>20</v>
      </c>
      <c r="J3" s="48">
        <f>'[1]30.Slovakia'!J3</f>
        <v>44</v>
      </c>
      <c r="K3" s="6">
        <f>'[1]30.Slovakia'!K3</f>
        <v>5.0000000040485828</v>
      </c>
      <c r="L3" s="5" t="str">
        <f>'[1]30.Slovakia'!L3</f>
        <v>ECLQ2</v>
      </c>
      <c r="M3" s="20" t="s">
        <v>245</v>
      </c>
      <c r="N3" s="243"/>
    </row>
    <row r="4" spans="1:20">
      <c r="A4">
        <v>3</v>
      </c>
      <c r="B4" s="5" t="str">
        <f>'[1]30.Slovakia'!B4</f>
        <v>Zilina</v>
      </c>
      <c r="C4" s="5">
        <f>'[1]30.Slovakia'!C4</f>
        <v>22</v>
      </c>
      <c r="D4" s="5">
        <f>'[1]30.Slovakia'!D4</f>
        <v>11</v>
      </c>
      <c r="E4" s="5">
        <f>'[1]30.Slovakia'!E4</f>
        <v>4</v>
      </c>
      <c r="F4" s="5">
        <f>'[1]30.Slovakia'!F4</f>
        <v>7</v>
      </c>
      <c r="G4" s="5">
        <f>'[1]30.Slovakia'!G4</f>
        <v>49</v>
      </c>
      <c r="H4" s="5">
        <f>'[1]30.Slovakia'!H4</f>
        <v>33</v>
      </c>
      <c r="I4" s="5">
        <f>'[1]30.Slovakia'!I4</f>
        <v>16</v>
      </c>
      <c r="J4" s="48">
        <f>'[1]30.Slovakia'!J4</f>
        <v>37</v>
      </c>
      <c r="K4" s="6">
        <f>'[1]30.Slovakia'!K4</f>
        <v>2.7250000028985508</v>
      </c>
      <c r="L4" s="5" t="str">
        <f>'[1]30.Slovakia'!L4</f>
        <v>ECLQ1</v>
      </c>
      <c r="M4" s="29"/>
    </row>
    <row r="5" spans="1:20">
      <c r="A5">
        <v>4</v>
      </c>
      <c r="B5" s="5" t="str">
        <f>'[1]30.Slovakia'!B5</f>
        <v>Spartak Trnava</v>
      </c>
      <c r="C5" s="5">
        <f>'[1]30.Slovakia'!C5</f>
        <v>22</v>
      </c>
      <c r="D5" s="5">
        <f>'[1]30.Slovakia'!D5</f>
        <v>11</v>
      </c>
      <c r="E5" s="5">
        <f>'[1]30.Slovakia'!E5</f>
        <v>2</v>
      </c>
      <c r="F5" s="5">
        <f>'[1]30.Slovakia'!F5</f>
        <v>9</v>
      </c>
      <c r="G5" s="5">
        <f>'[1]30.Slovakia'!G5</f>
        <v>32</v>
      </c>
      <c r="H5" s="5">
        <f>'[1]30.Slovakia'!H5</f>
        <v>29</v>
      </c>
      <c r="I5" s="5">
        <f>'[1]30.Slovakia'!I5</f>
        <v>3</v>
      </c>
      <c r="J5" s="48">
        <f>'[1]30.Slovakia'!J5</f>
        <v>35</v>
      </c>
      <c r="K5" s="6">
        <f>'[1]30.Slovakia'!K5</f>
        <v>7.5000000064935062</v>
      </c>
      <c r="L5" s="5" t="str">
        <f>'[1]30.Slovakia'!L5</f>
        <v>ECLQ1?</v>
      </c>
    </row>
    <row r="6" spans="1:20">
      <c r="A6" s="44">
        <v>5</v>
      </c>
      <c r="B6" s="5" t="str">
        <f>'[1]30.Slovakia'!B6</f>
        <v>Zlate Moravce</v>
      </c>
      <c r="C6" s="5">
        <f>'[1]30.Slovakia'!C6</f>
        <v>22</v>
      </c>
      <c r="D6" s="5">
        <f>'[1]30.Slovakia'!D6</f>
        <v>9</v>
      </c>
      <c r="E6" s="5">
        <f>'[1]30.Slovakia'!E6</f>
        <v>6</v>
      </c>
      <c r="F6" s="5">
        <f>'[1]30.Slovakia'!F6</f>
        <v>7</v>
      </c>
      <c r="G6" s="5">
        <f>'[1]30.Slovakia'!G6</f>
        <v>38</v>
      </c>
      <c r="H6" s="5">
        <f>'[1]30.Slovakia'!H6</f>
        <v>29</v>
      </c>
      <c r="I6" s="5">
        <f>'[1]30.Slovakia'!I6</f>
        <v>9</v>
      </c>
      <c r="J6" s="48">
        <f>'[1]30.Slovakia'!J6</f>
        <v>33</v>
      </c>
      <c r="K6" s="6">
        <f>'[1]30.Slovakia'!K6</f>
        <v>2.7250000002000001</v>
      </c>
      <c r="L6" s="5" t="str">
        <f>'[1]30.Slovakia'!L6</f>
        <v xml:space="preserve"> </v>
      </c>
      <c r="M6" s="10"/>
      <c r="P6" s="271"/>
      <c r="T6" s="271"/>
    </row>
    <row r="7" spans="1:20">
      <c r="A7" s="44">
        <v>6</v>
      </c>
      <c r="B7" s="5" t="str">
        <f>'[1]30.Slovakia'!B7</f>
        <v>Trencin</v>
      </c>
      <c r="C7" s="5">
        <f>'[1]30.Slovakia'!C7</f>
        <v>22</v>
      </c>
      <c r="D7" s="5">
        <f>'[1]30.Slovakia'!D7</f>
        <v>7</v>
      </c>
      <c r="E7" s="5">
        <f>'[1]30.Slovakia'!E7</f>
        <v>7</v>
      </c>
      <c r="F7" s="5">
        <f>'[1]30.Slovakia'!F7</f>
        <v>8</v>
      </c>
      <c r="G7" s="5">
        <f>'[1]30.Slovakia'!G7</f>
        <v>30</v>
      </c>
      <c r="H7" s="5">
        <f>'[1]30.Slovakia'!H7</f>
        <v>38</v>
      </c>
      <c r="I7" s="5">
        <f>'[1]30.Slovakia'!I7</f>
        <v>-8</v>
      </c>
      <c r="J7" s="48">
        <f>'[1]30.Slovakia'!J7</f>
        <v>28</v>
      </c>
      <c r="K7" s="6">
        <f>'[1]30.Slovakia'!K7</f>
        <v>4.5000000038461536</v>
      </c>
      <c r="L7" s="5" t="str">
        <f>'[1]30.Slovakia'!L7</f>
        <v xml:space="preserve"> </v>
      </c>
      <c r="P7" s="271"/>
      <c r="T7" s="271"/>
    </row>
    <row r="8" spans="1:20" ht="15" customHeight="1">
      <c r="A8">
        <v>7</v>
      </c>
      <c r="B8" s="5" t="str">
        <f>'[1]30.Slovakia'!B8</f>
        <v>Ruzomberok</v>
      </c>
      <c r="C8" s="5">
        <f>'[1]30.Slovakia'!C8</f>
        <v>22</v>
      </c>
      <c r="D8" s="5">
        <f>'[1]30.Slovakia'!D8</f>
        <v>5</v>
      </c>
      <c r="E8" s="5">
        <f>'[1]30.Slovakia'!E8</f>
        <v>8</v>
      </c>
      <c r="F8" s="5">
        <f>'[1]30.Slovakia'!F8</f>
        <v>9</v>
      </c>
      <c r="G8" s="5">
        <f>'[1]30.Slovakia'!G8</f>
        <v>31</v>
      </c>
      <c r="H8" s="5">
        <f>'[1]30.Slovakia'!H8</f>
        <v>37</v>
      </c>
      <c r="I8" s="5">
        <f>'[1]30.Slovakia'!I8</f>
        <v>-6</v>
      </c>
      <c r="J8" s="48">
        <f>'[1]30.Slovakia'!J8</f>
        <v>23</v>
      </c>
      <c r="K8" s="6">
        <f>'[1]30.Slovakia'!K8</f>
        <v>3.0000000030120484</v>
      </c>
      <c r="L8" s="5" t="str">
        <f>'[1]30.Slovakia'!L8</f>
        <v xml:space="preserve"> </v>
      </c>
      <c r="O8" s="143"/>
      <c r="P8" s="271"/>
    </row>
    <row r="9" spans="1:20">
      <c r="A9">
        <v>8</v>
      </c>
      <c r="B9" s="5" t="str">
        <f>'[1]30.Slovakia'!B9</f>
        <v>Nitra</v>
      </c>
      <c r="C9" s="5">
        <f>'[1]30.Slovakia'!C9</f>
        <v>22</v>
      </c>
      <c r="D9" s="5">
        <f>'[1]30.Slovakia'!D9</f>
        <v>6</v>
      </c>
      <c r="E9" s="5">
        <f>'[1]30.Slovakia'!E9</f>
        <v>4</v>
      </c>
      <c r="F9" s="5">
        <f>'[1]30.Slovakia'!F9</f>
        <v>12</v>
      </c>
      <c r="G9" s="5">
        <f>'[1]30.Slovakia'!G9</f>
        <v>21</v>
      </c>
      <c r="H9" s="5">
        <f>'[1]30.Slovakia'!H9</f>
        <v>38</v>
      </c>
      <c r="I9" s="5">
        <f>'[1]30.Slovakia'!I9</f>
        <v>-17</v>
      </c>
      <c r="J9" s="48">
        <f>'[1]30.Slovakia'!J9</f>
        <v>22</v>
      </c>
      <c r="K9" s="6">
        <f>'[1]30.Slovakia'!K9</f>
        <v>2.7250000001250001</v>
      </c>
      <c r="L9" s="5" t="str">
        <f>'[1]30.Slovakia'!L9</f>
        <v xml:space="preserve"> </v>
      </c>
      <c r="T9" s="271"/>
    </row>
    <row r="10" spans="1:20">
      <c r="A10">
        <v>9</v>
      </c>
      <c r="B10" s="5" t="str">
        <f>'[1]30.Slovakia'!B10</f>
        <v>Zemplin</v>
      </c>
      <c r="C10" s="5">
        <f>'[1]30.Slovakia'!C10</f>
        <v>22</v>
      </c>
      <c r="D10" s="5">
        <f>'[1]30.Slovakia'!D10</f>
        <v>5</v>
      </c>
      <c r="E10" s="5">
        <f>'[1]30.Slovakia'!E10</f>
        <v>7</v>
      </c>
      <c r="F10" s="5">
        <f>'[1]30.Slovakia'!F10</f>
        <v>10</v>
      </c>
      <c r="G10" s="5">
        <f>'[1]30.Slovakia'!G10</f>
        <v>22</v>
      </c>
      <c r="H10" s="5">
        <f>'[1]30.Slovakia'!H10</f>
        <v>42</v>
      </c>
      <c r="I10" s="5">
        <f>'[1]30.Slovakia'!I10</f>
        <v>-20</v>
      </c>
      <c r="J10" s="48">
        <f>'[1]30.Slovakia'!J10</f>
        <v>22</v>
      </c>
      <c r="K10" s="6">
        <f>'[1]30.Slovakia'!K10</f>
        <v>2.7250000001111112</v>
      </c>
      <c r="L10" s="5" t="str">
        <f>'[1]30.Slovakia'!L10</f>
        <v xml:space="preserve"> </v>
      </c>
      <c r="T10" s="271"/>
    </row>
    <row r="11" spans="1:20">
      <c r="A11">
        <v>10</v>
      </c>
      <c r="B11" s="5" t="str">
        <f>'[1]30.Slovakia'!B11</f>
        <v>Sered</v>
      </c>
      <c r="C11" s="5">
        <f>'[1]30.Slovakia'!C11</f>
        <v>22</v>
      </c>
      <c r="D11" s="5">
        <f>'[1]30.Slovakia'!D11</f>
        <v>5</v>
      </c>
      <c r="E11" s="5">
        <f>'[1]30.Slovakia'!E11</f>
        <v>7</v>
      </c>
      <c r="F11" s="5">
        <f>'[1]30.Slovakia'!F11</f>
        <v>10</v>
      </c>
      <c r="G11" s="5">
        <f>'[1]30.Slovakia'!G11</f>
        <v>22</v>
      </c>
      <c r="H11" s="5">
        <f>'[1]30.Slovakia'!H11</f>
        <v>39</v>
      </c>
      <c r="I11" s="5">
        <f>'[1]30.Slovakia'!I11</f>
        <v>-17</v>
      </c>
      <c r="J11" s="48">
        <f>'[1]30.Slovakia'!J11</f>
        <v>22</v>
      </c>
      <c r="K11" s="6">
        <f>'[1]30.Slovakia'!K11</f>
        <v>2.7250000001000001</v>
      </c>
      <c r="L11" s="5" t="str">
        <f>'[1]30.Slovakia'!L11</f>
        <v xml:space="preserve"> </v>
      </c>
      <c r="T11" s="271"/>
    </row>
    <row r="12" spans="1:20">
      <c r="A12">
        <v>11</v>
      </c>
      <c r="B12" s="5" t="str">
        <f>'[1]30.Slovakia'!B12</f>
        <v>Senica</v>
      </c>
      <c r="C12" s="5">
        <f>'[1]30.Slovakia'!C12</f>
        <v>22</v>
      </c>
      <c r="D12" s="5">
        <f>'[1]30.Slovakia'!D12</f>
        <v>5</v>
      </c>
      <c r="E12" s="5">
        <f>'[1]30.Slovakia'!E12</f>
        <v>6</v>
      </c>
      <c r="F12" s="5">
        <f>'[1]30.Slovakia'!F12</f>
        <v>11</v>
      </c>
      <c r="G12" s="5">
        <f>'[1]30.Slovakia'!G12</f>
        <v>23</v>
      </c>
      <c r="H12" s="5">
        <f>'[1]30.Slovakia'!H12</f>
        <v>40</v>
      </c>
      <c r="I12" s="5">
        <f>'[1]30.Slovakia'!I12</f>
        <v>-17</v>
      </c>
      <c r="J12" s="48">
        <f>'[1]30.Slovakia'!J12</f>
        <v>21</v>
      </c>
      <c r="K12" s="6">
        <f>'[1]30.Slovakia'!K12</f>
        <v>2.7250000000909091</v>
      </c>
      <c r="L12" s="5" t="str">
        <f>'[1]30.Slovakia'!L12</f>
        <v xml:space="preserve"> </v>
      </c>
    </row>
    <row r="13" spans="1:20">
      <c r="A13">
        <v>12</v>
      </c>
      <c r="B13" s="5" t="str">
        <f>'[1]30.Slovakia'!B13</f>
        <v>Pohronie</v>
      </c>
      <c r="C13" s="5">
        <f>'[1]30.Slovakia'!C13</f>
        <v>22</v>
      </c>
      <c r="D13" s="5">
        <f>'[1]30.Slovakia'!D13</f>
        <v>3</v>
      </c>
      <c r="E13" s="5">
        <f>'[1]30.Slovakia'!E13</f>
        <v>11</v>
      </c>
      <c r="F13" s="5">
        <f>'[1]30.Slovakia'!F13</f>
        <v>8</v>
      </c>
      <c r="G13" s="5">
        <f>'[1]30.Slovakia'!G13</f>
        <v>27</v>
      </c>
      <c r="H13" s="5">
        <f>'[1]30.Slovakia'!H13</f>
        <v>32</v>
      </c>
      <c r="I13" s="5">
        <f>'[1]30.Slovakia'!I13</f>
        <v>-5</v>
      </c>
      <c r="J13" s="48">
        <f>'[1]30.Slovakia'!J13</f>
        <v>20</v>
      </c>
      <c r="K13" s="6">
        <f>'[1]30.Slovakia'!K13</f>
        <v>2.7250000000833334</v>
      </c>
      <c r="L13" s="5" t="str">
        <f>'[1]30.Slovakia'!L13</f>
        <v xml:space="preserve"> </v>
      </c>
    </row>
    <row r="14" spans="1:20">
      <c r="F14" s="120" t="s">
        <v>203</v>
      </c>
      <c r="G14" s="277">
        <f>SUM(G2:G13)/SUM(C2:C13)*2</f>
        <v>3.0075757575757578</v>
      </c>
      <c r="H14" s="277"/>
    </row>
    <row r="15" spans="1:20">
      <c r="B15" t="s">
        <v>154</v>
      </c>
      <c r="K15" s="6">
        <f>'[1]30.Slovakia'!K15</f>
        <v>2.7250000000000001</v>
      </c>
    </row>
    <row r="18" spans="2:2">
      <c r="B18" s="190" t="s">
        <v>204</v>
      </c>
    </row>
    <row r="19" spans="2:2">
      <c r="B19" s="27" t="s">
        <v>227</v>
      </c>
    </row>
    <row r="20" spans="2:2">
      <c r="B20" s="190" t="s">
        <v>206</v>
      </c>
    </row>
    <row r="21" spans="2:2">
      <c r="B21" s="190" t="s">
        <v>207</v>
      </c>
    </row>
    <row r="22" spans="2:2">
      <c r="B22" s="27" t="s">
        <v>251</v>
      </c>
    </row>
  </sheetData>
  <mergeCells count="1">
    <mergeCell ref="G14:H14"/>
  </mergeCells>
  <phoneticPr fontId="3" type="noConversion"/>
  <hyperlinks>
    <hyperlink ref="O1" location="MENU!A1" display="Menu" xr:uid="{00000000-0004-0000-2400-000000000000}"/>
  </hyperlinks>
  <pageMargins left="0.75" right="0.75" top="1" bottom="1" header="0.5" footer="0.5"/>
  <pageSetup paperSize="9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Лист45"/>
  <dimension ref="A1:P20"/>
  <sheetViews>
    <sheetView workbookViewId="0"/>
  </sheetViews>
  <sheetFormatPr defaultRowHeight="15"/>
  <cols>
    <col min="1" max="1" width="3" customWidth="1"/>
    <col min="2" max="2" width="19.7109375" customWidth="1"/>
    <col min="3" max="8" width="3" customWidth="1"/>
    <col min="9" max="9" width="3.7109375" customWidth="1"/>
    <col min="10" max="10" width="3.7109375" style="13" customWidth="1"/>
    <col min="11" max="11" width="6.5703125" bestFit="1" customWidth="1"/>
    <col min="12" max="12" width="7.42578125" bestFit="1" customWidth="1"/>
  </cols>
  <sheetData>
    <row r="1" spans="1:16">
      <c r="A1" s="9"/>
      <c r="B1" t="s">
        <v>184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s="13" t="s">
        <v>199</v>
      </c>
      <c r="K1" s="17" t="s">
        <v>128</v>
      </c>
      <c r="L1" s="17" t="s">
        <v>200</v>
      </c>
      <c r="M1" s="129" t="str">
        <f>CONCATENATE(MAX(C2:C11),"/36")</f>
        <v>27/36</v>
      </c>
      <c r="N1" s="243"/>
      <c r="O1" s="246" t="s">
        <v>77</v>
      </c>
    </row>
    <row r="2" spans="1:16">
      <c r="A2" s="1">
        <v>1</v>
      </c>
      <c r="B2" s="5" t="str">
        <f>'[1]32.Slovenia'!B2</f>
        <v>Olimpija</v>
      </c>
      <c r="C2" s="5">
        <f>'[1]32.Slovenia'!C2</f>
        <v>26</v>
      </c>
      <c r="D2" s="5">
        <f>'[1]32.Slovenia'!D2</f>
        <v>14</v>
      </c>
      <c r="E2" s="5">
        <f>'[1]32.Slovenia'!E2</f>
        <v>8</v>
      </c>
      <c r="F2" s="5">
        <f>'[1]32.Slovenia'!F2</f>
        <v>4</v>
      </c>
      <c r="G2" s="5">
        <f>'[1]32.Slovenia'!G2</f>
        <v>34</v>
      </c>
      <c r="H2" s="5">
        <f>'[1]32.Slovenia'!H2</f>
        <v>16</v>
      </c>
      <c r="I2" s="5">
        <f>'[1]32.Slovenia'!I2</f>
        <v>18</v>
      </c>
      <c r="J2" s="48">
        <f>'[1]32.Slovenia'!J2</f>
        <v>50</v>
      </c>
      <c r="K2" s="6">
        <f>'[1]32.Slovenia'!K2</f>
        <v>6.7500000060606062</v>
      </c>
      <c r="L2" s="5" t="str">
        <f>'[1]32.Slovenia'!L2</f>
        <v>CHQ1</v>
      </c>
      <c r="M2" s="14"/>
    </row>
    <row r="3" spans="1:16">
      <c r="A3" s="1">
        <v>2</v>
      </c>
      <c r="B3" s="5" t="str">
        <f>'[1]32.Slovenia'!B3</f>
        <v>Maribor</v>
      </c>
      <c r="C3" s="5">
        <f>'[1]32.Slovenia'!C3</f>
        <v>27</v>
      </c>
      <c r="D3" s="5">
        <f>'[1]32.Slovenia'!D3</f>
        <v>13</v>
      </c>
      <c r="E3" s="5">
        <f>'[1]32.Slovenia'!E3</f>
        <v>10</v>
      </c>
      <c r="F3" s="5">
        <f>'[1]32.Slovenia'!F3</f>
        <v>4</v>
      </c>
      <c r="G3" s="5">
        <f>'[1]32.Slovenia'!G3</f>
        <v>52</v>
      </c>
      <c r="H3" s="5">
        <f>'[1]32.Slovenia'!H3</f>
        <v>32</v>
      </c>
      <c r="I3" s="5">
        <f>'[1]32.Slovenia'!I3</f>
        <v>20</v>
      </c>
      <c r="J3" s="48">
        <f>'[1]32.Slovenia'!J3</f>
        <v>49</v>
      </c>
      <c r="K3" s="6">
        <f>'[1]32.Slovenia'!K3</f>
        <v>14.000000008928572</v>
      </c>
      <c r="L3" s="5" t="str">
        <f>'[1]32.Slovenia'!L3</f>
        <v>ECLQ1</v>
      </c>
      <c r="M3" s="5"/>
      <c r="N3" s="243"/>
    </row>
    <row r="4" spans="1:16">
      <c r="A4">
        <v>3</v>
      </c>
      <c r="B4" s="5" t="str">
        <f>'[1]32.Slovenia'!B4</f>
        <v>Mura</v>
      </c>
      <c r="C4" s="5">
        <f>'[1]32.Slovenia'!C4</f>
        <v>27</v>
      </c>
      <c r="D4" s="5">
        <f>'[1]32.Slovenia'!D4</f>
        <v>12</v>
      </c>
      <c r="E4" s="5">
        <f>'[1]32.Slovenia'!E4</f>
        <v>9</v>
      </c>
      <c r="F4" s="5">
        <f>'[1]32.Slovenia'!F4</f>
        <v>6</v>
      </c>
      <c r="G4" s="5">
        <f>'[1]32.Slovenia'!G4</f>
        <v>31</v>
      </c>
      <c r="H4" s="5">
        <f>'[1]32.Slovenia'!H4</f>
        <v>18</v>
      </c>
      <c r="I4" s="5">
        <f>'[1]32.Slovenia'!I4</f>
        <v>13</v>
      </c>
      <c r="J4" s="48">
        <f>'[1]32.Slovenia'!J4</f>
        <v>45</v>
      </c>
      <c r="K4" s="6">
        <f>'[1]32.Slovenia'!K4</f>
        <v>3.000000003058104</v>
      </c>
      <c r="L4" s="5" t="str">
        <f>'[1]32.Slovenia'!L4</f>
        <v>ECLQ1</v>
      </c>
      <c r="M4" s="5"/>
    </row>
    <row r="5" spans="1:16">
      <c r="A5">
        <v>4</v>
      </c>
      <c r="B5" s="5" t="str">
        <f>'[1]32.Slovenia'!B5</f>
        <v>Domzale</v>
      </c>
      <c r="C5" s="5">
        <f>'[1]32.Slovenia'!C5</f>
        <v>27</v>
      </c>
      <c r="D5" s="5">
        <f>'[1]32.Slovenia'!D5</f>
        <v>10</v>
      </c>
      <c r="E5" s="5">
        <f>'[1]32.Slovenia'!E5</f>
        <v>10</v>
      </c>
      <c r="F5" s="5">
        <f>'[1]32.Slovenia'!F5</f>
        <v>7</v>
      </c>
      <c r="G5" s="5">
        <f>'[1]32.Slovenia'!G5</f>
        <v>37</v>
      </c>
      <c r="H5" s="5">
        <f>'[1]32.Slovenia'!H5</f>
        <v>30</v>
      </c>
      <c r="I5" s="5">
        <f>'[1]32.Slovenia'!I5</f>
        <v>7</v>
      </c>
      <c r="J5" s="48">
        <f>'[1]32.Slovenia'!J5</f>
        <v>40</v>
      </c>
      <c r="K5" s="6">
        <f>'[1]32.Slovenia'!K5</f>
        <v>5.5000000046728976</v>
      </c>
      <c r="L5" s="5" t="str">
        <f>'[1]32.Slovenia'!L5</f>
        <v>ECLQ1?</v>
      </c>
    </row>
    <row r="6" spans="1:16">
      <c r="A6">
        <v>5</v>
      </c>
      <c r="B6" s="5" t="str">
        <f>'[1]32.Slovenia'!B6</f>
        <v>Koper</v>
      </c>
      <c r="C6" s="5">
        <f>'[1]32.Slovenia'!C6</f>
        <v>27</v>
      </c>
      <c r="D6" s="5">
        <f>'[1]32.Slovenia'!D6</f>
        <v>10</v>
      </c>
      <c r="E6" s="5">
        <f>'[1]32.Slovenia'!E6</f>
        <v>7</v>
      </c>
      <c r="F6" s="5">
        <f>'[1]32.Slovenia'!F6</f>
        <v>10</v>
      </c>
      <c r="G6" s="5">
        <f>'[1]32.Slovenia'!G6</f>
        <v>35</v>
      </c>
      <c r="H6" s="5">
        <f>'[1]32.Slovenia'!H6</f>
        <v>37</v>
      </c>
      <c r="I6" s="5">
        <f>'[1]32.Slovenia'!I6</f>
        <v>-2</v>
      </c>
      <c r="J6" s="48">
        <f>'[1]32.Slovenia'!J6</f>
        <v>37</v>
      </c>
      <c r="K6" s="6">
        <f>'[1]32.Slovenia'!K6</f>
        <v>2.8500000002000001</v>
      </c>
      <c r="L6" s="5" t="str">
        <f>'[1]32.Slovenia'!L6</f>
        <v xml:space="preserve"> </v>
      </c>
      <c r="M6" s="10"/>
      <c r="P6" s="271"/>
    </row>
    <row r="7" spans="1:16">
      <c r="A7">
        <v>6</v>
      </c>
      <c r="B7" s="5" t="str">
        <f>'[1]32.Slovenia'!B7</f>
        <v>Bravo</v>
      </c>
      <c r="C7" s="5">
        <f>'[1]32.Slovenia'!C7</f>
        <v>26</v>
      </c>
      <c r="D7" s="5">
        <f>'[1]32.Slovenia'!D7</f>
        <v>8</v>
      </c>
      <c r="E7" s="5">
        <f>'[1]32.Slovenia'!E7</f>
        <v>10</v>
      </c>
      <c r="F7" s="5">
        <f>'[1]32.Slovenia'!F7</f>
        <v>8</v>
      </c>
      <c r="G7" s="5">
        <f>'[1]32.Slovenia'!G7</f>
        <v>26</v>
      </c>
      <c r="H7" s="5">
        <f>'[1]32.Slovenia'!H7</f>
        <v>26</v>
      </c>
      <c r="I7" s="5">
        <f>'[1]32.Slovenia'!I7</f>
        <v>0</v>
      </c>
      <c r="J7" s="48">
        <f>'[1]32.Slovenia'!J7</f>
        <v>34</v>
      </c>
      <c r="K7" s="6">
        <f>'[1]32.Slovenia'!K7</f>
        <v>2.8500000001666668</v>
      </c>
      <c r="L7" s="5" t="str">
        <f>'[1]32.Slovenia'!L7</f>
        <v xml:space="preserve"> </v>
      </c>
      <c r="P7" s="271"/>
    </row>
    <row r="8" spans="1:16">
      <c r="A8">
        <v>7</v>
      </c>
      <c r="B8" s="5" t="str">
        <f>'[1]32.Slovenia'!B8</f>
        <v>Tabor Sezana</v>
      </c>
      <c r="C8" s="5">
        <f>'[1]32.Slovenia'!C8</f>
        <v>27</v>
      </c>
      <c r="D8" s="5">
        <f>'[1]32.Slovenia'!D8</f>
        <v>9</v>
      </c>
      <c r="E8" s="5">
        <f>'[1]32.Slovenia'!E8</f>
        <v>6</v>
      </c>
      <c r="F8" s="5">
        <f>'[1]32.Slovenia'!F8</f>
        <v>12</v>
      </c>
      <c r="G8" s="5">
        <f>'[1]32.Slovenia'!G8</f>
        <v>31</v>
      </c>
      <c r="H8" s="5">
        <f>'[1]32.Slovenia'!H8</f>
        <v>36</v>
      </c>
      <c r="I8" s="5">
        <f>'[1]32.Slovenia'!I8</f>
        <v>-5</v>
      </c>
      <c r="J8" s="48">
        <f>'[1]32.Slovenia'!J8</f>
        <v>33</v>
      </c>
      <c r="K8" s="6">
        <f>'[1]32.Slovenia'!K8</f>
        <v>2.8500000001428574</v>
      </c>
      <c r="L8" s="5" t="str">
        <f>'[1]32.Slovenia'!L8</f>
        <v xml:space="preserve"> </v>
      </c>
      <c r="P8" s="271"/>
    </row>
    <row r="9" spans="1:16">
      <c r="A9">
        <v>8</v>
      </c>
      <c r="B9" s="5" t="str">
        <f>'[1]32.Slovenia'!B9</f>
        <v>Celje</v>
      </c>
      <c r="C9" s="5">
        <f>'[1]32.Slovenia'!C9</f>
        <v>27</v>
      </c>
      <c r="D9" s="5">
        <f>'[1]32.Slovenia'!D9</f>
        <v>7</v>
      </c>
      <c r="E9" s="5">
        <f>'[1]32.Slovenia'!E9</f>
        <v>6</v>
      </c>
      <c r="F9" s="5">
        <f>'[1]32.Slovenia'!F9</f>
        <v>14</v>
      </c>
      <c r="G9" s="5">
        <f>'[1]32.Slovenia'!G9</f>
        <v>24</v>
      </c>
      <c r="H9" s="5">
        <f>'[1]32.Slovenia'!H9</f>
        <v>33</v>
      </c>
      <c r="I9" s="5">
        <f>'[1]32.Slovenia'!I9</f>
        <v>-9</v>
      </c>
      <c r="J9" s="48">
        <f>'[1]32.Slovenia'!J9</f>
        <v>27</v>
      </c>
      <c r="K9" s="6">
        <f>'[1]32.Slovenia'!K9</f>
        <v>2.8500000029761905</v>
      </c>
      <c r="L9" s="5" t="str">
        <f>'[1]32.Slovenia'!L9</f>
        <v xml:space="preserve"> </v>
      </c>
      <c r="O9" s="49"/>
      <c r="P9" s="63"/>
    </row>
    <row r="10" spans="1:16">
      <c r="A10">
        <v>9</v>
      </c>
      <c r="B10" s="5" t="str">
        <f>'[1]32.Slovenia'!B10</f>
        <v>Aluminij</v>
      </c>
      <c r="C10" s="5">
        <f>'[1]32.Slovenia'!C10</f>
        <v>27</v>
      </c>
      <c r="D10" s="5">
        <f>'[1]32.Slovenia'!D10</f>
        <v>6</v>
      </c>
      <c r="E10" s="5">
        <f>'[1]32.Slovenia'!E10</f>
        <v>9</v>
      </c>
      <c r="F10" s="5">
        <f>'[1]32.Slovenia'!F10</f>
        <v>12</v>
      </c>
      <c r="G10" s="5">
        <f>'[1]32.Slovenia'!G10</f>
        <v>19</v>
      </c>
      <c r="H10" s="5">
        <f>'[1]32.Slovenia'!H10</f>
        <v>36</v>
      </c>
      <c r="I10" s="5">
        <f>'[1]32.Slovenia'!I10</f>
        <v>-17</v>
      </c>
      <c r="J10" s="48">
        <f>'[1]32.Slovenia'!J10</f>
        <v>27</v>
      </c>
      <c r="K10" s="6">
        <f>'[1]32.Slovenia'!K10</f>
        <v>2.8500000001111112</v>
      </c>
      <c r="L10" s="5" t="str">
        <f>'[1]32.Slovenia'!L10</f>
        <v xml:space="preserve"> </v>
      </c>
    </row>
    <row r="11" spans="1:16">
      <c r="A11">
        <v>10</v>
      </c>
      <c r="B11" s="5" t="str">
        <f>'[1]32.Slovenia'!B11</f>
        <v>ND Gorica</v>
      </c>
      <c r="C11" s="5">
        <f>'[1]32.Slovenia'!C11</f>
        <v>27</v>
      </c>
      <c r="D11" s="5">
        <f>'[1]32.Slovenia'!D11</f>
        <v>4</v>
      </c>
      <c r="E11" s="5">
        <f>'[1]32.Slovenia'!E11</f>
        <v>7</v>
      </c>
      <c r="F11" s="5">
        <f>'[1]32.Slovenia'!F11</f>
        <v>16</v>
      </c>
      <c r="G11" s="5">
        <f>'[1]32.Slovenia'!G11</f>
        <v>17</v>
      </c>
      <c r="H11" s="5">
        <f>'[1]32.Slovenia'!H11</f>
        <v>42</v>
      </c>
      <c r="I11" s="5">
        <f>'[1]32.Slovenia'!I11</f>
        <v>-25</v>
      </c>
      <c r="J11" s="48">
        <f>'[1]32.Slovenia'!J11</f>
        <v>19</v>
      </c>
      <c r="K11" s="6">
        <f>'[1]32.Slovenia'!K11</f>
        <v>2.8500000029585801</v>
      </c>
      <c r="L11" s="5" t="str">
        <f>'[1]32.Slovenia'!L11</f>
        <v xml:space="preserve"> </v>
      </c>
      <c r="N11" s="54"/>
    </row>
    <row r="12" spans="1:16">
      <c r="F12" s="120" t="s">
        <v>203</v>
      </c>
      <c r="G12" s="277">
        <f>SUM(G2:G11)/SUM(C2:C11)*2</f>
        <v>2.283582089552239</v>
      </c>
      <c r="H12" s="277"/>
      <c r="N12" s="41"/>
    </row>
    <row r="13" spans="1:16">
      <c r="B13" t="s">
        <v>156</v>
      </c>
      <c r="K13" s="6">
        <f>'[1]32.Slovenia'!K13</f>
        <v>2.85</v>
      </c>
    </row>
    <row r="17" spans="2:2">
      <c r="B17" s="190" t="s">
        <v>204</v>
      </c>
    </row>
    <row r="18" spans="2:2">
      <c r="B18" s="27" t="s">
        <v>243</v>
      </c>
    </row>
    <row r="19" spans="2:2">
      <c r="B19" s="190" t="s">
        <v>206</v>
      </c>
    </row>
    <row r="20" spans="2:2">
      <c r="B20" s="190" t="s">
        <v>207</v>
      </c>
    </row>
  </sheetData>
  <mergeCells count="1">
    <mergeCell ref="G12:H12"/>
  </mergeCells>
  <phoneticPr fontId="3" type="noConversion"/>
  <hyperlinks>
    <hyperlink ref="O1" location="MENU!A1" display="Menu" xr:uid="{00000000-0004-0000-2500-000000000000}"/>
  </hyperlinks>
  <pageMargins left="0.75" right="0.75" top="1" bottom="1" header="0.5" footer="0.5"/>
  <pageSetup paperSize="9" orientation="portrait" verticalDpi="203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39"/>
  <dimension ref="A1:Q26"/>
  <sheetViews>
    <sheetView workbookViewId="0"/>
  </sheetViews>
  <sheetFormatPr defaultRowHeight="15"/>
  <cols>
    <col min="1" max="1" width="3" customWidth="1"/>
    <col min="2" max="2" width="19.7109375" customWidth="1"/>
    <col min="3" max="8" width="3" customWidth="1"/>
    <col min="9" max="9" width="3.7109375" customWidth="1"/>
    <col min="10" max="10" width="3.7109375" style="13" customWidth="1"/>
    <col min="11" max="11" width="6.5703125" bestFit="1" customWidth="1"/>
    <col min="12" max="12" width="7.42578125" bestFit="1" customWidth="1"/>
  </cols>
  <sheetData>
    <row r="1" spans="1:17">
      <c r="B1" t="s">
        <v>184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s="13" t="s">
        <v>199</v>
      </c>
      <c r="K1" s="17" t="s">
        <v>128</v>
      </c>
      <c r="L1" s="17" t="s">
        <v>200</v>
      </c>
      <c r="M1" s="129" t="str">
        <f>CONCATENATE(MAX(C2:C13),"/33")</f>
        <v>28/33</v>
      </c>
      <c r="N1" s="243"/>
      <c r="O1" s="246" t="s">
        <v>77</v>
      </c>
    </row>
    <row r="2" spans="1:17">
      <c r="A2">
        <v>1</v>
      </c>
      <c r="B2" s="5" t="str">
        <f>'[1]33.Hungary'!B2</f>
        <v>Ferencvaros</v>
      </c>
      <c r="C2" s="5">
        <f>'[1]33.Hungary'!C2</f>
        <v>28</v>
      </c>
      <c r="D2" s="5">
        <f>'[1]33.Hungary'!D2</f>
        <v>19</v>
      </c>
      <c r="E2" s="5">
        <f>'[1]33.Hungary'!E2</f>
        <v>8</v>
      </c>
      <c r="F2" s="5">
        <f>'[1]33.Hungary'!F2</f>
        <v>1</v>
      </c>
      <c r="G2" s="5">
        <f>'[1]33.Hungary'!G2</f>
        <v>60</v>
      </c>
      <c r="H2" s="5">
        <f>'[1]33.Hungary'!H2</f>
        <v>19</v>
      </c>
      <c r="I2" s="5">
        <f>'[1]33.Hungary'!I2</f>
        <v>41</v>
      </c>
      <c r="J2" s="48">
        <f>'[1]33.Hungary'!J2</f>
        <v>65</v>
      </c>
      <c r="K2" s="6">
        <f>'[1]33.Hungary'!K2</f>
        <v>13.500000008771929</v>
      </c>
      <c r="L2" s="5" t="str">
        <f>'[1]33.Hungary'!L2</f>
        <v>CHQ1</v>
      </c>
      <c r="M2" s="14"/>
    </row>
    <row r="3" spans="1:17">
      <c r="A3">
        <v>2</v>
      </c>
      <c r="B3" s="5" t="str">
        <f>'[1]33.Hungary'!B3</f>
        <v>Puskas Academia</v>
      </c>
      <c r="C3" s="5">
        <f>'[1]33.Hungary'!C3</f>
        <v>28</v>
      </c>
      <c r="D3" s="5">
        <f>'[1]33.Hungary'!D3</f>
        <v>16</v>
      </c>
      <c r="E3" s="5">
        <f>'[1]33.Hungary'!E3</f>
        <v>4</v>
      </c>
      <c r="F3" s="5">
        <f>'[1]33.Hungary'!F3</f>
        <v>8</v>
      </c>
      <c r="G3" s="5">
        <f>'[1]33.Hungary'!G3</f>
        <v>40</v>
      </c>
      <c r="H3" s="5">
        <f>'[1]33.Hungary'!H3</f>
        <v>32</v>
      </c>
      <c r="I3" s="5">
        <f>'[1]33.Hungary'!I3</f>
        <v>8</v>
      </c>
      <c r="J3" s="48">
        <f>'[1]33.Hungary'!J3</f>
        <v>52</v>
      </c>
      <c r="K3" s="6">
        <f>'[1]33.Hungary'!K3</f>
        <v>3.1000000031847135</v>
      </c>
      <c r="L3" s="5" t="str">
        <f>'[1]33.Hungary'!L3</f>
        <v>ECLQ1</v>
      </c>
      <c r="M3" s="5"/>
      <c r="N3" s="243"/>
      <c r="Q3" s="271" t="s">
        <v>240</v>
      </c>
    </row>
    <row r="4" spans="1:17">
      <c r="A4">
        <v>3</v>
      </c>
      <c r="B4" s="5" t="str">
        <f>'[1]33.Hungary'!B4</f>
        <v>Fehervar</v>
      </c>
      <c r="C4" s="5">
        <f>'[1]33.Hungary'!C4</f>
        <v>28</v>
      </c>
      <c r="D4" s="5">
        <f>'[1]33.Hungary'!D4</f>
        <v>12</v>
      </c>
      <c r="E4" s="5">
        <f>'[1]33.Hungary'!E4</f>
        <v>8</v>
      </c>
      <c r="F4" s="5">
        <f>'[1]33.Hungary'!F4</f>
        <v>8</v>
      </c>
      <c r="G4" s="5">
        <f>'[1]33.Hungary'!G4</f>
        <v>54</v>
      </c>
      <c r="H4" s="5">
        <f>'[1]33.Hungary'!H4</f>
        <v>32</v>
      </c>
      <c r="I4" s="5">
        <f>'[1]33.Hungary'!I4</f>
        <v>22</v>
      </c>
      <c r="J4" s="48">
        <f>'[1]33.Hungary'!J4</f>
        <v>44</v>
      </c>
      <c r="K4" s="6">
        <f>'[1]33.Hungary'!K4</f>
        <v>11.500000008333334</v>
      </c>
      <c r="L4" s="5" t="str">
        <f>'[1]33.Hungary'!L4</f>
        <v>ECLQ1</v>
      </c>
      <c r="M4" s="5"/>
      <c r="Q4" s="271" t="s">
        <v>287</v>
      </c>
    </row>
    <row r="5" spans="1:17">
      <c r="A5">
        <v>4</v>
      </c>
      <c r="B5" s="5" t="str">
        <f>'[1]33.Hungary'!B5</f>
        <v>Paks</v>
      </c>
      <c r="C5" s="5">
        <f>'[1]33.Hungary'!C5</f>
        <v>28</v>
      </c>
      <c r="D5" s="5">
        <f>'[1]33.Hungary'!D5</f>
        <v>11</v>
      </c>
      <c r="E5" s="5">
        <f>'[1]33.Hungary'!E5</f>
        <v>7</v>
      </c>
      <c r="F5" s="5">
        <f>'[1]33.Hungary'!F5</f>
        <v>10</v>
      </c>
      <c r="G5" s="5">
        <f>'[1]33.Hungary'!G5</f>
        <v>59</v>
      </c>
      <c r="H5" s="5">
        <f>'[1]33.Hungary'!H5</f>
        <v>54</v>
      </c>
      <c r="I5" s="5">
        <f>'[1]33.Hungary'!I5</f>
        <v>5</v>
      </c>
      <c r="J5" s="48">
        <f>'[1]33.Hungary'!J5</f>
        <v>40</v>
      </c>
      <c r="K5" s="6">
        <f>'[1]33.Hungary'!K5</f>
        <v>3.1000000002528818</v>
      </c>
      <c r="L5" s="5" t="str">
        <f>'[1]33.Hungary'!L5</f>
        <v>ECLQ1?</v>
      </c>
      <c r="Q5" s="271" t="s">
        <v>288</v>
      </c>
    </row>
    <row r="6" spans="1:17">
      <c r="A6">
        <v>5</v>
      </c>
      <c r="B6" s="5" t="str">
        <f>'[1]33.Hungary'!B6</f>
        <v>MTK Budapest</v>
      </c>
      <c r="C6" s="5">
        <f>'[1]33.Hungary'!C6</f>
        <v>28</v>
      </c>
      <c r="D6" s="5">
        <f>'[1]33.Hungary'!D6</f>
        <v>10</v>
      </c>
      <c r="E6" s="5">
        <f>'[1]33.Hungary'!E6</f>
        <v>9</v>
      </c>
      <c r="F6" s="5">
        <f>'[1]33.Hungary'!F6</f>
        <v>9</v>
      </c>
      <c r="G6" s="5">
        <f>'[1]33.Hungary'!G6</f>
        <v>39</v>
      </c>
      <c r="H6" s="5">
        <f>'[1]33.Hungary'!H6</f>
        <v>36</v>
      </c>
      <c r="I6" s="5">
        <f>'[1]33.Hungary'!I6</f>
        <v>3</v>
      </c>
      <c r="J6" s="48">
        <f>'[1]33.Hungary'!J6</f>
        <v>39</v>
      </c>
      <c r="K6" s="6">
        <f>'[1]33.Hungary'!K6</f>
        <v>3.100000003144654</v>
      </c>
      <c r="L6" s="5" t="str">
        <f>'[1]33.Hungary'!L6</f>
        <v xml:space="preserve"> </v>
      </c>
      <c r="M6" s="10"/>
      <c r="P6" s="271"/>
    </row>
    <row r="7" spans="1:17">
      <c r="A7">
        <v>6</v>
      </c>
      <c r="B7" s="5" t="str">
        <f>'[1]33.Hungary'!B7</f>
        <v>Mezokovesd</v>
      </c>
      <c r="C7" s="5">
        <f>'[1]33.Hungary'!C7</f>
        <v>28</v>
      </c>
      <c r="D7" s="5">
        <f>'[1]33.Hungary'!D7</f>
        <v>10</v>
      </c>
      <c r="E7" s="5">
        <f>'[1]33.Hungary'!E7</f>
        <v>8</v>
      </c>
      <c r="F7" s="5">
        <f>'[1]33.Hungary'!F7</f>
        <v>10</v>
      </c>
      <c r="G7" s="5">
        <f>'[1]33.Hungary'!G7</f>
        <v>31</v>
      </c>
      <c r="H7" s="5">
        <f>'[1]33.Hungary'!H7</f>
        <v>35</v>
      </c>
      <c r="I7" s="5">
        <f>'[1]33.Hungary'!I7</f>
        <v>-4</v>
      </c>
      <c r="J7" s="48">
        <f>'[1]33.Hungary'!J7</f>
        <v>38</v>
      </c>
      <c r="K7" s="6">
        <f>'[1]33.Hungary'!K7</f>
        <v>3.1000000001695485</v>
      </c>
      <c r="L7" s="5" t="str">
        <f>'[1]33.Hungary'!L7</f>
        <v xml:space="preserve"> </v>
      </c>
      <c r="P7" s="271"/>
    </row>
    <row r="8" spans="1:17">
      <c r="A8">
        <v>7</v>
      </c>
      <c r="B8" s="5" t="str">
        <f>'[1]33.Hungary'!B8</f>
        <v>Kisvarda</v>
      </c>
      <c r="C8" s="5">
        <f>'[1]33.Hungary'!C8</f>
        <v>28</v>
      </c>
      <c r="D8" s="5">
        <f>'[1]33.Hungary'!D8</f>
        <v>10</v>
      </c>
      <c r="E8" s="5">
        <f>'[1]33.Hungary'!E8</f>
        <v>8</v>
      </c>
      <c r="F8" s="5">
        <f>'[1]33.Hungary'!F8</f>
        <v>10</v>
      </c>
      <c r="G8" s="5">
        <f>'[1]33.Hungary'!G8</f>
        <v>24</v>
      </c>
      <c r="H8" s="5">
        <f>'[1]33.Hungary'!H8</f>
        <v>34</v>
      </c>
      <c r="I8" s="5">
        <f>'[1]33.Hungary'!I8</f>
        <v>-10</v>
      </c>
      <c r="J8" s="48">
        <f>'[1]33.Hungary'!J8</f>
        <v>38</v>
      </c>
      <c r="K8" s="6">
        <f>'[1]33.Hungary'!K8</f>
        <v>3.1000000001457391</v>
      </c>
      <c r="L8" s="5" t="str">
        <f>'[1]33.Hungary'!L8</f>
        <v xml:space="preserve"> </v>
      </c>
      <c r="O8" s="20"/>
      <c r="P8" s="271"/>
    </row>
    <row r="9" spans="1:17">
      <c r="A9">
        <v>8</v>
      </c>
      <c r="B9" s="5" t="str">
        <f>'[1]33.Hungary'!B9</f>
        <v>Ujpest</v>
      </c>
      <c r="C9" s="5">
        <f>'[1]33.Hungary'!C9</f>
        <v>28</v>
      </c>
      <c r="D9" s="5">
        <f>'[1]33.Hungary'!D9</f>
        <v>10</v>
      </c>
      <c r="E9" s="5">
        <f>'[1]33.Hungary'!E9</f>
        <v>5</v>
      </c>
      <c r="F9" s="5">
        <f>'[1]33.Hungary'!F9</f>
        <v>13</v>
      </c>
      <c r="G9" s="5">
        <f>'[1]33.Hungary'!G9</f>
        <v>37</v>
      </c>
      <c r="H9" s="5">
        <f>'[1]33.Hungary'!H9</f>
        <v>57</v>
      </c>
      <c r="I9" s="5">
        <f>'[1]33.Hungary'!I9</f>
        <v>-20</v>
      </c>
      <c r="J9" s="48">
        <f>'[1]33.Hungary'!J9</f>
        <v>35</v>
      </c>
      <c r="K9" s="6">
        <f>'[1]33.Hungary'!K9</f>
        <v>3.1000000031645571</v>
      </c>
      <c r="L9" s="5" t="str">
        <f>'[1]33.Hungary'!L9</f>
        <v xml:space="preserve"> </v>
      </c>
      <c r="O9" s="51"/>
    </row>
    <row r="10" spans="1:17">
      <c r="A10">
        <v>9</v>
      </c>
      <c r="B10" s="5" t="str">
        <f>'[1]33.Hungary'!B10</f>
        <v>Honved</v>
      </c>
      <c r="C10" s="5">
        <f>'[1]33.Hungary'!C10</f>
        <v>28</v>
      </c>
      <c r="D10" s="5">
        <f>'[1]33.Hungary'!D10</f>
        <v>8</v>
      </c>
      <c r="E10" s="5">
        <f>'[1]33.Hungary'!E10</f>
        <v>9</v>
      </c>
      <c r="F10" s="5">
        <f>'[1]33.Hungary'!F10</f>
        <v>11</v>
      </c>
      <c r="G10" s="5">
        <f>'[1]33.Hungary'!G10</f>
        <v>40</v>
      </c>
      <c r="H10" s="5">
        <f>'[1]33.Hungary'!H10</f>
        <v>39</v>
      </c>
      <c r="I10" s="5">
        <f>'[1]33.Hungary'!I10</f>
        <v>1</v>
      </c>
      <c r="J10" s="48">
        <f>'[1]33.Hungary'!J10</f>
        <v>33</v>
      </c>
      <c r="K10" s="6">
        <f>'[1]33.Hungary'!K10</f>
        <v>5.500000004807692</v>
      </c>
      <c r="L10" s="5" t="str">
        <f>'[1]33.Hungary'!L10</f>
        <v xml:space="preserve"> </v>
      </c>
    </row>
    <row r="11" spans="1:17">
      <c r="A11">
        <v>10</v>
      </c>
      <c r="B11" s="5" t="str">
        <f>'[1]33.Hungary'!B11</f>
        <v>Zalaegerszeg</v>
      </c>
      <c r="C11" s="5">
        <f>'[1]33.Hungary'!C11</f>
        <v>28</v>
      </c>
      <c r="D11" s="5">
        <f>'[1]33.Hungary'!D11</f>
        <v>8</v>
      </c>
      <c r="E11" s="5">
        <f>'[1]33.Hungary'!E11</f>
        <v>5</v>
      </c>
      <c r="F11" s="5">
        <f>'[1]33.Hungary'!F11</f>
        <v>15</v>
      </c>
      <c r="G11" s="5">
        <f>'[1]33.Hungary'!G11</f>
        <v>44</v>
      </c>
      <c r="H11" s="5">
        <f>'[1]33.Hungary'!H11</f>
        <v>51</v>
      </c>
      <c r="I11" s="5">
        <f>'[1]33.Hungary'!I11</f>
        <v>-7</v>
      </c>
      <c r="J11" s="48">
        <f>'[1]33.Hungary'!J11</f>
        <v>29</v>
      </c>
      <c r="K11" s="6">
        <f>'[1]33.Hungary'!K11</f>
        <v>3.1000000001028818</v>
      </c>
      <c r="L11" s="5" t="str">
        <f>'[1]33.Hungary'!L11</f>
        <v xml:space="preserve"> </v>
      </c>
      <c r="N11" s="54"/>
    </row>
    <row r="12" spans="1:17">
      <c r="A12">
        <v>11</v>
      </c>
      <c r="B12" s="5" t="str">
        <f>'[1]33.Hungary'!B12</f>
        <v>Budafok</v>
      </c>
      <c r="C12" s="5">
        <f>'[1]33.Hungary'!C12</f>
        <v>28</v>
      </c>
      <c r="D12" s="5">
        <f>'[1]33.Hungary'!D12</f>
        <v>7</v>
      </c>
      <c r="E12" s="5">
        <f>'[1]33.Hungary'!E12</f>
        <v>6</v>
      </c>
      <c r="F12" s="5">
        <f>'[1]33.Hungary'!F12</f>
        <v>15</v>
      </c>
      <c r="G12" s="5">
        <f>'[1]33.Hungary'!G12</f>
        <v>31</v>
      </c>
      <c r="H12" s="5">
        <f>'[1]33.Hungary'!H12</f>
        <v>52</v>
      </c>
      <c r="I12" s="5">
        <f>'[1]33.Hungary'!I12</f>
        <v>-21</v>
      </c>
      <c r="J12" s="48">
        <f>'[1]33.Hungary'!J12</f>
        <v>27</v>
      </c>
      <c r="K12" s="6">
        <f>'[1]33.Hungary'!K12</f>
        <v>3.1000000000937908</v>
      </c>
      <c r="L12" s="5" t="str">
        <f>'[1]33.Hungary'!L12</f>
        <v xml:space="preserve"> </v>
      </c>
      <c r="N12" s="42"/>
      <c r="O12" s="27"/>
    </row>
    <row r="13" spans="1:17">
      <c r="A13">
        <v>12</v>
      </c>
      <c r="B13" s="5" t="str">
        <f>'[1]33.Hungary'!B13</f>
        <v>Diosgyor</v>
      </c>
      <c r="C13" s="5">
        <f>'[1]33.Hungary'!C13</f>
        <v>28</v>
      </c>
      <c r="D13" s="5">
        <f>'[1]33.Hungary'!D13</f>
        <v>6</v>
      </c>
      <c r="E13" s="5">
        <f>'[1]33.Hungary'!E13</f>
        <v>5</v>
      </c>
      <c r="F13" s="5">
        <f>'[1]33.Hungary'!F13</f>
        <v>17</v>
      </c>
      <c r="G13" s="5">
        <f>'[1]33.Hungary'!G13</f>
        <v>29</v>
      </c>
      <c r="H13" s="5">
        <f>'[1]33.Hungary'!H13</f>
        <v>47</v>
      </c>
      <c r="I13" s="5">
        <f>'[1]33.Hungary'!I13</f>
        <v>-18</v>
      </c>
      <c r="J13" s="48">
        <f>'[1]33.Hungary'!J13</f>
        <v>23</v>
      </c>
      <c r="K13" s="6">
        <f>'[1]33.Hungary'!K13</f>
        <v>3.1000000000862151</v>
      </c>
      <c r="L13" s="5" t="str">
        <f>'[1]33.Hungary'!L13</f>
        <v xml:space="preserve"> </v>
      </c>
    </row>
    <row r="14" spans="1:17">
      <c r="F14" s="120" t="s">
        <v>203</v>
      </c>
      <c r="G14" s="277">
        <f>SUM(G2:G13)/SUM(C2:C13)*2</f>
        <v>2.9047619047619047</v>
      </c>
      <c r="H14" s="277"/>
      <c r="K14" s="3"/>
    </row>
    <row r="15" spans="1:17">
      <c r="B15" t="s">
        <v>157</v>
      </c>
      <c r="K15" s="6">
        <f>'[1]33.Hungary'!K15</f>
        <v>3.1000000000028818</v>
      </c>
      <c r="N15" s="27"/>
    </row>
    <row r="16" spans="1:17">
      <c r="N16" s="42"/>
    </row>
    <row r="17" spans="2:14">
      <c r="K17" s="3"/>
      <c r="N17" s="68"/>
    </row>
    <row r="18" spans="2:14">
      <c r="L18" t="str">
        <f>IF(B14="Дебрецен","ЛЕ2"," ")</f>
        <v xml:space="preserve"> </v>
      </c>
    </row>
    <row r="19" spans="2:14">
      <c r="B19" s="190" t="s">
        <v>204</v>
      </c>
    </row>
    <row r="20" spans="2:14">
      <c r="B20" s="27" t="s">
        <v>289</v>
      </c>
    </row>
    <row r="21" spans="2:14">
      <c r="B21" s="27" t="s">
        <v>206</v>
      </c>
    </row>
    <row r="22" spans="2:14">
      <c r="B22" s="27" t="s">
        <v>207</v>
      </c>
    </row>
    <row r="23" spans="2:14">
      <c r="B23" s="27" t="s">
        <v>290</v>
      </c>
    </row>
    <row r="24" spans="2:14">
      <c r="B24" s="27" t="s">
        <v>291</v>
      </c>
    </row>
    <row r="25" spans="2:14">
      <c r="B25" s="27" t="s">
        <v>280</v>
      </c>
    </row>
    <row r="26" spans="2:14">
      <c r="B26" s="25"/>
    </row>
  </sheetData>
  <mergeCells count="1">
    <mergeCell ref="G14:H14"/>
  </mergeCells>
  <phoneticPr fontId="3" type="noConversion"/>
  <hyperlinks>
    <hyperlink ref="O1" location="MENU!A1" display="Menu" xr:uid="{00000000-0004-0000-2600-000000000000}"/>
  </hyperlink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25"/>
  <sheetViews>
    <sheetView showGridLines="0" topLeftCell="C1" workbookViewId="0">
      <selection activeCell="Y11" sqref="Y11"/>
    </sheetView>
  </sheetViews>
  <sheetFormatPr defaultRowHeight="12.95" customHeight="1"/>
  <cols>
    <col min="1" max="1" width="3.5703125" style="160" customWidth="1"/>
    <col min="2" max="2" width="17.7109375" style="102" customWidth="1"/>
    <col min="3" max="3" width="5.85546875" style="102" customWidth="1"/>
    <col min="4" max="4" width="7.5703125" style="88" customWidth="1"/>
    <col min="5" max="5" width="4.140625" style="160" bestFit="1" customWidth="1"/>
    <col min="6" max="6" width="2.7109375" style="160" customWidth="1"/>
    <col min="7" max="7" width="17.7109375" style="102" customWidth="1"/>
    <col min="8" max="8" width="5.85546875" style="102" customWidth="1"/>
    <col min="9" max="9" width="7.5703125" style="204" customWidth="1"/>
    <col min="10" max="10" width="4.140625" style="160" customWidth="1"/>
    <col min="11" max="11" width="2.7109375" style="160" customWidth="1"/>
    <col min="12" max="12" width="17.7109375" style="102" customWidth="1"/>
    <col min="13" max="13" width="5.85546875" style="102" customWidth="1"/>
    <col min="14" max="14" width="7.5703125" style="102" customWidth="1"/>
    <col min="15" max="15" width="4.140625" style="160" customWidth="1"/>
    <col min="16" max="16" width="2.7109375" style="160" customWidth="1"/>
    <col min="17" max="17" width="17.7109375" style="102" customWidth="1"/>
    <col min="18" max="18" width="5.5703125" style="102" customWidth="1"/>
    <col min="19" max="19" width="7.5703125" style="88" customWidth="1"/>
    <col min="20" max="20" width="3.7109375" style="140" customWidth="1"/>
    <col min="21" max="21" width="3.7109375" style="160" customWidth="1"/>
    <col min="22" max="22" width="17.7109375" style="102" customWidth="1"/>
    <col min="23" max="23" width="6.5703125" style="102" bestFit="1" customWidth="1"/>
    <col min="24" max="24" width="7.5703125" style="102" customWidth="1"/>
    <col min="25" max="25" width="2.7109375" style="160" customWidth="1"/>
    <col min="26" max="26" width="3.7109375" style="160" customWidth="1"/>
    <col min="27" max="27" width="17.7109375" style="102" customWidth="1"/>
    <col min="28" max="28" width="7" style="102" bestFit="1" customWidth="1"/>
    <col min="29" max="29" width="7.5703125" style="102" customWidth="1"/>
    <col min="30" max="30" width="3.5703125" style="160" bestFit="1" customWidth="1"/>
    <col min="31" max="16384" width="9.140625" style="102"/>
  </cols>
  <sheetData>
    <row r="1" spans="1:32" ht="12.95" customHeight="1" thickBot="1">
      <c r="A1" s="205"/>
      <c r="B1" s="272" t="s">
        <v>109</v>
      </c>
      <c r="C1" s="272"/>
      <c r="D1" s="272"/>
      <c r="E1" s="170" t="s">
        <v>71</v>
      </c>
      <c r="G1" s="272" t="s">
        <v>110</v>
      </c>
      <c r="H1" s="272"/>
      <c r="I1" s="272"/>
      <c r="J1" s="170" t="s">
        <v>71</v>
      </c>
      <c r="L1" s="272" t="s">
        <v>111</v>
      </c>
      <c r="M1" s="272"/>
      <c r="N1" s="272"/>
      <c r="O1" s="170" t="s">
        <v>71</v>
      </c>
      <c r="Q1" s="272" t="s">
        <v>112</v>
      </c>
      <c r="R1" s="272"/>
      <c r="S1" s="272"/>
      <c r="T1" s="170" t="s">
        <v>71</v>
      </c>
      <c r="V1" s="272" t="s">
        <v>74</v>
      </c>
      <c r="W1" s="272"/>
      <c r="X1" s="272"/>
      <c r="AA1" s="272" t="s">
        <v>75</v>
      </c>
      <c r="AB1" s="272"/>
      <c r="AC1" s="272"/>
    </row>
    <row r="2" spans="1:32" ht="12.95" customHeight="1">
      <c r="A2" s="160">
        <v>1</v>
      </c>
      <c r="B2" s="70" t="str">
        <f>[1]ECL!$B2</f>
        <v>Maribor</v>
      </c>
      <c r="C2" s="103" t="str">
        <f>[1]ECL!$C2</f>
        <v>Slo2</v>
      </c>
      <c r="D2" s="72">
        <f>[1]ECL!$D2</f>
        <v>14.000000008928572</v>
      </c>
      <c r="E2" s="160" t="str">
        <f>[1]ECL!$E2</f>
        <v xml:space="preserve"> </v>
      </c>
      <c r="F2" s="160">
        <v>1</v>
      </c>
      <c r="G2" s="70" t="str">
        <f>[1]ECL!$G2</f>
        <v>Basel</v>
      </c>
      <c r="H2" s="161" t="str">
        <f>[1]ECL!$H2</f>
        <v>Sui4</v>
      </c>
      <c r="I2" s="200">
        <f>[1]ECL!$I2</f>
        <v>49.00000003448276</v>
      </c>
      <c r="J2" s="140" t="str">
        <f>[1]ECL!$J2</f>
        <v>?</v>
      </c>
      <c r="K2" s="160">
        <v>1</v>
      </c>
      <c r="L2" s="70" t="str">
        <f>[1]ECL!$L2</f>
        <v>Basel</v>
      </c>
      <c r="M2" s="161" t="str">
        <f>[1]ECL!$M2</f>
        <v>Sui4</v>
      </c>
      <c r="N2" s="72">
        <f>[1]ECL!$N2</f>
        <v>49.00000003448276</v>
      </c>
      <c r="O2" s="160" t="str">
        <f>[1]ECL!$O2</f>
        <v>?</v>
      </c>
      <c r="P2" s="160">
        <v>1</v>
      </c>
      <c r="Q2" s="70" t="str">
        <f>[1]ECL!$Q2</f>
        <v>Tottenham</v>
      </c>
      <c r="R2" s="161" t="str">
        <f>[1]ECL!$R2</f>
        <v>Eng7</v>
      </c>
      <c r="S2" s="72">
        <f>[1]ECL!$S2</f>
        <v>88.000000071428573</v>
      </c>
      <c r="T2" s="140" t="str">
        <f>[1]ECL!$T2</f>
        <v>?</v>
      </c>
      <c r="U2" s="206">
        <v>1</v>
      </c>
      <c r="V2" s="81" t="str">
        <f>[1]ECL!$V2</f>
        <v>Tottenham</v>
      </c>
      <c r="W2" s="84" t="str">
        <f>[1]ECL!$W2</f>
        <v>Eng7</v>
      </c>
      <c r="X2" s="85">
        <f>[1]ECL!$X2</f>
        <v>88.000000071428573</v>
      </c>
      <c r="Y2" s="140" t="str">
        <f>[1]ECL!$Y2</f>
        <v>?</v>
      </c>
      <c r="Z2" s="206">
        <v>17</v>
      </c>
      <c r="AA2" s="81" t="str">
        <f>[1]ECL!$AA2</f>
        <v>Rapid Wien</v>
      </c>
      <c r="AB2" s="84" t="str">
        <f>[1]ECL!$AB2</f>
        <v>Aut2</v>
      </c>
      <c r="AC2" s="85">
        <f>[1]ECL!$AC2</f>
        <v>17.000000010526314</v>
      </c>
      <c r="AD2" s="160" t="str">
        <f>[1]ECL!$AD2</f>
        <v>2nc</v>
      </c>
      <c r="AF2" s="258" t="s">
        <v>77</v>
      </c>
    </row>
    <row r="3" spans="1:32" ht="12.95" customHeight="1">
      <c r="A3" s="160">
        <v>2</v>
      </c>
      <c r="B3" s="73" t="str">
        <f>[1]ECL!$B3</f>
        <v>Fehervar</v>
      </c>
      <c r="C3" s="21" t="str">
        <f>[1]ECL!$C3</f>
        <v>Hun3</v>
      </c>
      <c r="D3" s="75">
        <f>[1]ECL!$D3</f>
        <v>11.500000008333334</v>
      </c>
      <c r="E3" s="160" t="str">
        <f>[1]ECL!$E3</f>
        <v xml:space="preserve"> </v>
      </c>
      <c r="F3" s="160">
        <v>2</v>
      </c>
      <c r="G3" s="73" t="str">
        <f>[1]ECL!$G3</f>
        <v>Astana</v>
      </c>
      <c r="H3" s="162" t="str">
        <f>[1]ECL!$H3</f>
        <v>Kaz3</v>
      </c>
      <c r="I3" s="201">
        <f>[1]ECL!$I3</f>
        <v>22.500000015625002</v>
      </c>
      <c r="J3" s="140" t="str">
        <f>[1]ECL!$J3</f>
        <v xml:space="preserve"> </v>
      </c>
      <c r="K3" s="160">
        <v>2</v>
      </c>
      <c r="L3" s="73" t="str">
        <f>[1]ECL!$L3</f>
        <v>Copenhagen</v>
      </c>
      <c r="M3" s="162" t="str">
        <f>[1]ECL!$M3</f>
        <v>Den4</v>
      </c>
      <c r="N3" s="75">
        <f>[1]ECL!$N3</f>
        <v>43.50000002777778</v>
      </c>
      <c r="O3" s="160" t="str">
        <f>[1]ECL!$O3</f>
        <v xml:space="preserve"> </v>
      </c>
      <c r="P3" s="160">
        <v>2</v>
      </c>
      <c r="Q3" s="73" t="str">
        <f>[1]ECL!$Q3</f>
        <v>Roma</v>
      </c>
      <c r="R3" s="162" t="str">
        <f>[1]ECL!$R3</f>
        <v>Ita7</v>
      </c>
      <c r="S3" s="75">
        <f>[1]ECL!$S3</f>
        <v>86.000000066666672</v>
      </c>
      <c r="T3" s="140" t="str">
        <f>[1]ECL!$T3</f>
        <v xml:space="preserve"> </v>
      </c>
      <c r="U3" s="206">
        <v>2</v>
      </c>
      <c r="V3" s="90" t="str">
        <f>[1]ECL!$V3</f>
        <v>Roma</v>
      </c>
      <c r="W3" s="102" t="str">
        <f>[1]ECL!$W3</f>
        <v>Ita7</v>
      </c>
      <c r="X3" s="92">
        <f>[1]ECL!$X3</f>
        <v>86.000000066666672</v>
      </c>
      <c r="Y3" s="140" t="str">
        <f>[1]ECL!$Y3</f>
        <v xml:space="preserve"> </v>
      </c>
      <c r="Z3" s="206">
        <v>18</v>
      </c>
      <c r="AA3" s="90" t="str">
        <f>[1]ECL!$AA3</f>
        <v>Galatasaray</v>
      </c>
      <c r="AB3" s="102" t="str">
        <f>[1]ECL!$AB3</f>
        <v>Tur3</v>
      </c>
      <c r="AC3" s="92">
        <f>[1]ECL!$AC3</f>
        <v>17.000000010416667</v>
      </c>
      <c r="AD3" s="160" t="str">
        <f>[1]ECL!$AD3</f>
        <v xml:space="preserve"> </v>
      </c>
    </row>
    <row r="4" spans="1:32" ht="12.95" customHeight="1">
      <c r="A4" s="160">
        <v>3</v>
      </c>
      <c r="B4" s="73" t="str">
        <f>[1]ECL!$B4</f>
        <v>Dundalk</v>
      </c>
      <c r="C4" s="21" t="str">
        <f>[1]ECL!$C4</f>
        <v>Irl3</v>
      </c>
      <c r="D4" s="75">
        <f>[1]ECL!$D4</f>
        <v>10.500000007936508</v>
      </c>
      <c r="E4" s="160" t="str">
        <f>[1]ECL!$E4</f>
        <v>cw</v>
      </c>
      <c r="F4" s="160">
        <v>3</v>
      </c>
      <c r="G4" s="73" t="str">
        <f>[1]ECL!$G4</f>
        <v>Feyenoord</v>
      </c>
      <c r="H4" s="162" t="str">
        <f>[1]ECL!$H4</f>
        <v>Ned5</v>
      </c>
      <c r="I4" s="201">
        <f>[1]ECL!$I4</f>
        <v>21.000000014705883</v>
      </c>
      <c r="J4" s="140" t="str">
        <f>[1]ECL!$J4</f>
        <v>?</v>
      </c>
      <c r="K4" s="160">
        <v>3</v>
      </c>
      <c r="L4" s="73" t="str">
        <f>[1]ECL!$L4</f>
        <v>CSKA</v>
      </c>
      <c r="M4" s="162" t="str">
        <f>[1]ECL!$M4</f>
        <v>Rus4</v>
      </c>
      <c r="N4" s="75">
        <f>[1]ECL!$N4</f>
        <v>40.000000026315789</v>
      </c>
      <c r="O4" s="160" t="str">
        <f>[1]ECL!$O4</f>
        <v xml:space="preserve"> </v>
      </c>
      <c r="P4" s="160">
        <v>3</v>
      </c>
      <c r="Q4" s="73" t="str">
        <f>[1]ECL!$Q4</f>
        <v>Villarreal</v>
      </c>
      <c r="R4" s="162" t="str">
        <f>[1]ECL!$R4</f>
        <v>Esp7</v>
      </c>
      <c r="S4" s="75">
        <f>[1]ECL!$S4</f>
        <v>55.000000040000003</v>
      </c>
      <c r="T4" s="140" t="str">
        <f>[1]ECL!$T4</f>
        <v>?</v>
      </c>
      <c r="U4" s="206">
        <v>3</v>
      </c>
      <c r="V4" s="90" t="str">
        <f>[1]ECL!$V4</f>
        <v>Villarreal</v>
      </c>
      <c r="W4" s="102" t="str">
        <f>[1]ECL!$W4</f>
        <v>Esp7</v>
      </c>
      <c r="X4" s="92">
        <f>[1]ECL!$X4</f>
        <v>55.000000040000003</v>
      </c>
      <c r="Y4" s="140" t="str">
        <f>[1]ECL!$Y4</f>
        <v>?</v>
      </c>
      <c r="Z4" s="206">
        <v>19</v>
      </c>
      <c r="AA4" s="90" t="str">
        <f>[1]ECL!$AA4</f>
        <v>Zorya</v>
      </c>
      <c r="AB4" s="102" t="str">
        <f>[1]ECL!$AB4</f>
        <v>Ukr3</v>
      </c>
      <c r="AC4" s="92">
        <f>[1]ECL!$AC4</f>
        <v>15.00000001010101</v>
      </c>
      <c r="AD4" s="160" t="str">
        <f>[1]ECL!$AD4</f>
        <v xml:space="preserve"> </v>
      </c>
    </row>
    <row r="5" spans="1:32" ht="12.95" customHeight="1">
      <c r="A5" s="160">
        <v>4</v>
      </c>
      <c r="B5" s="73" t="str">
        <f>[1]ECL!$B5</f>
        <v>Suduva</v>
      </c>
      <c r="C5" s="21" t="str">
        <f>[1]ECL!$C5</f>
        <v>Lit2</v>
      </c>
      <c r="D5" s="75">
        <f>[1]ECL!$D5</f>
        <v>8.7500000073529414</v>
      </c>
      <c r="E5" s="160" t="str">
        <f>[1]ECL!$E5</f>
        <v xml:space="preserve"> </v>
      </c>
      <c r="F5" s="160">
        <v>4</v>
      </c>
      <c r="G5" s="73" t="str">
        <f>[1]ECL!$G5</f>
        <v>Maccabi Tel-Aviv</v>
      </c>
      <c r="H5" s="162" t="str">
        <f>[1]ECL!$H5</f>
        <v>Isr2</v>
      </c>
      <c r="I5" s="201">
        <f>[1]ECL!$I5</f>
        <v>20.500000014084506</v>
      </c>
      <c r="J5" s="140" t="str">
        <f>[1]ECL!$J5</f>
        <v xml:space="preserve"> </v>
      </c>
      <c r="K5" s="160">
        <v>4</v>
      </c>
      <c r="L5" s="73" t="str">
        <f>[1]ECL!$L5</f>
        <v>Anderlecht</v>
      </c>
      <c r="M5" s="162" t="str">
        <f>[1]ECL!$M5</f>
        <v>Bel4</v>
      </c>
      <c r="N5" s="75">
        <f>[1]ECL!$N5</f>
        <v>25.000000016129032</v>
      </c>
      <c r="O5" s="160" t="str">
        <f>[1]ECL!$O5</f>
        <v xml:space="preserve"> </v>
      </c>
      <c r="P5" s="160">
        <v>4</v>
      </c>
      <c r="Q5" s="73" t="str">
        <f>[1]ECL!$Q5</f>
        <v>Basel</v>
      </c>
      <c r="R5" s="162" t="str">
        <f>[1]ECL!$R5</f>
        <v>Sui4</v>
      </c>
      <c r="S5" s="75">
        <f>[1]ECL!$S5</f>
        <v>49.00000003448276</v>
      </c>
      <c r="T5" s="140" t="str">
        <f>[1]ECL!$T5</f>
        <v>?</v>
      </c>
      <c r="U5" s="206">
        <v>4</v>
      </c>
      <c r="V5" s="90" t="str">
        <f>[1]ECL!$V5</f>
        <v>Basel</v>
      </c>
      <c r="W5" s="102" t="str">
        <f>[1]ECL!$W5</f>
        <v>Sui4</v>
      </c>
      <c r="X5" s="92">
        <f>[1]ECL!$X5</f>
        <v>49.00000003448276</v>
      </c>
      <c r="Y5" s="140" t="str">
        <f>[1]ECL!$Y5</f>
        <v>?</v>
      </c>
      <c r="Z5" s="206">
        <v>20</v>
      </c>
      <c r="AA5" s="90" t="str">
        <f>[1]ECL!$AA5</f>
        <v>Ferencvaros</v>
      </c>
      <c r="AB5" s="102" t="str">
        <f>[1]ECL!$AB5</f>
        <v>Hun1</v>
      </c>
      <c r="AC5" s="92">
        <f>[1]ECL!$AC5</f>
        <v>13.500000008771929</v>
      </c>
      <c r="AD5" s="160" t="str">
        <f>[1]ECL!$AD5</f>
        <v>2ch</v>
      </c>
    </row>
    <row r="6" spans="1:32" ht="12.95" customHeight="1">
      <c r="A6" s="160">
        <v>5</v>
      </c>
      <c r="B6" s="73" t="str">
        <f>[1]ECL!$B6</f>
        <v>Zrinjski</v>
      </c>
      <c r="C6" s="21" t="str">
        <f>[1]ECL!$C6</f>
        <v>Bos4</v>
      </c>
      <c r="D6" s="75">
        <f>[1]ECL!$D6</f>
        <v>8.0000000071942452</v>
      </c>
      <c r="E6" s="160" t="str">
        <f>[1]ECL!$E6</f>
        <v>?</v>
      </c>
      <c r="F6" s="160">
        <v>5</v>
      </c>
      <c r="G6" s="73" t="str">
        <f>[1]ECL!$G6</f>
        <v>PAOK</v>
      </c>
      <c r="H6" s="162" t="str">
        <f>[1]ECL!$H6</f>
        <v>Gre4</v>
      </c>
      <c r="I6" s="201">
        <f>[1]ECL!$I6</f>
        <v>20.00000001388889</v>
      </c>
      <c r="J6" s="140" t="str">
        <f>[1]ECL!$J6</f>
        <v>?</v>
      </c>
      <c r="K6" s="160">
        <v>5</v>
      </c>
      <c r="L6" s="73" t="str">
        <f>[1]ECL!$L6</f>
        <v>Astana</v>
      </c>
      <c r="M6" s="162" t="str">
        <f>[1]ECL!$M6</f>
        <v>Kaz3</v>
      </c>
      <c r="N6" s="75">
        <f>[1]ECL!$N6</f>
        <v>22.500000015625002</v>
      </c>
      <c r="O6" s="160" t="str">
        <f>[1]ECL!$O6</f>
        <v xml:space="preserve"> </v>
      </c>
      <c r="P6" s="160">
        <v>5</v>
      </c>
      <c r="Q6" s="73" t="str">
        <f>[1]ECL!$Q6</f>
        <v>Copenhagen</v>
      </c>
      <c r="R6" s="162" t="str">
        <f>[1]ECL!$R6</f>
        <v>Den4</v>
      </c>
      <c r="S6" s="75">
        <f>[1]ECL!$S6</f>
        <v>43.50000002777778</v>
      </c>
      <c r="T6" s="140" t="str">
        <f>[1]ECL!$T6</f>
        <v xml:space="preserve"> </v>
      </c>
      <c r="U6" s="206">
        <v>5</v>
      </c>
      <c r="V6" s="90" t="str">
        <f>[1]ECL!$V6</f>
        <v>Copenhagen</v>
      </c>
      <c r="W6" s="102" t="str">
        <f>[1]ECL!$W6</f>
        <v>Den4</v>
      </c>
      <c r="X6" s="92">
        <f>[1]ECL!$X6</f>
        <v>43.50000002777778</v>
      </c>
      <c r="Y6" s="140" t="str">
        <f>[1]ECL!$Y6</f>
        <v xml:space="preserve"> </v>
      </c>
      <c r="Z6" s="206">
        <v>21</v>
      </c>
      <c r="AA6" s="90" t="str">
        <f>[1]ECL!$AA6</f>
        <v>Shkendija</v>
      </c>
      <c r="AB6" s="102" t="str">
        <f>[1]ECL!$AB6</f>
        <v>Mac1</v>
      </c>
      <c r="AC6" s="92">
        <f>[1]ECL!$AC6</f>
        <v>9.0000000075187963</v>
      </c>
      <c r="AD6" s="160" t="str">
        <f>[1]ECL!$AD6</f>
        <v>2ch</v>
      </c>
    </row>
    <row r="7" spans="1:32" ht="12.95" customHeight="1">
      <c r="A7" s="160">
        <v>6</v>
      </c>
      <c r="B7" s="73" t="str">
        <f>[1]ECL!$B7</f>
        <v>Dudelange</v>
      </c>
      <c r="C7" s="21" t="str">
        <f>[1]ECL!$C7</f>
        <v>Lux2</v>
      </c>
      <c r="D7" s="75">
        <f>[1]ECL!$D7</f>
        <v>8.0000000070921988</v>
      </c>
      <c r="E7" s="160" t="str">
        <f>[1]ECL!$E7</f>
        <v xml:space="preserve"> </v>
      </c>
      <c r="F7" s="160">
        <v>6</v>
      </c>
      <c r="G7" s="73" t="str">
        <f>[1]ECL!$G7</f>
        <v>AEK Athens</v>
      </c>
      <c r="H7" s="162" t="str">
        <f>[1]ECL!$H7</f>
        <v>Gre3</v>
      </c>
      <c r="I7" s="201">
        <f>[1]ECL!$I7</f>
        <v>19.500000013698632</v>
      </c>
      <c r="J7" s="140" t="str">
        <f>[1]ECL!$J7</f>
        <v xml:space="preserve"> </v>
      </c>
      <c r="K7" s="160">
        <v>6</v>
      </c>
      <c r="L7" s="73" t="str">
        <f>[1]ECL!$L7</f>
        <v>Feyenoord</v>
      </c>
      <c r="M7" s="162" t="str">
        <f>[1]ECL!$M7</f>
        <v>Ned5</v>
      </c>
      <c r="N7" s="75">
        <f>[1]ECL!$N7</f>
        <v>21.000000014705883</v>
      </c>
      <c r="O7" s="160" t="str">
        <f>[1]ECL!$O7</f>
        <v>?</v>
      </c>
      <c r="P7" s="160">
        <v>6</v>
      </c>
      <c r="Q7" s="73" t="str">
        <f>[1]ECL!$Q7</f>
        <v>CSKA</v>
      </c>
      <c r="R7" s="162" t="str">
        <f>[1]ECL!$R7</f>
        <v>Rus4</v>
      </c>
      <c r="S7" s="75">
        <f>[1]ECL!$S7</f>
        <v>40.000000026315789</v>
      </c>
      <c r="T7" s="140" t="str">
        <f>[1]ECL!$T7</f>
        <v xml:space="preserve"> </v>
      </c>
      <c r="U7" s="206">
        <v>6</v>
      </c>
      <c r="V7" s="90" t="str">
        <f>[1]ECL!$V7</f>
        <v>CSKA</v>
      </c>
      <c r="W7" s="102" t="str">
        <f>[1]ECL!$W7</f>
        <v>Rus4</v>
      </c>
      <c r="X7" s="92">
        <f>[1]ECL!$X7</f>
        <v>40.000000026315789</v>
      </c>
      <c r="Y7" s="140" t="str">
        <f>[1]ECL!$Y7</f>
        <v xml:space="preserve"> </v>
      </c>
      <c r="Z7" s="206">
        <v>22</v>
      </c>
      <c r="AA7" s="90" t="str">
        <f>[1]ECL!$AA7</f>
        <v>Slovan Bratislava</v>
      </c>
      <c r="AB7" s="102" t="str">
        <f>[1]ECL!$AB7</f>
        <v>Svk1</v>
      </c>
      <c r="AC7" s="92">
        <f>[1]ECL!$AC7</f>
        <v>7.5000000065789472</v>
      </c>
      <c r="AD7" s="160" t="str">
        <f>[1]ECL!$AD7</f>
        <v>2ch</v>
      </c>
    </row>
    <row r="8" spans="1:32" ht="12.95" customHeight="1">
      <c r="A8" s="160">
        <v>7</v>
      </c>
      <c r="B8" s="73" t="str">
        <f>[1]ECL!$B8</f>
        <v>The New Saints</v>
      </c>
      <c r="C8" s="21" t="str">
        <f>[1]ECL!$C8</f>
        <v>Wal2</v>
      </c>
      <c r="D8" s="75">
        <f>[1]ECL!$D8</f>
        <v>7.5000000065359478</v>
      </c>
      <c r="E8" s="160" t="str">
        <f>[1]ECL!$E8</f>
        <v xml:space="preserve"> </v>
      </c>
      <c r="F8" s="160">
        <v>7</v>
      </c>
      <c r="G8" s="73" t="str">
        <f>[1]ECL!$G8</f>
        <v>Partizan</v>
      </c>
      <c r="H8" s="162" t="str">
        <f>[1]ECL!$H8</f>
        <v>Srb2</v>
      </c>
      <c r="I8" s="201">
        <f>[1]ECL!$I8</f>
        <v>18.000000011111112</v>
      </c>
      <c r="J8" s="140" t="str">
        <f>[1]ECL!$J8</f>
        <v xml:space="preserve"> </v>
      </c>
      <c r="K8" s="160">
        <v>7</v>
      </c>
      <c r="L8" s="73" t="str">
        <f>[1]ECL!$L8</f>
        <v>Maccabi Tel-Aviv</v>
      </c>
      <c r="M8" s="162" t="str">
        <f>[1]ECL!$M8</f>
        <v>Isr2</v>
      </c>
      <c r="N8" s="75">
        <f>[1]ECL!$N8</f>
        <v>20.500000014084506</v>
      </c>
      <c r="O8" s="160" t="str">
        <f>[1]ECL!$O8</f>
        <v xml:space="preserve"> </v>
      </c>
      <c r="P8" s="160">
        <v>7</v>
      </c>
      <c r="Q8" s="73" t="str">
        <f>[1]ECL!$Q8</f>
        <v>Marseille</v>
      </c>
      <c r="R8" s="162" t="str">
        <f>[1]ECL!$R8</f>
        <v>Fra6</v>
      </c>
      <c r="S8" s="75">
        <f>[1]ECL!$S8</f>
        <v>28.000000017543858</v>
      </c>
      <c r="T8" s="140" t="str">
        <f>[1]ECL!$T8</f>
        <v>?</v>
      </c>
      <c r="U8" s="206">
        <v>7</v>
      </c>
      <c r="V8" s="90" t="str">
        <f>[1]ECL!$V8</f>
        <v>Marseille</v>
      </c>
      <c r="W8" s="102" t="str">
        <f>[1]ECL!$W8</f>
        <v>Fra6</v>
      </c>
      <c r="X8" s="92">
        <f>[1]ECL!$X8</f>
        <v>28.000000017543858</v>
      </c>
      <c r="Y8" s="140" t="str">
        <f>[1]ECL!$Y8</f>
        <v>?</v>
      </c>
      <c r="Z8" s="206">
        <v>23</v>
      </c>
      <c r="AA8" s="90" t="str">
        <f>[1]ECL!$AA8</f>
        <v>Brondby</v>
      </c>
      <c r="AB8" s="102" t="str">
        <f>[1]ECL!$AB8</f>
        <v>Den2</v>
      </c>
      <c r="AC8" s="92">
        <f>[1]ECL!$AC8</f>
        <v>7.000000006134969</v>
      </c>
      <c r="AD8" s="160" t="str">
        <f>[1]ECL!$AD8</f>
        <v>2nc</v>
      </c>
    </row>
    <row r="9" spans="1:32" ht="12.95" customHeight="1" thickBot="1">
      <c r="A9" s="160">
        <v>8</v>
      </c>
      <c r="B9" s="73" t="str">
        <f>[1]ECL!$B9</f>
        <v>Spartak Trnava</v>
      </c>
      <c r="C9" s="21" t="str">
        <f>[1]ECL!$C9</f>
        <v>Svk4</v>
      </c>
      <c r="D9" s="75">
        <f>[1]ECL!$D9</f>
        <v>7.5000000064935062</v>
      </c>
      <c r="E9" s="160" t="str">
        <f>[1]ECL!$E9</f>
        <v>?</v>
      </c>
      <c r="F9" s="160">
        <v>8</v>
      </c>
      <c r="G9" s="73" t="str">
        <f>[1]ECL!$G9</f>
        <v>BATE</v>
      </c>
      <c r="H9" s="162" t="str">
        <f>[1]ECL!$H9</f>
        <v>Blr2</v>
      </c>
      <c r="I9" s="201">
        <f>[1]ECL!$I9</f>
        <v>17.500000010752689</v>
      </c>
      <c r="J9" s="140" t="str">
        <f>[1]ECL!$J9</f>
        <v xml:space="preserve"> </v>
      </c>
      <c r="K9" s="160">
        <v>8</v>
      </c>
      <c r="L9" s="73" t="str">
        <f>[1]ECL!$L9</f>
        <v>PAOK</v>
      </c>
      <c r="M9" s="162" t="str">
        <f>[1]ECL!$M9</f>
        <v>Gre4</v>
      </c>
      <c r="N9" s="75">
        <f>[1]ECL!$N9</f>
        <v>20.00000001388889</v>
      </c>
      <c r="O9" s="160" t="str">
        <f>[1]ECL!$O9</f>
        <v>?</v>
      </c>
      <c r="P9" s="160">
        <v>8</v>
      </c>
      <c r="Q9" s="73" t="str">
        <f>[1]ECL!$Q9</f>
        <v>Anderlecht</v>
      </c>
      <c r="R9" s="162" t="str">
        <f>[1]ECL!$R9</f>
        <v>Bel4</v>
      </c>
      <c r="S9" s="75">
        <f>[1]ECL!$S9</f>
        <v>25.000000016129032</v>
      </c>
      <c r="T9" s="140" t="str">
        <f>[1]ECL!$T9</f>
        <v xml:space="preserve"> </v>
      </c>
      <c r="U9" s="206">
        <v>8</v>
      </c>
      <c r="V9" s="95" t="str">
        <f>[1]ECL!$V9</f>
        <v>Anderlecht</v>
      </c>
      <c r="W9" s="96" t="str">
        <f>[1]ECL!$W9</f>
        <v>Bel4</v>
      </c>
      <c r="X9" s="98">
        <f>[1]ECL!$X9</f>
        <v>25.000000016129032</v>
      </c>
      <c r="Y9" s="140" t="str">
        <f>[1]ECL!$Y9</f>
        <v xml:space="preserve"> </v>
      </c>
      <c r="Z9" s="206">
        <v>24</v>
      </c>
      <c r="AA9" s="95" t="str">
        <f>[1]ECL!$AA9</f>
        <v>Olimpija</v>
      </c>
      <c r="AB9" s="96" t="str">
        <f>[1]ECL!$AB9</f>
        <v>Slo1</v>
      </c>
      <c r="AC9" s="98">
        <f>[1]ECL!$AC9</f>
        <v>6.7500000060606062</v>
      </c>
      <c r="AD9" s="160" t="str">
        <f>[1]ECL!$AD9</f>
        <v>2ch</v>
      </c>
    </row>
    <row r="10" spans="1:32" ht="12.95" customHeight="1">
      <c r="A10" s="160">
        <v>9</v>
      </c>
      <c r="B10" s="73" t="str">
        <f>[1]ECL!$B10</f>
        <v>Alashkert</v>
      </c>
      <c r="C10" s="21" t="str">
        <f>[1]ECL!$C10</f>
        <v>Arm2</v>
      </c>
      <c r="D10" s="75">
        <f>[1]ECL!$D10</f>
        <v>6.5000000055865925</v>
      </c>
      <c r="E10" s="160" t="str">
        <f>[1]ECL!$E10</f>
        <v xml:space="preserve"> </v>
      </c>
      <c r="F10" s="160">
        <v>9</v>
      </c>
      <c r="G10" s="73" t="str">
        <f>[1]ECL!$G10</f>
        <v>Molde</v>
      </c>
      <c r="H10" s="162" t="str">
        <f>[1]ECL!$H10</f>
        <v>Nor2</v>
      </c>
      <c r="I10" s="201">
        <f>[1]ECL!$I10</f>
        <v>17.000000010638299</v>
      </c>
      <c r="J10" s="140" t="str">
        <f>[1]ECL!$J10</f>
        <v xml:space="preserve"> </v>
      </c>
      <c r="K10" s="160">
        <v>9</v>
      </c>
      <c r="L10" s="73" t="str">
        <f>[1]ECL!$L10</f>
        <v>AEK Athens</v>
      </c>
      <c r="M10" s="162" t="str">
        <f>[1]ECL!$M10</f>
        <v>Gre3</v>
      </c>
      <c r="N10" s="75">
        <f>[1]ECL!$N10</f>
        <v>19.500000013698632</v>
      </c>
      <c r="O10" s="160" t="str">
        <f>[1]ECL!$O10</f>
        <v xml:space="preserve"> </v>
      </c>
      <c r="P10" s="160">
        <v>9</v>
      </c>
      <c r="Q10" s="73" t="str">
        <f>[1]ECL!$Q10</f>
        <v>Astana</v>
      </c>
      <c r="R10" s="162" t="str">
        <f>[1]ECL!$R10</f>
        <v>Kaz3</v>
      </c>
      <c r="S10" s="75">
        <f>[1]ECL!$S10</f>
        <v>22.500000015625002</v>
      </c>
      <c r="T10" s="140" t="str">
        <f>[1]ECL!$T10</f>
        <v xml:space="preserve"> </v>
      </c>
      <c r="U10" s="206"/>
      <c r="V10" s="214"/>
      <c r="X10" s="214">
        <f>AVERAGE(X2:X9)</f>
        <v>51.81250003754306</v>
      </c>
      <c r="Y10" s="140"/>
      <c r="Z10" s="206"/>
      <c r="AA10" s="214"/>
      <c r="AC10" s="214">
        <f>AVERAGE(AC2:AC9)</f>
        <v>11.593750008263653</v>
      </c>
    </row>
    <row r="11" spans="1:32" ht="12.95" customHeight="1" thickBot="1">
      <c r="A11" s="160">
        <v>10</v>
      </c>
      <c r="B11" s="73" t="str">
        <f>[1]ECL!$B11</f>
        <v>Lincoln</v>
      </c>
      <c r="C11" s="21" t="str">
        <f>[1]ECL!$C11</f>
        <v>Gib2</v>
      </c>
      <c r="D11" s="75">
        <f>[1]ECL!$D11</f>
        <v>5.7500000050761422</v>
      </c>
      <c r="E11" s="160" t="str">
        <f>[1]ECL!$E11</f>
        <v xml:space="preserve"> </v>
      </c>
      <c r="F11" s="160">
        <v>10</v>
      </c>
      <c r="G11" s="73" t="str">
        <f>[1]ECL!$G11</f>
        <v>CFR Cluj</v>
      </c>
      <c r="H11" s="162" t="str">
        <f>[1]ECL!$H11</f>
        <v>Rom2</v>
      </c>
      <c r="I11" s="201">
        <f>[1]ECL!$I11</f>
        <v>16.500000010309279</v>
      </c>
      <c r="J11" s="140" t="str">
        <f>[1]ECL!$J11</f>
        <v xml:space="preserve"> </v>
      </c>
      <c r="K11" s="160">
        <v>10</v>
      </c>
      <c r="L11" s="73" t="str">
        <f>[1]ECL!$L11</f>
        <v>Partizan</v>
      </c>
      <c r="M11" s="162" t="str">
        <f>[1]ECL!$M11</f>
        <v>Srb2</v>
      </c>
      <c r="N11" s="75">
        <f>[1]ECL!$N11</f>
        <v>18.000000011111112</v>
      </c>
      <c r="O11" s="160" t="str">
        <f>[1]ECL!$O11</f>
        <v xml:space="preserve"> </v>
      </c>
      <c r="P11" s="160">
        <v>10</v>
      </c>
      <c r="Q11" s="73" t="str">
        <f>[1]ECL!$Q11</f>
        <v>Feyenoord</v>
      </c>
      <c r="R11" s="162" t="str">
        <f>[1]ECL!$R11</f>
        <v>Ned5</v>
      </c>
      <c r="S11" s="75">
        <f>[1]ECL!$S11</f>
        <v>21.000000014705883</v>
      </c>
      <c r="T11" s="140" t="str">
        <f>[1]ECL!$T11</f>
        <v>?</v>
      </c>
      <c r="V11" s="272" t="s">
        <v>80</v>
      </c>
      <c r="W11" s="272"/>
      <c r="X11" s="272"/>
      <c r="AA11" s="272" t="s">
        <v>81</v>
      </c>
      <c r="AB11" s="272"/>
      <c r="AC11" s="272"/>
    </row>
    <row r="12" spans="1:32" ht="12.95" customHeight="1">
      <c r="A12" s="160">
        <v>11</v>
      </c>
      <c r="B12" s="73" t="str">
        <f>[1]ECL!$B12</f>
        <v>Domzale</v>
      </c>
      <c r="C12" s="21" t="str">
        <f>[1]ECL!$C12</f>
        <v>Slo4</v>
      </c>
      <c r="D12" s="75">
        <f>[1]ECL!$D12</f>
        <v>5.5000000046728976</v>
      </c>
      <c r="E12" s="160" t="str">
        <f>[1]ECL!$E12</f>
        <v>?</v>
      </c>
      <c r="F12" s="160">
        <v>11</v>
      </c>
      <c r="G12" s="73" t="str">
        <f>[1]ECL!$G12</f>
        <v>Rosenborg</v>
      </c>
      <c r="H12" s="162" t="str">
        <f>[1]ECL!$H12</f>
        <v>Nor4</v>
      </c>
      <c r="I12" s="201">
        <f>[1]ECL!$I12</f>
        <v>14.000000009090909</v>
      </c>
      <c r="J12" s="140" t="str">
        <f>[1]ECL!$J12</f>
        <v xml:space="preserve"> </v>
      </c>
      <c r="K12" s="160">
        <v>11</v>
      </c>
      <c r="L12" s="73" t="str">
        <f>[1]ECL!$L12</f>
        <v>BATE</v>
      </c>
      <c r="M12" s="162" t="str">
        <f>[1]ECL!$M12</f>
        <v>Blr2</v>
      </c>
      <c r="N12" s="75">
        <f>[1]ECL!$N12</f>
        <v>17.500000010752689</v>
      </c>
      <c r="O12" s="160" t="str">
        <f>[1]ECL!$O12</f>
        <v xml:space="preserve"> </v>
      </c>
      <c r="P12" s="160">
        <v>11</v>
      </c>
      <c r="Q12" s="73" t="str">
        <f>[1]ECL!$Q12</f>
        <v>Maccabi Tel-Aviv</v>
      </c>
      <c r="R12" s="162" t="str">
        <f>[1]ECL!$R12</f>
        <v>Isr2</v>
      </c>
      <c r="S12" s="75">
        <f>[1]ECL!$S12</f>
        <v>20.500000014084506</v>
      </c>
      <c r="T12" s="140" t="str">
        <f>[1]ECL!$T12</f>
        <v xml:space="preserve"> </v>
      </c>
      <c r="U12" s="206">
        <v>9</v>
      </c>
      <c r="V12" s="81" t="str">
        <f>[1]ECL!$V12</f>
        <v>Astana</v>
      </c>
      <c r="W12" s="84" t="str">
        <f>[1]ECL!$W12</f>
        <v>Kaz3</v>
      </c>
      <c r="X12" s="85">
        <f>[1]ECL!$X12</f>
        <v>22.500000015625002</v>
      </c>
      <c r="Y12" s="140" t="str">
        <f>[1]ECL!$Y12</f>
        <v xml:space="preserve"> </v>
      </c>
      <c r="Z12" s="206">
        <v>25</v>
      </c>
      <c r="AA12" s="81" t="str">
        <f>[1]ECL!$AA12</f>
        <v>Hibernian</v>
      </c>
      <c r="AB12" s="84" t="str">
        <f>[1]ECL!$AB12</f>
        <v>Sco3</v>
      </c>
      <c r="AC12" s="85">
        <f>[1]ECL!$AC12</f>
        <v>6.6750000059523806</v>
      </c>
      <c r="AD12" s="160" t="str">
        <f>[1]ECL!$AD12</f>
        <v xml:space="preserve"> </v>
      </c>
    </row>
    <row r="13" spans="1:32" ht="12.95" customHeight="1">
      <c r="A13" s="160">
        <v>12</v>
      </c>
      <c r="B13" s="73" t="str">
        <f>[1]ECL!$B13</f>
        <v>Klaksvík</v>
      </c>
      <c r="C13" s="21" t="str">
        <f>[1]ECL!$C13</f>
        <v>Far3</v>
      </c>
      <c r="D13" s="75">
        <f>[1]ECL!$D13</f>
        <v>5.2500000044247788</v>
      </c>
      <c r="E13" s="160" t="str">
        <f>[1]ECL!$E13</f>
        <v xml:space="preserve"> </v>
      </c>
      <c r="F13" s="160">
        <v>12</v>
      </c>
      <c r="G13" s="73" t="str">
        <f>[1]ECL!$G13</f>
        <v>Maribor</v>
      </c>
      <c r="H13" s="162" t="str">
        <f>[1]ECL!$H13</f>
        <v>Slo2</v>
      </c>
      <c r="I13" s="201">
        <f>[1]ECL!$I13</f>
        <v>14.000000008928572</v>
      </c>
      <c r="J13" s="140" t="str">
        <f>[1]ECL!$J13</f>
        <v xml:space="preserve"> </v>
      </c>
      <c r="K13" s="160">
        <v>12</v>
      </c>
      <c r="L13" s="73" t="str">
        <f>[1]ECL!$L13</f>
        <v>Molde</v>
      </c>
      <c r="M13" s="162" t="str">
        <f>[1]ECL!$M13</f>
        <v>Nor2</v>
      </c>
      <c r="N13" s="75">
        <f>[1]ECL!$N13</f>
        <v>17.000000010638299</v>
      </c>
      <c r="O13" s="160" t="str">
        <f>[1]ECL!$O13</f>
        <v xml:space="preserve"> </v>
      </c>
      <c r="P13" s="160">
        <v>12</v>
      </c>
      <c r="Q13" s="73" t="str">
        <f>[1]ECL!$Q13</f>
        <v>PAOK</v>
      </c>
      <c r="R13" s="162" t="str">
        <f>[1]ECL!$R13</f>
        <v>Gre4</v>
      </c>
      <c r="S13" s="75">
        <f>[1]ECL!$S13</f>
        <v>20.00000001388889</v>
      </c>
      <c r="T13" s="140" t="str">
        <f>[1]ECL!$T13</f>
        <v>?</v>
      </c>
      <c r="U13" s="206">
        <v>10</v>
      </c>
      <c r="V13" s="90" t="str">
        <f>[1]ECL!$V13</f>
        <v>Feyenoord</v>
      </c>
      <c r="W13" s="102" t="str">
        <f>[1]ECL!$W13</f>
        <v>Ned5</v>
      </c>
      <c r="X13" s="92">
        <f>[1]ECL!$X13</f>
        <v>21.000000014705883</v>
      </c>
      <c r="Y13" s="140" t="str">
        <f>[1]ECL!$Y13</f>
        <v>?</v>
      </c>
      <c r="Z13" s="206">
        <v>26</v>
      </c>
      <c r="AA13" s="90" t="str">
        <f>[1]ECL!$AA13</f>
        <v>Dinamo Tbilisi</v>
      </c>
      <c r="AB13" s="102" t="str">
        <f>[1]ECL!$AB13</f>
        <v>Geo1</v>
      </c>
      <c r="AC13" s="92">
        <f>[1]ECL!$AC13</f>
        <v>6.5000000056497171</v>
      </c>
      <c r="AD13" s="160" t="str">
        <f>[1]ECL!$AD13</f>
        <v>2ch</v>
      </c>
    </row>
    <row r="14" spans="1:32" ht="12.95" customHeight="1">
      <c r="A14" s="160">
        <v>13</v>
      </c>
      <c r="B14" s="73" t="str">
        <f>[1]ECL!$B14</f>
        <v>Ararat-Armenia</v>
      </c>
      <c r="C14" s="21" t="str">
        <f>[1]ECL!$C14</f>
        <v>Arm3</v>
      </c>
      <c r="D14" s="75">
        <f>[1]ECL!$D14</f>
        <v>5.0000000040983608</v>
      </c>
      <c r="E14" s="160" t="str">
        <f>[1]ECL!$E14</f>
        <v xml:space="preserve"> </v>
      </c>
      <c r="F14" s="160">
        <v>13</v>
      </c>
      <c r="G14" s="73" t="str">
        <f>[1]ECL!$G14</f>
        <v>Rijeka</v>
      </c>
      <c r="H14" s="162" t="str">
        <f>[1]ECL!$H14</f>
        <v>Cro4</v>
      </c>
      <c r="I14" s="201">
        <f>[1]ECL!$I14</f>
        <v>13.500000008695652</v>
      </c>
      <c r="J14" s="140" t="str">
        <f>[1]ECL!$J14</f>
        <v>?</v>
      </c>
      <c r="K14" s="160">
        <v>13</v>
      </c>
      <c r="L14" s="73" t="str">
        <f>[1]ECL!$L14</f>
        <v>CFR Cluj</v>
      </c>
      <c r="M14" s="162" t="str">
        <f>[1]ECL!$M14</f>
        <v>Rom2</v>
      </c>
      <c r="N14" s="75">
        <f>[1]ECL!$N14</f>
        <v>16.500000010309279</v>
      </c>
      <c r="O14" s="160" t="str">
        <f>[1]ECL!$O14</f>
        <v xml:space="preserve"> </v>
      </c>
      <c r="P14" s="160">
        <v>13</v>
      </c>
      <c r="Q14" s="73" t="str">
        <f>[1]ECL!$Q14</f>
        <v>AEK Athens</v>
      </c>
      <c r="R14" s="162" t="str">
        <f>[1]ECL!$R14</f>
        <v>Gre3</v>
      </c>
      <c r="S14" s="75">
        <f>[1]ECL!$S14</f>
        <v>19.500000013698632</v>
      </c>
      <c r="T14" s="140" t="str">
        <f>[1]ECL!$T14</f>
        <v xml:space="preserve"> </v>
      </c>
      <c r="U14" s="206">
        <v>11</v>
      </c>
      <c r="V14" s="90" t="str">
        <f>[1]ECL!$V14</f>
        <v>Maccabi Tel-Aviv</v>
      </c>
      <c r="W14" s="102" t="str">
        <f>[1]ECL!$W14</f>
        <v>Isr2</v>
      </c>
      <c r="X14" s="92">
        <f>[1]ECL!$X14</f>
        <v>20.500000014084506</v>
      </c>
      <c r="Y14" s="140" t="str">
        <f>[1]ECL!$Y14</f>
        <v xml:space="preserve"> </v>
      </c>
      <c r="Z14" s="206">
        <v>27</v>
      </c>
      <c r="AA14" s="90" t="str">
        <f>[1]ECL!$AA14</f>
        <v>Zalgiris</v>
      </c>
      <c r="AB14" s="102" t="str">
        <f>[1]ECL!$AB14</f>
        <v>Lit1</v>
      </c>
      <c r="AC14" s="92">
        <f>[1]ECL!$AC14</f>
        <v>6.5000000056179772</v>
      </c>
      <c r="AD14" s="160" t="str">
        <f>[1]ECL!$AD14</f>
        <v>2ch</v>
      </c>
    </row>
    <row r="15" spans="1:32" ht="12.95" customHeight="1">
      <c r="A15" s="160">
        <v>14</v>
      </c>
      <c r="B15" s="73" t="str">
        <f>[1]ECL!$B15</f>
        <v>KuPS</v>
      </c>
      <c r="C15" s="21" t="str">
        <f>[1]ECL!$C15</f>
        <v>Fin3</v>
      </c>
      <c r="D15" s="75">
        <f>[1]ECL!$D15</f>
        <v>5.0000000040816328</v>
      </c>
      <c r="E15" s="160" t="str">
        <f>[1]ECL!$E15</f>
        <v xml:space="preserve"> </v>
      </c>
      <c r="F15" s="160">
        <v>14</v>
      </c>
      <c r="G15" s="73" t="str">
        <f>[1]ECL!$G15</f>
        <v>Apollon</v>
      </c>
      <c r="H15" s="162" t="str">
        <f>[1]ECL!$H15</f>
        <v>Cyp3</v>
      </c>
      <c r="I15" s="201">
        <f>[1]ECL!$I15</f>
        <v>13.50000000862069</v>
      </c>
      <c r="J15" s="140" t="str">
        <f>[1]ECL!$J15</f>
        <v xml:space="preserve"> </v>
      </c>
      <c r="K15" s="160">
        <v>14</v>
      </c>
      <c r="L15" s="73" t="str">
        <f>[1]ECL!$L15</f>
        <v>Rosenborg</v>
      </c>
      <c r="M15" s="162" t="str">
        <f>[1]ECL!$M15</f>
        <v>Nor4</v>
      </c>
      <c r="N15" s="75">
        <f>[1]ECL!$N15</f>
        <v>14.000000009090909</v>
      </c>
      <c r="O15" s="160" t="str">
        <f>[1]ECL!$O15</f>
        <v xml:space="preserve"> </v>
      </c>
      <c r="P15" s="160">
        <v>14</v>
      </c>
      <c r="Q15" s="73" t="str">
        <f>[1]ECL!$Q15</f>
        <v>Partizan</v>
      </c>
      <c r="R15" s="162" t="str">
        <f>[1]ECL!$R15</f>
        <v>Srb2</v>
      </c>
      <c r="S15" s="75">
        <f>[1]ECL!$S15</f>
        <v>18.000000011111112</v>
      </c>
      <c r="T15" s="140" t="str">
        <f>[1]ECL!$T15</f>
        <v xml:space="preserve"> </v>
      </c>
      <c r="U15" s="206">
        <v>12</v>
      </c>
      <c r="V15" s="90" t="str">
        <f>[1]ECL!$V15</f>
        <v>PAOK</v>
      </c>
      <c r="W15" s="102" t="str">
        <f>[1]ECL!$W15</f>
        <v>Gre4</v>
      </c>
      <c r="X15" s="92">
        <f>[1]ECL!$X15</f>
        <v>20.00000001388889</v>
      </c>
      <c r="Y15" s="140" t="str">
        <f>[1]ECL!$Y15</f>
        <v>?</v>
      </c>
      <c r="Z15" s="206">
        <v>28</v>
      </c>
      <c r="AA15" s="90" t="str">
        <f>[1]ECL!$AA15</f>
        <v>Sarajevo</v>
      </c>
      <c r="AB15" s="102" t="str">
        <f>[1]ECL!$AB15</f>
        <v>Bos1</v>
      </c>
      <c r="AC15" s="92">
        <f>[1]ECL!$AC15</f>
        <v>6.2500000055555551</v>
      </c>
      <c r="AD15" s="160" t="str">
        <f>[1]ECL!$AD15</f>
        <v>2ch</v>
      </c>
    </row>
    <row r="16" spans="1:32" ht="12.95" customHeight="1">
      <c r="A16" s="160">
        <v>15</v>
      </c>
      <c r="B16" s="73" t="str">
        <f>[1]ECL!$B16</f>
        <v>Hafnarfjordur</v>
      </c>
      <c r="C16" s="21" t="str">
        <f>[1]ECL!$C16</f>
        <v>Isl2</v>
      </c>
      <c r="D16" s="75">
        <f>[1]ECL!$D16</f>
        <v>5.0000000040160639</v>
      </c>
      <c r="E16" s="160" t="str">
        <f>[1]ECL!$E16</f>
        <v xml:space="preserve"> </v>
      </c>
      <c r="F16" s="160">
        <v>15</v>
      </c>
      <c r="G16" s="73" t="str">
        <f>[1]ECL!$G16</f>
        <v>Fehervar</v>
      </c>
      <c r="H16" s="162" t="str">
        <f>[1]ECL!$H16</f>
        <v>Hun3</v>
      </c>
      <c r="I16" s="201">
        <f>[1]ECL!$I16</f>
        <v>11.500000008333334</v>
      </c>
      <c r="J16" s="140" t="str">
        <f>[1]ECL!$J16</f>
        <v xml:space="preserve"> </v>
      </c>
      <c r="K16" s="160">
        <v>15</v>
      </c>
      <c r="L16" s="73" t="str">
        <f>[1]ECL!$L16</f>
        <v>Maribor</v>
      </c>
      <c r="M16" s="162" t="str">
        <f>[1]ECL!$M16</f>
        <v>Slo2</v>
      </c>
      <c r="N16" s="75">
        <f>[1]ECL!$N16</f>
        <v>14.000000008928572</v>
      </c>
      <c r="O16" s="160" t="str">
        <f>[1]ECL!$O16</f>
        <v xml:space="preserve"> </v>
      </c>
      <c r="P16" s="160">
        <v>15</v>
      </c>
      <c r="Q16" s="73" t="str">
        <f>[1]ECL!$Q16</f>
        <v>Brondby</v>
      </c>
      <c r="R16" s="162" t="str">
        <f>[1]ECL!$R16</f>
        <v>Den2</v>
      </c>
      <c r="S16" s="75">
        <f>[1]ECL!$S16</f>
        <v>17.500000010869567</v>
      </c>
      <c r="T16" s="140" t="str">
        <f>[1]ECL!$T16</f>
        <v>2nc</v>
      </c>
      <c r="U16" s="206">
        <v>13</v>
      </c>
      <c r="V16" s="90" t="str">
        <f>[1]ECL!$V16</f>
        <v>AEK Athens</v>
      </c>
      <c r="W16" s="102" t="str">
        <f>[1]ECL!$W16</f>
        <v>Gre3</v>
      </c>
      <c r="X16" s="92">
        <f>[1]ECL!$X16</f>
        <v>19.500000013698632</v>
      </c>
      <c r="Y16" s="140" t="str">
        <f>[1]ECL!$Y16</f>
        <v xml:space="preserve"> </v>
      </c>
      <c r="Z16" s="206">
        <v>29</v>
      </c>
      <c r="AA16" s="90" t="str">
        <f>[1]ECL!$AA16</f>
        <v>Flora</v>
      </c>
      <c r="AB16" s="102" t="str">
        <f>[1]ECL!$AB16</f>
        <v>Est1</v>
      </c>
      <c r="AC16" s="92">
        <f>[1]ECL!$AC16</f>
        <v>6.2500000055248615</v>
      </c>
      <c r="AD16" s="160" t="str">
        <f>[1]ECL!$AD16</f>
        <v>2ch</v>
      </c>
    </row>
    <row r="17" spans="1:30" ht="12.95" customHeight="1">
      <c r="A17" s="160">
        <v>16</v>
      </c>
      <c r="B17" s="73" t="str">
        <f>[1]ECL!$B17</f>
        <v>Sutjeska</v>
      </c>
      <c r="C17" s="21" t="str">
        <f>[1]ECL!$C17</f>
        <v>Mne2</v>
      </c>
      <c r="D17" s="75">
        <f>[1]ECL!$D17</f>
        <v>4.7500000039062504</v>
      </c>
      <c r="E17" s="160" t="str">
        <f>[1]ECL!$E17</f>
        <v xml:space="preserve"> </v>
      </c>
      <c r="F17" s="160">
        <v>16</v>
      </c>
      <c r="G17" s="73" t="str">
        <f>[1]ECL!$G17</f>
        <v>Dundalk</v>
      </c>
      <c r="H17" s="162" t="str">
        <f>[1]ECL!$H17</f>
        <v>Irl3</v>
      </c>
      <c r="I17" s="201">
        <f>[1]ECL!$I17</f>
        <v>10.500000007936508</v>
      </c>
      <c r="J17" s="140" t="str">
        <f>[1]ECL!$J17</f>
        <v>cw</v>
      </c>
      <c r="K17" s="160">
        <v>16</v>
      </c>
      <c r="L17" s="73" t="str">
        <f>[1]ECL!$L17</f>
        <v>Rijeka</v>
      </c>
      <c r="M17" s="162" t="str">
        <f>[1]ECL!$M17</f>
        <v>Cro4</v>
      </c>
      <c r="N17" s="75">
        <f>[1]ECL!$N17</f>
        <v>13.500000008695652</v>
      </c>
      <c r="O17" s="160" t="str">
        <f>[1]ECL!$O17</f>
        <v>?</v>
      </c>
      <c r="P17" s="160">
        <v>16</v>
      </c>
      <c r="Q17" s="73" t="str">
        <f>[1]ECL!$Q17</f>
        <v>BATE</v>
      </c>
      <c r="R17" s="162" t="str">
        <f>[1]ECL!$R17</f>
        <v>Blr2</v>
      </c>
      <c r="S17" s="75">
        <f>[1]ECL!$S17</f>
        <v>17.500000010752689</v>
      </c>
      <c r="T17" s="140" t="str">
        <f>[1]ECL!$T17</f>
        <v xml:space="preserve"> </v>
      </c>
      <c r="U17" s="206">
        <v>14</v>
      </c>
      <c r="V17" s="90" t="str">
        <f>[1]ECL!$V17</f>
        <v>Partizan</v>
      </c>
      <c r="W17" s="102" t="str">
        <f>[1]ECL!$W17</f>
        <v>Srb2</v>
      </c>
      <c r="X17" s="92">
        <f>[1]ECL!$X17</f>
        <v>18.000000011111112</v>
      </c>
      <c r="Y17" s="140" t="str">
        <f>[1]ECL!$Y17</f>
        <v xml:space="preserve"> </v>
      </c>
      <c r="Z17" s="206">
        <v>30</v>
      </c>
      <c r="AA17" s="90" t="str">
        <f>[1]ECL!$AA17</f>
        <v>Buducnost</v>
      </c>
      <c r="AB17" s="102" t="str">
        <f>[1]ECL!$AB17</f>
        <v>Mne1</v>
      </c>
      <c r="AC17" s="92">
        <f>[1]ECL!$AC17</f>
        <v>6.0000000053191487</v>
      </c>
      <c r="AD17" s="160" t="str">
        <f>[1]ECL!$AD17</f>
        <v>2ch</v>
      </c>
    </row>
    <row r="18" spans="1:30" ht="12.95" customHeight="1">
      <c r="A18" s="160">
        <v>17</v>
      </c>
      <c r="B18" s="73" t="str">
        <f>[1]ECL!$B18</f>
        <v>FC Santa Coloma</v>
      </c>
      <c r="C18" s="21" t="str">
        <f>[1]ECL!$C18</f>
        <v>And2</v>
      </c>
      <c r="D18" s="75">
        <f>[1]ECL!$D18</f>
        <v>4.5000000038910501</v>
      </c>
      <c r="E18" s="160" t="str">
        <f>[1]ECL!$E18</f>
        <v xml:space="preserve"> </v>
      </c>
      <c r="F18" s="160">
        <v>17</v>
      </c>
      <c r="G18" s="73" t="str">
        <f>[1]ECL!$G18</f>
        <v>Vitoria Guimaraes</v>
      </c>
      <c r="H18" s="162" t="str">
        <f>[1]ECL!$H18</f>
        <v>Por6</v>
      </c>
      <c r="I18" s="201">
        <f>[1]ECL!$I18</f>
        <v>9.6290000076923068</v>
      </c>
      <c r="J18" s="140" t="str">
        <f>[1]ECL!$J18</f>
        <v xml:space="preserve"> </v>
      </c>
      <c r="K18" s="160">
        <v>17</v>
      </c>
      <c r="L18" s="73" t="str">
        <f>[1]ECL!$L18</f>
        <v>Apollon</v>
      </c>
      <c r="M18" s="162" t="str">
        <f>[1]ECL!$M18</f>
        <v>Cyp3</v>
      </c>
      <c r="N18" s="75">
        <f>[1]ECL!$N18</f>
        <v>13.50000000862069</v>
      </c>
      <c r="O18" s="160" t="str">
        <f>[1]ECL!$O18</f>
        <v xml:space="preserve"> </v>
      </c>
      <c r="P18" s="160">
        <v>17</v>
      </c>
      <c r="Q18" s="73" t="str">
        <f>[1]ECL!$Q18</f>
        <v>Molde</v>
      </c>
      <c r="R18" s="162" t="str">
        <f>[1]ECL!$R18</f>
        <v>Nor2</v>
      </c>
      <c r="S18" s="75">
        <f>[1]ECL!$S18</f>
        <v>17.000000010638299</v>
      </c>
      <c r="T18" s="140" t="str">
        <f>[1]ECL!$T18</f>
        <v xml:space="preserve"> </v>
      </c>
      <c r="U18" s="206">
        <v>15</v>
      </c>
      <c r="V18" s="90" t="str">
        <f>[1]ECL!$V18</f>
        <v>BATE</v>
      </c>
      <c r="W18" s="102" t="str">
        <f>[1]ECL!$W18</f>
        <v>Blr2</v>
      </c>
      <c r="X18" s="92">
        <f>[1]ECL!$X18</f>
        <v>17.500000010752689</v>
      </c>
      <c r="Y18" s="140" t="str">
        <f>[1]ECL!$Y18</f>
        <v xml:space="preserve"> </v>
      </c>
      <c r="Z18" s="206">
        <v>31</v>
      </c>
      <c r="AA18" s="90" t="str">
        <f>[1]ECL!$AA18</f>
        <v>Kairat</v>
      </c>
      <c r="AB18" s="102" t="str">
        <f>[1]ECL!$AB18</f>
        <v>Kaz1</v>
      </c>
      <c r="AC18" s="92">
        <f>[1]ECL!$AC18</f>
        <v>6.000000005291005</v>
      </c>
      <c r="AD18" s="160" t="str">
        <f>[1]ECL!$AD18</f>
        <v>1ch</v>
      </c>
    </row>
    <row r="19" spans="1:30" ht="12.95" customHeight="1" thickBot="1">
      <c r="A19" s="160">
        <v>18</v>
      </c>
      <c r="B19" s="73" t="str">
        <f>[1]ECL!$B19</f>
        <v>Partizani</v>
      </c>
      <c r="C19" s="21" t="str">
        <f>[1]ECL!$C19</f>
        <v>Alb3</v>
      </c>
      <c r="D19" s="75">
        <f>[1]ECL!$D19</f>
        <v>4.2500000038022812</v>
      </c>
      <c r="E19" s="160" t="str">
        <f>[1]ECL!$E19</f>
        <v xml:space="preserve"> </v>
      </c>
      <c r="F19" s="160">
        <v>18</v>
      </c>
      <c r="G19" s="73" t="str">
        <f>[1]ECL!$G19</f>
        <v>Lugano</v>
      </c>
      <c r="H19" s="162" t="str">
        <f>[1]ECL!$H19</f>
        <v>Sui3</v>
      </c>
      <c r="I19" s="201">
        <f>[1]ECL!$I19</f>
        <v>9.0000000074626865</v>
      </c>
      <c r="J19" s="140" t="str">
        <f>[1]ECL!$J19</f>
        <v xml:space="preserve"> </v>
      </c>
      <c r="K19" s="160">
        <v>18</v>
      </c>
      <c r="L19" s="73" t="str">
        <f>[1]ECL!$L19</f>
        <v>Fehervar</v>
      </c>
      <c r="M19" s="162" t="str">
        <f>[1]ECL!$M19</f>
        <v>Hun3</v>
      </c>
      <c r="N19" s="75">
        <f>[1]ECL!$N19</f>
        <v>11.500000008333334</v>
      </c>
      <c r="O19" s="160" t="str">
        <f>[1]ECL!$O19</f>
        <v xml:space="preserve"> </v>
      </c>
      <c r="P19" s="160">
        <v>18</v>
      </c>
      <c r="Q19" s="86" t="str">
        <f>[1]ECL!$Q19</f>
        <v>Slovacko</v>
      </c>
      <c r="R19" s="102" t="str">
        <f>[1]ECL!$R19</f>
        <v>Cze3</v>
      </c>
      <c r="S19" s="80">
        <f>[1]ECL!$S19</f>
        <v>17.000000010526314</v>
      </c>
      <c r="T19" s="140" t="str">
        <f>[1]ECL!$T19</f>
        <v xml:space="preserve"> </v>
      </c>
      <c r="U19" s="206">
        <v>16</v>
      </c>
      <c r="V19" s="95" t="str">
        <f>[1]ECL!$V19</f>
        <v>Molde</v>
      </c>
      <c r="W19" s="96" t="str">
        <f>[1]ECL!$W19</f>
        <v>Nor2</v>
      </c>
      <c r="X19" s="98">
        <f>[1]ECL!$X19</f>
        <v>17.000000010638299</v>
      </c>
      <c r="Y19" s="140" t="str">
        <f>[1]ECL!$Y19</f>
        <v xml:space="preserve"> </v>
      </c>
      <c r="Z19" s="206">
        <v>32</v>
      </c>
      <c r="AA19" s="95" t="str">
        <f>[1]ECL!$AA19</f>
        <v>AGF Aarhus</v>
      </c>
      <c r="AB19" s="96" t="str">
        <f>[1]ECL!$AB19</f>
        <v>Den3</v>
      </c>
      <c r="AC19" s="98">
        <f>[1]ECL!$AC19</f>
        <v>5.5750000050251254</v>
      </c>
      <c r="AD19" s="160" t="str">
        <f>[1]ECL!$AD19</f>
        <v xml:space="preserve"> </v>
      </c>
    </row>
    <row r="20" spans="1:30" ht="12.95" customHeight="1">
      <c r="A20" s="160">
        <v>19</v>
      </c>
      <c r="B20" s="73" t="str">
        <f>[1]ECL!$B20</f>
        <v>Piast</v>
      </c>
      <c r="C20" s="21" t="str">
        <f>[1]ECL!$C20</f>
        <v>Pol4</v>
      </c>
      <c r="D20" s="75">
        <f>[1]ECL!$D20</f>
        <v>4.0000000035211265</v>
      </c>
      <c r="E20" s="160" t="str">
        <f>[1]ECL!$E20</f>
        <v>?</v>
      </c>
      <c r="F20" s="160">
        <v>19</v>
      </c>
      <c r="G20" s="73" t="str">
        <f>[1]ECL!$G20</f>
        <v>Suduva</v>
      </c>
      <c r="H20" s="162" t="str">
        <f>[1]ECL!$H20</f>
        <v>Lit2</v>
      </c>
      <c r="I20" s="201">
        <f>[1]ECL!$I20</f>
        <v>8.7500000073529414</v>
      </c>
      <c r="J20" s="140" t="str">
        <f>[1]ECL!$J20</f>
        <v xml:space="preserve"> </v>
      </c>
      <c r="K20" s="160">
        <v>19</v>
      </c>
      <c r="L20" s="73" t="str">
        <f>[1]ECL!$L20</f>
        <v>Dundalk</v>
      </c>
      <c r="M20" s="162" t="str">
        <f>[1]ECL!$M20</f>
        <v>Irl3</v>
      </c>
      <c r="N20" s="75">
        <f>[1]ECL!$N20</f>
        <v>10.500000007936508</v>
      </c>
      <c r="O20" s="160" t="str">
        <f>[1]ECL!$O20</f>
        <v>cw</v>
      </c>
      <c r="P20" s="160">
        <v>19</v>
      </c>
      <c r="Q20" s="86" t="str">
        <f>[1]ECL!$Q20</f>
        <v>CFR Cluj</v>
      </c>
      <c r="R20" s="102" t="str">
        <f>[1]ECL!$R20</f>
        <v>Rom2</v>
      </c>
      <c r="S20" s="80">
        <f>[1]ECL!$S20</f>
        <v>16.500000010309279</v>
      </c>
      <c r="T20" s="140" t="str">
        <f>[1]ECL!$T20</f>
        <v xml:space="preserve"> </v>
      </c>
      <c r="U20" s="206"/>
      <c r="V20" s="214"/>
      <c r="X20" s="214">
        <f>AVERAGE(X12:X19)</f>
        <v>19.500000013063126</v>
      </c>
      <c r="Y20" s="140"/>
      <c r="Z20" s="206"/>
      <c r="AA20" s="214"/>
      <c r="AC20" s="214">
        <f>AVERAGE(AC12:AC19)</f>
        <v>6.2187500054919722</v>
      </c>
    </row>
    <row r="21" spans="1:30" ht="12.95" customHeight="1">
      <c r="A21" s="160">
        <v>20</v>
      </c>
      <c r="B21" s="73" t="str">
        <f>[1]ECL!$B21</f>
        <v>Laci</v>
      </c>
      <c r="C21" s="21" t="str">
        <f>[1]ECL!$C21</f>
        <v>Alb4</v>
      </c>
      <c r="D21" s="75">
        <f>[1]ECL!$D21</f>
        <v>4.0000000035087719</v>
      </c>
      <c r="E21" s="160" t="str">
        <f>[1]ECL!$E21</f>
        <v>?</v>
      </c>
      <c r="F21" s="160">
        <v>20</v>
      </c>
      <c r="G21" s="73" t="str">
        <f>[1]ECL!$G21</f>
        <v>Slovan Liberec</v>
      </c>
      <c r="H21" s="162" t="str">
        <f>[1]ECL!$H21</f>
        <v>Cze5</v>
      </c>
      <c r="I21" s="201">
        <f>[1]ECL!$I21</f>
        <v>8.0000000072992705</v>
      </c>
      <c r="J21" s="140" t="str">
        <f>[1]ECL!$J21</f>
        <v>?</v>
      </c>
      <c r="K21" s="160">
        <v>20</v>
      </c>
      <c r="L21" s="73" t="str">
        <f>[1]ECL!$L21</f>
        <v>Vitoria Guimaraes</v>
      </c>
      <c r="M21" s="162" t="str">
        <f>[1]ECL!$M21</f>
        <v>Por6</v>
      </c>
      <c r="N21" s="75">
        <f>[1]ECL!$N21</f>
        <v>9.6290000076923068</v>
      </c>
      <c r="O21" s="160" t="str">
        <f>[1]ECL!$O21</f>
        <v xml:space="preserve"> </v>
      </c>
      <c r="P21" s="160">
        <v>20</v>
      </c>
      <c r="Q21" s="86" t="str">
        <f>[1]ECL!$Q21</f>
        <v>Union Berlin</v>
      </c>
      <c r="R21" s="102" t="str">
        <f>[1]ECL!$R21</f>
        <v>Ger7</v>
      </c>
      <c r="S21" s="80">
        <f>[1]ECL!$S21</f>
        <v>14.656000000142857</v>
      </c>
      <c r="T21" s="140" t="str">
        <f>[1]ECL!$T21</f>
        <v>?</v>
      </c>
      <c r="U21" s="206"/>
      <c r="V21" s="214"/>
      <c r="X21" s="214"/>
      <c r="Y21" s="140"/>
      <c r="Z21" s="206"/>
      <c r="AA21" s="214"/>
      <c r="AC21" s="214"/>
    </row>
    <row r="22" spans="1:30" ht="12.95" customHeight="1">
      <c r="A22" s="160">
        <v>21</v>
      </c>
      <c r="B22" s="73" t="str">
        <f>[1]ECL!$B22</f>
        <v>Liepaja</v>
      </c>
      <c r="C22" s="21" t="str">
        <f>[1]ECL!$C22</f>
        <v>Lat5</v>
      </c>
      <c r="D22" s="75">
        <f>[1]ECL!$D22</f>
        <v>4.0000000034843204</v>
      </c>
      <c r="E22" s="160" t="str">
        <f>[1]ECL!$E22</f>
        <v>cw</v>
      </c>
      <c r="F22" s="160">
        <v>21</v>
      </c>
      <c r="G22" s="73" t="str">
        <f>[1]ECL!$G22</f>
        <v>CSKA Sofia</v>
      </c>
      <c r="H22" s="162" t="str">
        <f>[1]ECL!$H22</f>
        <v>Bul3</v>
      </c>
      <c r="I22" s="201">
        <f>[1]ECL!$I22</f>
        <v>8.0000000072463759</v>
      </c>
      <c r="J22" s="140" t="str">
        <f>[1]ECL!$J22</f>
        <v xml:space="preserve"> </v>
      </c>
      <c r="K22" s="160">
        <v>21</v>
      </c>
      <c r="L22" s="73" t="str">
        <f>[1]ECL!$L22</f>
        <v>Lugano</v>
      </c>
      <c r="M22" s="162" t="str">
        <f>[1]ECL!$M22</f>
        <v>Sui3</v>
      </c>
      <c r="N22" s="75">
        <f>[1]ECL!$N22</f>
        <v>9.0000000074626865</v>
      </c>
      <c r="O22" s="160" t="str">
        <f>[1]ECL!$O22</f>
        <v xml:space="preserve"> </v>
      </c>
      <c r="P22" s="160">
        <v>21</v>
      </c>
      <c r="Q22" s="86" t="str">
        <f>[1]ECL!$Q22</f>
        <v>Rosenborg</v>
      </c>
      <c r="R22" s="102" t="str">
        <f>[1]ECL!$R22</f>
        <v>Nor4</v>
      </c>
      <c r="S22" s="80">
        <f>[1]ECL!$S22</f>
        <v>14.000000009090909</v>
      </c>
      <c r="T22" s="140" t="str">
        <f>[1]ECL!$T22</f>
        <v xml:space="preserve"> </v>
      </c>
      <c r="U22" s="206"/>
      <c r="V22" s="214"/>
      <c r="X22" s="214"/>
      <c r="Y22" s="140"/>
      <c r="Z22" s="206"/>
      <c r="AA22" s="214"/>
      <c r="AC22" s="214">
        <f>AVERAGE(X2:X9,X12:X19,AC2:AC9,AC12:AC19)</f>
        <v>22.281250016090446</v>
      </c>
    </row>
    <row r="23" spans="1:30" ht="12.95" customHeight="1">
      <c r="A23" s="160">
        <v>22</v>
      </c>
      <c r="B23" s="73" t="str">
        <f>[1]ECL!$B23</f>
        <v>Hibernians</v>
      </c>
      <c r="C23" s="21" t="str">
        <f>[1]ECL!$C23</f>
        <v>Mal2</v>
      </c>
      <c r="D23" s="75">
        <f>[1]ECL!$D23</f>
        <v>3.7500000034482759</v>
      </c>
      <c r="E23" s="160" t="str">
        <f>[1]ECL!$E23</f>
        <v xml:space="preserve"> </v>
      </c>
      <c r="F23" s="160">
        <v>22</v>
      </c>
      <c r="G23" s="73" t="str">
        <f>[1]ECL!$G23</f>
        <v>Zrinjski</v>
      </c>
      <c r="H23" s="162" t="str">
        <f>[1]ECL!$H23</f>
        <v>Bos4</v>
      </c>
      <c r="I23" s="201">
        <f>[1]ECL!$I23</f>
        <v>8.0000000071942452</v>
      </c>
      <c r="J23" s="140" t="str">
        <f>[1]ECL!$J23</f>
        <v>?</v>
      </c>
      <c r="K23" s="160">
        <v>22</v>
      </c>
      <c r="L23" s="73" t="str">
        <f>[1]ECL!$L23</f>
        <v>Suduva</v>
      </c>
      <c r="M23" s="162" t="str">
        <f>[1]ECL!$M23</f>
        <v>Lit2</v>
      </c>
      <c r="N23" s="75">
        <f>[1]ECL!$N23</f>
        <v>8.7500000073529414</v>
      </c>
      <c r="O23" s="160" t="str">
        <f>[1]ECL!$O23</f>
        <v xml:space="preserve"> </v>
      </c>
      <c r="P23" s="160">
        <v>22</v>
      </c>
      <c r="Q23" s="86" t="str">
        <f>[1]ECL!$Q23</f>
        <v>Maribor</v>
      </c>
      <c r="R23" s="102" t="str">
        <f>[1]ECL!$R23</f>
        <v>Slo2</v>
      </c>
      <c r="S23" s="80">
        <f>[1]ECL!$S23</f>
        <v>14.000000008928572</v>
      </c>
      <c r="T23" s="140" t="str">
        <f>[1]ECL!$T23</f>
        <v xml:space="preserve"> </v>
      </c>
      <c r="U23" s="206"/>
      <c r="V23" s="214"/>
      <c r="X23" s="214"/>
      <c r="Y23" s="140"/>
      <c r="Z23" s="206"/>
      <c r="AA23" s="214"/>
      <c r="AC23" s="214"/>
    </row>
    <row r="24" spans="1:30" ht="12.95" customHeight="1">
      <c r="A24" s="160">
        <v>23</v>
      </c>
      <c r="B24" s="73" t="str">
        <f>[1]ECL!$B24</f>
        <v>Levadia</v>
      </c>
      <c r="C24" s="21" t="str">
        <f>[1]ECL!$C24</f>
        <v>Est3</v>
      </c>
      <c r="D24" s="75">
        <f>[1]ECL!$D24</f>
        <v>3.7500000034364263</v>
      </c>
      <c r="E24" s="160" t="str">
        <f>[1]ECL!$E24</f>
        <v>?</v>
      </c>
      <c r="F24" s="160">
        <v>23</v>
      </c>
      <c r="G24" s="73" t="str">
        <f>[1]ECL!$G24</f>
        <v>Dudelange</v>
      </c>
      <c r="H24" s="162" t="str">
        <f>[1]ECL!$H24</f>
        <v>Lux2</v>
      </c>
      <c r="I24" s="201">
        <f>[1]ECL!$I24</f>
        <v>8.0000000070921988</v>
      </c>
      <c r="J24" s="140" t="str">
        <f>[1]ECL!$J24</f>
        <v xml:space="preserve"> </v>
      </c>
      <c r="K24" s="160">
        <v>23</v>
      </c>
      <c r="L24" s="73" t="str">
        <f>[1]ECL!$L24</f>
        <v>Slovan Liberec</v>
      </c>
      <c r="M24" s="162" t="str">
        <f>[1]ECL!$M24</f>
        <v>Cze5</v>
      </c>
      <c r="N24" s="75">
        <f>[1]ECL!$N24</f>
        <v>8.0000000072992705</v>
      </c>
      <c r="O24" s="160" t="str">
        <f>[1]ECL!$O24</f>
        <v>?</v>
      </c>
      <c r="P24" s="160">
        <v>23</v>
      </c>
      <c r="Q24" s="86" t="str">
        <f>[1]ECL!$Q24</f>
        <v>Rijeka</v>
      </c>
      <c r="R24" s="102" t="str">
        <f>[1]ECL!$R24</f>
        <v>Cro4</v>
      </c>
      <c r="S24" s="80">
        <f>[1]ECL!$S24</f>
        <v>13.500000008695652</v>
      </c>
      <c r="T24" s="140" t="str">
        <f>[1]ECL!$T24</f>
        <v>?</v>
      </c>
      <c r="V24" s="267" t="s">
        <v>85</v>
      </c>
      <c r="X24" s="214"/>
      <c r="AA24" s="257" t="str">
        <f>CL!V25</f>
        <v>13.04.2021</v>
      </c>
      <c r="AC24" s="102" t="s">
        <v>87</v>
      </c>
    </row>
    <row r="25" spans="1:30" ht="12.95" customHeight="1">
      <c r="A25" s="160">
        <v>24</v>
      </c>
      <c r="B25" s="73" t="str">
        <f>[1]ECL!$B25</f>
        <v>Stjarnan</v>
      </c>
      <c r="C25" s="21" t="str">
        <f>[1]ECL!$C25</f>
        <v>Isl3</v>
      </c>
      <c r="D25" s="75">
        <f>[1]ECL!$D25</f>
        <v>3.2500000032573291</v>
      </c>
      <c r="E25" s="160" t="str">
        <f>[1]ECL!$E25</f>
        <v xml:space="preserve"> </v>
      </c>
      <c r="F25" s="160">
        <v>24</v>
      </c>
      <c r="G25" s="73" t="str">
        <f>[1]ECL!$G25</f>
        <v>Rubin</v>
      </c>
      <c r="H25" s="162" t="str">
        <f>[1]ECL!$H25</f>
        <v>Rus5</v>
      </c>
      <c r="I25" s="201">
        <f>[1]ECL!$I25</f>
        <v>7.6760000002000002</v>
      </c>
      <c r="J25" s="140" t="str">
        <f>[1]ECL!$J25</f>
        <v>?</v>
      </c>
      <c r="K25" s="160">
        <v>24</v>
      </c>
      <c r="L25" s="73" t="str">
        <f>[1]ECL!$L25</f>
        <v>CSKA Sofia</v>
      </c>
      <c r="M25" s="162" t="str">
        <f>[1]ECL!$M25</f>
        <v>Bul3</v>
      </c>
      <c r="N25" s="75">
        <f>[1]ECL!$N25</f>
        <v>8.0000000072463759</v>
      </c>
      <c r="O25" s="160" t="str">
        <f>[1]ECL!$O25</f>
        <v xml:space="preserve"> </v>
      </c>
      <c r="P25" s="160">
        <v>24</v>
      </c>
      <c r="Q25" s="86" t="str">
        <f>[1]ECL!$Q25</f>
        <v>Apollon</v>
      </c>
      <c r="R25" s="102" t="str">
        <f>[1]ECL!$R25</f>
        <v>Cyp3</v>
      </c>
      <c r="S25" s="80">
        <f>[1]ECL!$S25</f>
        <v>13.50000000862069</v>
      </c>
      <c r="T25" s="140" t="str">
        <f>[1]ECL!$T25</f>
        <v xml:space="preserve"> </v>
      </c>
      <c r="AA25" s="255">
        <f>CL!V26</f>
        <v>0.25</v>
      </c>
      <c r="AB25" s="254" t="s">
        <v>88</v>
      </c>
    </row>
    <row r="26" spans="1:30" ht="12.95" customHeight="1">
      <c r="A26" s="160">
        <v>25</v>
      </c>
      <c r="B26" s="73" t="str">
        <f>[1]ECL!$B26</f>
        <v>Puskas Academia</v>
      </c>
      <c r="C26" s="21" t="str">
        <f>[1]ECL!$C26</f>
        <v>Hun2</v>
      </c>
      <c r="D26" s="75">
        <f>[1]ECL!$D26</f>
        <v>3.1000000031847135</v>
      </c>
      <c r="E26" s="160" t="str">
        <f>[1]ECL!$E26</f>
        <v xml:space="preserve"> </v>
      </c>
      <c r="F26" s="160">
        <v>25</v>
      </c>
      <c r="G26" s="73" t="str">
        <f>[1]ECL!$G26</f>
        <v>Aberdeen</v>
      </c>
      <c r="H26" s="162" t="str">
        <f>[1]ECL!$H26</f>
        <v>Sco4</v>
      </c>
      <c r="I26" s="201">
        <f>[1]ECL!$I26</f>
        <v>7.5000000066225168</v>
      </c>
      <c r="J26" s="140" t="str">
        <f>[1]ECL!$J26</f>
        <v xml:space="preserve"> </v>
      </c>
      <c r="K26" s="160">
        <v>25</v>
      </c>
      <c r="L26" s="73" t="str">
        <f>[1]ECL!$L26</f>
        <v>Zrinjski</v>
      </c>
      <c r="M26" s="162" t="str">
        <f>[1]ECL!$M26</f>
        <v>Bos4</v>
      </c>
      <c r="N26" s="75">
        <f>[1]ECL!$N26</f>
        <v>8.0000000071942452</v>
      </c>
      <c r="O26" s="160" t="str">
        <f>[1]ECL!$O26</f>
        <v>?</v>
      </c>
      <c r="P26" s="160">
        <v>25</v>
      </c>
      <c r="Q26" s="86" t="str">
        <f>[1]ECL!$Q26</f>
        <v>Fehervar</v>
      </c>
      <c r="R26" s="102" t="str">
        <f>[1]ECL!$R26</f>
        <v>Hun3</v>
      </c>
      <c r="S26" s="80">
        <f>[1]ECL!$S26</f>
        <v>11.500000008333334</v>
      </c>
      <c r="T26" s="140" t="str">
        <f>[1]ECL!$T26</f>
        <v xml:space="preserve"> </v>
      </c>
      <c r="X26" s="214"/>
      <c r="AC26" s="214"/>
    </row>
    <row r="27" spans="1:30" ht="12.95" customHeight="1">
      <c r="A27" s="160">
        <v>26</v>
      </c>
      <c r="B27" s="73" t="str">
        <f>[1]ECL!$B27</f>
        <v>Paks</v>
      </c>
      <c r="C27" s="21" t="str">
        <f>[1]ECL!$C27</f>
        <v>Hun4</v>
      </c>
      <c r="D27" s="75">
        <f>[1]ECL!$D27</f>
        <v>3.1000000002528818</v>
      </c>
      <c r="E27" s="160" t="str">
        <f>[1]ECL!$E27</f>
        <v>?</v>
      </c>
      <c r="F27" s="160">
        <v>26</v>
      </c>
      <c r="G27" s="73" t="str">
        <f>[1]ECL!$G27</f>
        <v>The New Saints</v>
      </c>
      <c r="H27" s="162" t="str">
        <f>[1]ECL!$H27</f>
        <v>Wal2</v>
      </c>
      <c r="I27" s="201">
        <f>[1]ECL!$I27</f>
        <v>7.5000000065359478</v>
      </c>
      <c r="J27" s="140" t="str">
        <f>[1]ECL!$J27</f>
        <v xml:space="preserve"> </v>
      </c>
      <c r="K27" s="160">
        <v>26</v>
      </c>
      <c r="L27" s="73" t="str">
        <f>[1]ECL!$L27</f>
        <v>Dudelange</v>
      </c>
      <c r="M27" s="162" t="str">
        <f>[1]ECL!$M27</f>
        <v>Lux2</v>
      </c>
      <c r="N27" s="75">
        <f>[1]ECL!$N27</f>
        <v>8.0000000070921988</v>
      </c>
      <c r="O27" s="160" t="str">
        <f>[1]ECL!$O27</f>
        <v xml:space="preserve"> </v>
      </c>
      <c r="P27" s="160">
        <v>26</v>
      </c>
      <c r="Q27" s="86" t="str">
        <f>[1]ECL!$Q27</f>
        <v>Dundalk</v>
      </c>
      <c r="R27" s="102" t="str">
        <f>[1]ECL!$R27</f>
        <v>Irl3</v>
      </c>
      <c r="S27" s="80">
        <f>[1]ECL!$S27</f>
        <v>10.500000007936508</v>
      </c>
      <c r="T27" s="140" t="str">
        <f>[1]ECL!$T27</f>
        <v>cw</v>
      </c>
    </row>
    <row r="28" spans="1:30" ht="12.95" customHeight="1">
      <c r="A28" s="160">
        <v>27</v>
      </c>
      <c r="B28" s="73" t="str">
        <f>[1]ECL!$B28</f>
        <v>Mura</v>
      </c>
      <c r="C28" s="21" t="str">
        <f>[1]ECL!$C28</f>
        <v>Slo3</v>
      </c>
      <c r="D28" s="75">
        <f>[1]ECL!$D28</f>
        <v>3.000000003058104</v>
      </c>
      <c r="E28" s="160" t="str">
        <f>[1]ECL!$E28</f>
        <v xml:space="preserve"> </v>
      </c>
      <c r="F28" s="160">
        <v>27</v>
      </c>
      <c r="G28" s="73" t="str">
        <f>[1]ECL!$G28</f>
        <v>Spartak Trnava</v>
      </c>
      <c r="H28" s="162" t="str">
        <f>[1]ECL!$H28</f>
        <v>Svk4</v>
      </c>
      <c r="I28" s="201">
        <f>[1]ECL!$I28</f>
        <v>7.5000000064935062</v>
      </c>
      <c r="J28" s="140" t="str">
        <f>[1]ECL!$J28</f>
        <v>?</v>
      </c>
      <c r="K28" s="160">
        <v>27</v>
      </c>
      <c r="L28" s="86" t="str">
        <f>[1]ECL!$L28</f>
        <v>Vitesse</v>
      </c>
      <c r="M28" s="102" t="str">
        <f>[1]ECL!$M28</f>
        <v>Ned4</v>
      </c>
      <c r="N28" s="80">
        <f>[1]ECL!$N28</f>
        <v>7.8000000068493147</v>
      </c>
      <c r="O28" s="160" t="str">
        <f>[1]ECL!$O28</f>
        <v xml:space="preserve"> </v>
      </c>
      <c r="P28" s="160">
        <v>27</v>
      </c>
      <c r="Q28" s="86" t="str">
        <f>[1]ECL!$Q28</f>
        <v>Vitoria Guimaraes</v>
      </c>
      <c r="R28" s="102" t="str">
        <f>[1]ECL!$R28</f>
        <v>Por6</v>
      </c>
      <c r="S28" s="80">
        <f>[1]ECL!$S28</f>
        <v>9.6290000076923068</v>
      </c>
      <c r="T28" s="140" t="str">
        <f>[1]ECL!$T28</f>
        <v xml:space="preserve"> </v>
      </c>
      <c r="V28" s="173" t="s">
        <v>97</v>
      </c>
      <c r="W28" s="196" t="s">
        <v>89</v>
      </c>
      <c r="X28" s="197" t="s">
        <v>98</v>
      </c>
    </row>
    <row r="29" spans="1:30" ht="12.95" customHeight="1">
      <c r="A29" s="160">
        <v>28</v>
      </c>
      <c r="B29" s="73" t="str">
        <f>[1]ECL!$B29</f>
        <v>Petrocub</v>
      </c>
      <c r="C29" s="21" t="str">
        <f>[1]ECL!$C29</f>
        <v>Mol2</v>
      </c>
      <c r="D29" s="75">
        <f>[1]ECL!$D29</f>
        <v>3.0000000030303031</v>
      </c>
      <c r="E29" s="160" t="str">
        <f>[1]ECL!$E29</f>
        <v xml:space="preserve"> </v>
      </c>
      <c r="F29" s="160">
        <v>28</v>
      </c>
      <c r="G29" s="73" t="str">
        <f>[1]ECL!$G29</f>
        <v>Oostende</v>
      </c>
      <c r="H29" s="162" t="str">
        <f>[1]ECL!$H29</f>
        <v>Bel5</v>
      </c>
      <c r="I29" s="201">
        <f>[1]ECL!$I29</f>
        <v>7.3000000063694266</v>
      </c>
      <c r="J29" s="140" t="str">
        <f>[1]ECL!$J29</f>
        <v>?</v>
      </c>
      <c r="K29" s="160">
        <v>28</v>
      </c>
      <c r="L29" s="86" t="str">
        <f>[1]ECL!$L29</f>
        <v>Rubin</v>
      </c>
      <c r="M29" s="102" t="str">
        <f>[1]ECL!$M29</f>
        <v>Rus5</v>
      </c>
      <c r="N29" s="80">
        <f>[1]ECL!$N29</f>
        <v>7.6760000002000002</v>
      </c>
      <c r="O29" s="160" t="str">
        <f>[1]ECL!$O29</f>
        <v>?</v>
      </c>
      <c r="P29" s="160">
        <v>28</v>
      </c>
      <c r="Q29" s="86" t="str">
        <f>[1]ECL!$Q29</f>
        <v>Pacos de Ferreira</v>
      </c>
      <c r="R29" s="102" t="str">
        <f>[1]ECL!$R29</f>
        <v>Por5</v>
      </c>
      <c r="S29" s="80">
        <f>[1]ECL!$S29</f>
        <v>9.6290000001999996</v>
      </c>
      <c r="T29" s="140" t="str">
        <f>[1]ECL!$T29</f>
        <v xml:space="preserve"> </v>
      </c>
      <c r="V29" s="173" t="s">
        <v>99</v>
      </c>
      <c r="W29" s="196" t="s">
        <v>89</v>
      </c>
      <c r="X29" s="197" t="s">
        <v>100</v>
      </c>
    </row>
    <row r="30" spans="1:30" ht="12.95" customHeight="1">
      <c r="A30" s="160">
        <v>29</v>
      </c>
      <c r="B30" s="73" t="str">
        <f>[1]ECL!$B30</f>
        <v>Shkupi</v>
      </c>
      <c r="C30" s="21" t="str">
        <f>[1]ECL!$C30</f>
        <v>Mac2</v>
      </c>
      <c r="D30" s="75">
        <f>[1]ECL!$D30</f>
        <v>3.0000000030211482</v>
      </c>
      <c r="E30" s="160" t="str">
        <f>[1]ECL!$E30</f>
        <v xml:space="preserve"> </v>
      </c>
      <c r="F30" s="160">
        <v>29</v>
      </c>
      <c r="G30" s="73" t="str">
        <f>[1]ECL!$G30</f>
        <v>Wattens</v>
      </c>
      <c r="H30" s="162" t="str">
        <f>[1]ECL!$H30</f>
        <v>Aut5</v>
      </c>
      <c r="I30" s="201">
        <f>[1]ECL!$I30</f>
        <v>7.1650000002000001</v>
      </c>
      <c r="J30" s="140" t="str">
        <f>[1]ECL!$J30</f>
        <v>?</v>
      </c>
      <c r="K30" s="160">
        <v>29</v>
      </c>
      <c r="L30" s="86" t="str">
        <f>[1]ECL!$L30</f>
        <v>Aberdeen</v>
      </c>
      <c r="M30" s="102" t="str">
        <f>[1]ECL!$M30</f>
        <v>Sco4</v>
      </c>
      <c r="N30" s="80">
        <f>[1]ECL!$N30</f>
        <v>7.5000000066225168</v>
      </c>
      <c r="O30" s="160" t="str">
        <f>[1]ECL!$O30</f>
        <v xml:space="preserve"> </v>
      </c>
      <c r="P30" s="160">
        <v>29</v>
      </c>
      <c r="Q30" s="86" t="str">
        <f>[1]ECL!$Q30</f>
        <v>Lugano</v>
      </c>
      <c r="R30" s="102" t="str">
        <f>[1]ECL!$R30</f>
        <v>Sui3</v>
      </c>
      <c r="S30" s="80">
        <f>[1]ECL!$S30</f>
        <v>9.0000000074626865</v>
      </c>
      <c r="T30" s="140" t="str">
        <f>[1]ECL!$T30</f>
        <v xml:space="preserve"> </v>
      </c>
      <c r="V30" s="173" t="s">
        <v>101</v>
      </c>
      <c r="W30" s="196" t="s">
        <v>89</v>
      </c>
      <c r="X30" s="197" t="s">
        <v>102</v>
      </c>
    </row>
    <row r="31" spans="1:30" ht="12.95" customHeight="1">
      <c r="A31" s="160">
        <v>30</v>
      </c>
      <c r="B31" s="73" t="str">
        <f>[1]ECL!$B31</f>
        <v>NSI Runavik</v>
      </c>
      <c r="C31" s="21" t="str">
        <f>[1]ECL!$C31</f>
        <v>Far2</v>
      </c>
      <c r="D31" s="75">
        <f>[1]ECL!$D31</f>
        <v>3.0000000030030032</v>
      </c>
      <c r="E31" s="160" t="str">
        <f>[1]ECL!$E31</f>
        <v xml:space="preserve"> </v>
      </c>
      <c r="F31" s="160">
        <v>30</v>
      </c>
      <c r="G31" s="73" t="str">
        <f>[1]ECL!$G31</f>
        <v>Jablonec</v>
      </c>
      <c r="H31" s="162" t="str">
        <f>[1]ECL!$H31</f>
        <v>Cze4</v>
      </c>
      <c r="I31" s="201">
        <f>[1]ECL!$I31</f>
        <v>7.0000000061728391</v>
      </c>
      <c r="J31" s="140" t="str">
        <f>[1]ECL!$J31</f>
        <v xml:space="preserve"> </v>
      </c>
      <c r="K31" s="160">
        <v>30</v>
      </c>
      <c r="L31" s="86" t="str">
        <f>[1]ECL!$L31</f>
        <v>The New Saints</v>
      </c>
      <c r="M31" s="102" t="str">
        <f>[1]ECL!$M31</f>
        <v>Wal2</v>
      </c>
      <c r="N31" s="80">
        <f>[1]ECL!$N31</f>
        <v>7.5000000065359478</v>
      </c>
      <c r="O31" s="160" t="str">
        <f>[1]ECL!$O31</f>
        <v xml:space="preserve"> </v>
      </c>
      <c r="P31" s="160">
        <v>30</v>
      </c>
      <c r="Q31" s="86" t="str">
        <f>[1]ECL!$Q31</f>
        <v>Suduva</v>
      </c>
      <c r="R31" s="102" t="str">
        <f>[1]ECL!$R31</f>
        <v>Lit2</v>
      </c>
      <c r="S31" s="80">
        <f>[1]ECL!$S31</f>
        <v>8.7500000073529414</v>
      </c>
      <c r="T31" s="140" t="str">
        <f>[1]ECL!$T31</f>
        <v xml:space="preserve"> </v>
      </c>
      <c r="V31" s="173" t="s">
        <v>103</v>
      </c>
      <c r="W31" s="196" t="s">
        <v>89</v>
      </c>
      <c r="X31" s="197" t="s">
        <v>104</v>
      </c>
    </row>
    <row r="32" spans="1:30" ht="12.95" customHeight="1">
      <c r="A32" s="160">
        <v>31</v>
      </c>
      <c r="B32" s="73" t="str">
        <f>[1]ECL!$B32</f>
        <v>Coleraine</v>
      </c>
      <c r="C32" s="21" t="str">
        <f>[1]ECL!$C32</f>
        <v>Nir2</v>
      </c>
      <c r="D32" s="75">
        <f>[1]ECL!$D32</f>
        <v>2.7500000029325515</v>
      </c>
      <c r="E32" s="160" t="str">
        <f>[1]ECL!$E32</f>
        <v xml:space="preserve"> </v>
      </c>
      <c r="F32" s="160">
        <v>31</v>
      </c>
      <c r="G32" s="73" t="str">
        <f>[1]ECL!$G32</f>
        <v>Livingston</v>
      </c>
      <c r="H32" s="162" t="str">
        <f>[1]ECL!$H32</f>
        <v>Sco5</v>
      </c>
      <c r="I32" s="201">
        <f>[1]ECL!$I32</f>
        <v>6.6750000001999998</v>
      </c>
      <c r="J32" s="140" t="str">
        <f>[1]ECL!$J32</f>
        <v>?</v>
      </c>
      <c r="K32" s="160">
        <v>31</v>
      </c>
      <c r="L32" s="86" t="str">
        <f>[1]ECL!$L32</f>
        <v>Spartak Trnava</v>
      </c>
      <c r="M32" s="102" t="str">
        <f>[1]ECL!$M32</f>
        <v>Svk4</v>
      </c>
      <c r="N32" s="80">
        <f>[1]ECL!$N32</f>
        <v>7.5000000064935062</v>
      </c>
      <c r="O32" s="160" t="str">
        <f>[1]ECL!$O32</f>
        <v>?</v>
      </c>
      <c r="P32" s="160">
        <v>31</v>
      </c>
      <c r="Q32" s="86" t="str">
        <f>[1]ECL!$Q32</f>
        <v>Slovan Liberec</v>
      </c>
      <c r="R32" s="102" t="str">
        <f>[1]ECL!$R32</f>
        <v>Cze5</v>
      </c>
      <c r="S32" s="80">
        <f>[1]ECL!$S32</f>
        <v>8.0000000072992705</v>
      </c>
      <c r="T32" s="140" t="str">
        <f>[1]ECL!$T32</f>
        <v>?</v>
      </c>
      <c r="V32" s="173" t="s">
        <v>113</v>
      </c>
      <c r="W32" s="196" t="s">
        <v>89</v>
      </c>
      <c r="X32" s="197" t="s">
        <v>114</v>
      </c>
    </row>
    <row r="33" spans="1:24" ht="12.95" customHeight="1">
      <c r="A33" s="160">
        <v>32</v>
      </c>
      <c r="B33" s="73" t="str">
        <f>[1]ECL!$B33</f>
        <v>Tre Penne</v>
      </c>
      <c r="C33" s="21" t="str">
        <f>[1]ECL!$C33</f>
        <v>Sma3</v>
      </c>
      <c r="D33" s="75">
        <f>[1]ECL!$D33</f>
        <v>2.7500000029239766</v>
      </c>
      <c r="E33" s="160" t="str">
        <f>[1]ECL!$E33</f>
        <v>?</v>
      </c>
      <c r="F33" s="160">
        <v>32</v>
      </c>
      <c r="G33" s="73" t="str">
        <f>[1]ECL!$G33</f>
        <v>Vorskla</v>
      </c>
      <c r="H33" s="162" t="str">
        <f>[1]ECL!$H33</f>
        <v>Ukr5</v>
      </c>
      <c r="I33" s="201">
        <f>[1]ECL!$I33</f>
        <v>6.620000005714286</v>
      </c>
      <c r="J33" s="140" t="str">
        <f>[1]ECL!$J33</f>
        <v>?</v>
      </c>
      <c r="K33" s="160">
        <v>32</v>
      </c>
      <c r="L33" s="86" t="str">
        <f>[1]ECL!$L33</f>
        <v>Oostende</v>
      </c>
      <c r="M33" s="102" t="str">
        <f>[1]ECL!$M33</f>
        <v>Bel5</v>
      </c>
      <c r="N33" s="80">
        <f>[1]ECL!$N33</f>
        <v>7.3000000063694266</v>
      </c>
      <c r="O33" s="160" t="str">
        <f>[1]ECL!$O33</f>
        <v>?</v>
      </c>
      <c r="P33" s="160">
        <v>32</v>
      </c>
      <c r="Q33" s="86" t="str">
        <f>[1]ECL!$Q33</f>
        <v>CSKA Sofia</v>
      </c>
      <c r="R33" s="102" t="str">
        <f>[1]ECL!$R33</f>
        <v>Bul3</v>
      </c>
      <c r="S33" s="80">
        <f>[1]ECL!$S33</f>
        <v>8.0000000072463759</v>
      </c>
      <c r="T33" s="140" t="str">
        <f>[1]ECL!$T33</f>
        <v xml:space="preserve"> </v>
      </c>
      <c r="V33" s="173" t="s">
        <v>115</v>
      </c>
      <c r="W33" s="196" t="s">
        <v>89</v>
      </c>
      <c r="X33" s="197" t="s">
        <v>116</v>
      </c>
    </row>
    <row r="34" spans="1:24" ht="12.95" customHeight="1">
      <c r="A34" s="160">
        <v>33</v>
      </c>
      <c r="B34" s="73" t="str">
        <f>[1]ECL!$B34</f>
        <v>Zilina</v>
      </c>
      <c r="C34" s="21" t="str">
        <f>[1]ECL!$C34</f>
        <v>Svk3</v>
      </c>
      <c r="D34" s="75">
        <f>[1]ECL!$D34</f>
        <v>2.7250000028985508</v>
      </c>
      <c r="E34" s="160" t="str">
        <f>[1]ECL!$E34</f>
        <v xml:space="preserve"> </v>
      </c>
      <c r="F34" s="160">
        <v>33</v>
      </c>
      <c r="G34" s="73" t="str">
        <f>[1]ECL!$G34</f>
        <v>Alashkert</v>
      </c>
      <c r="H34" s="162" t="str">
        <f>[1]ECL!$H34</f>
        <v>Arm2</v>
      </c>
      <c r="I34" s="201">
        <f>[1]ECL!$I34</f>
        <v>6.5000000055865925</v>
      </c>
      <c r="J34" s="140" t="str">
        <f>[1]ECL!$J34</f>
        <v xml:space="preserve"> </v>
      </c>
      <c r="K34" s="160">
        <v>33</v>
      </c>
      <c r="L34" s="86" t="str">
        <f>[1]ECL!$L34</f>
        <v>Sturm</v>
      </c>
      <c r="M34" s="102" t="str">
        <f>[1]ECL!$M34</f>
        <v>Aut4</v>
      </c>
      <c r="N34" s="80">
        <f>[1]ECL!$N34</f>
        <v>7.1650000062893078</v>
      </c>
      <c r="O34" s="160" t="str">
        <f>[1]ECL!$O34</f>
        <v xml:space="preserve"> </v>
      </c>
      <c r="P34" s="160">
        <v>33</v>
      </c>
      <c r="Q34" s="86" t="str">
        <f>[1]ECL!$Q34</f>
        <v>Zrinjski</v>
      </c>
      <c r="R34" s="102" t="str">
        <f>[1]ECL!$R34</f>
        <v>Bos4</v>
      </c>
      <c r="S34" s="80">
        <f>[1]ECL!$S34</f>
        <v>8.0000000071942452</v>
      </c>
      <c r="T34" s="140" t="str">
        <f>[1]ECL!$T34</f>
        <v>?</v>
      </c>
      <c r="V34" s="173" t="s">
        <v>117</v>
      </c>
      <c r="W34" s="196" t="s">
        <v>89</v>
      </c>
      <c r="X34" s="197" t="s">
        <v>118</v>
      </c>
    </row>
    <row r="35" spans="1:24" ht="12.95" customHeight="1">
      <c r="A35" s="160">
        <v>34</v>
      </c>
      <c r="B35" s="73" t="str">
        <f>[1]ECL!$B35</f>
        <v>Bala Town</v>
      </c>
      <c r="C35" s="21" t="str">
        <f>[1]ECL!$C35</f>
        <v>Wal3</v>
      </c>
      <c r="D35" s="75">
        <f>[1]ECL!$D35</f>
        <v>2.5000000028818445</v>
      </c>
      <c r="E35" s="160" t="str">
        <f>[1]ECL!$E35</f>
        <v xml:space="preserve"> </v>
      </c>
      <c r="F35" s="160">
        <v>34</v>
      </c>
      <c r="G35" s="73" t="str">
        <f>[1]ECL!$G35</f>
        <v>Alanyaspor</v>
      </c>
      <c r="H35" s="162" t="str">
        <f>[1]ECL!$H35</f>
        <v>Tur5</v>
      </c>
      <c r="I35" s="201">
        <f>[1]ECL!$I35</f>
        <v>6.0200000054644809</v>
      </c>
      <c r="J35" s="140" t="str">
        <f>[1]ECL!$J35</f>
        <v>?</v>
      </c>
      <c r="K35" s="160">
        <v>34</v>
      </c>
      <c r="L35" s="86" t="str">
        <f>[1]ECL!$L35</f>
        <v>Wattens</v>
      </c>
      <c r="M35" s="102" t="str">
        <f>[1]ECL!$M35</f>
        <v>Aut5</v>
      </c>
      <c r="N35" s="80">
        <f>[1]ECL!$N35</f>
        <v>7.1650000002000001</v>
      </c>
      <c r="O35" s="160" t="str">
        <f>[1]ECL!$O35</f>
        <v>?</v>
      </c>
      <c r="P35" s="160">
        <v>34</v>
      </c>
      <c r="Q35" s="93" t="str">
        <f>[1]ECL!$Q35</f>
        <v>Dudelange</v>
      </c>
      <c r="R35" s="159" t="str">
        <f>[1]ECL!$R35</f>
        <v>Lux2</v>
      </c>
      <c r="S35" s="79">
        <f>[1]ECL!$S35</f>
        <v>8.0000000070921988</v>
      </c>
      <c r="T35" s="140" t="str">
        <f>[1]ECL!$T35</f>
        <v xml:space="preserve"> </v>
      </c>
      <c r="V35" s="198">
        <v>12.345000000000001</v>
      </c>
      <c r="W35" s="196" t="s">
        <v>89</v>
      </c>
      <c r="X35" s="105" t="s">
        <v>90</v>
      </c>
    </row>
    <row r="36" spans="1:24" ht="12.95" customHeight="1">
      <c r="A36" s="160">
        <v>35</v>
      </c>
      <c r="B36" s="73" t="str">
        <f>[1]ECL!$B36</f>
        <v>Gzira United</v>
      </c>
      <c r="C36" s="21" t="str">
        <f>[1]ECL!$C36</f>
        <v>Mal3</v>
      </c>
      <c r="D36" s="75">
        <f>[1]ECL!$D36</f>
        <v>2.5000000028653293</v>
      </c>
      <c r="E36" s="160" t="str">
        <f>[1]ECL!$E36</f>
        <v xml:space="preserve"> </v>
      </c>
      <c r="F36" s="160">
        <v>35</v>
      </c>
      <c r="G36" s="73" t="str">
        <f>[1]ECL!$G36</f>
        <v>Osijek</v>
      </c>
      <c r="H36" s="162" t="str">
        <f>[1]ECL!$H36</f>
        <v>Cro2</v>
      </c>
      <c r="I36" s="201">
        <f>[1]ECL!$I36</f>
        <v>6.0000000052631579</v>
      </c>
      <c r="J36" s="140" t="str">
        <f>[1]ECL!$J36</f>
        <v xml:space="preserve"> </v>
      </c>
      <c r="K36" s="160">
        <v>35</v>
      </c>
      <c r="L36" s="86" t="str">
        <f>[1]ECL!$L36</f>
        <v>Jablonec</v>
      </c>
      <c r="M36" s="102" t="str">
        <f>[1]ECL!$M36</f>
        <v>Cze4</v>
      </c>
      <c r="N36" s="80">
        <f>[1]ECL!$N36</f>
        <v>7.0000000061728391</v>
      </c>
      <c r="O36" s="160" t="str">
        <f>[1]ECL!$O36</f>
        <v xml:space="preserve"> </v>
      </c>
      <c r="Q36" s="214"/>
      <c r="S36" s="214"/>
      <c r="V36" s="199">
        <v>12.345000000000001</v>
      </c>
      <c r="W36" s="196" t="s">
        <v>89</v>
      </c>
      <c r="X36" s="105" t="s">
        <v>91</v>
      </c>
    </row>
    <row r="37" spans="1:24" ht="12.95" customHeight="1">
      <c r="A37" s="160">
        <v>36</v>
      </c>
      <c r="B37" s="86" t="str">
        <f>[1]ECL!$B37</f>
        <v>Breidablik</v>
      </c>
      <c r="C37" s="214" t="str">
        <f>[1]ECL!$C37</f>
        <v>Isl4</v>
      </c>
      <c r="D37" s="80">
        <f>[1]ECL!$D37</f>
        <v>2.2500000028328611</v>
      </c>
      <c r="E37" s="160" t="str">
        <f>[1]ECL!$E37</f>
        <v>?</v>
      </c>
      <c r="F37" s="160">
        <v>36</v>
      </c>
      <c r="G37" s="73" t="str">
        <f>[1]ECL!$G37</f>
        <v>U Craiova</v>
      </c>
      <c r="H37" s="162" t="str">
        <f>[1]ECL!$H37</f>
        <v>Rom3</v>
      </c>
      <c r="I37" s="201">
        <f>[1]ECL!$I37</f>
        <v>6.0000000052083333</v>
      </c>
      <c r="J37" s="140" t="str">
        <f>[1]ECL!$J37</f>
        <v xml:space="preserve"> </v>
      </c>
      <c r="K37" s="160">
        <v>36</v>
      </c>
      <c r="L37" s="86" t="str">
        <f>[1]ECL!$L37</f>
        <v>Livingston</v>
      </c>
      <c r="M37" s="102" t="str">
        <f>[1]ECL!$M37</f>
        <v>Sco5</v>
      </c>
      <c r="N37" s="80">
        <f>[1]ECL!$N37</f>
        <v>6.6750000001999998</v>
      </c>
      <c r="O37" s="160" t="str">
        <f>[1]ECL!$O37</f>
        <v>?</v>
      </c>
      <c r="Q37" s="214"/>
      <c r="S37" s="214">
        <f>AVERAGE(S2:S35)</f>
        <v>23.004823545289497</v>
      </c>
      <c r="V37" s="207"/>
    </row>
    <row r="38" spans="1:24" ht="12.95" customHeight="1">
      <c r="A38" s="160">
        <v>37</v>
      </c>
      <c r="B38" s="86" t="str">
        <f>[1]ECL!$B38</f>
        <v>St Joseph's</v>
      </c>
      <c r="C38" s="214" t="str">
        <f>[1]ECL!$C38</f>
        <v>Gib3</v>
      </c>
      <c r="D38" s="80">
        <f>[1]ECL!$D38</f>
        <v>2.2500000028089886</v>
      </c>
      <c r="E38" s="160" t="str">
        <f>[1]ECL!$E38</f>
        <v xml:space="preserve"> </v>
      </c>
      <c r="F38" s="160">
        <v>37</v>
      </c>
      <c r="G38" s="73" t="str">
        <f>[1]ECL!$G38</f>
        <v>Lincoln</v>
      </c>
      <c r="H38" s="162" t="str">
        <f>[1]ECL!$H38</f>
        <v>Gib2</v>
      </c>
      <c r="I38" s="201">
        <f>[1]ECL!$I38</f>
        <v>5.7500000050761422</v>
      </c>
      <c r="J38" s="140" t="str">
        <f>[1]ECL!$J38</f>
        <v xml:space="preserve"> </v>
      </c>
      <c r="K38" s="160">
        <v>37</v>
      </c>
      <c r="L38" s="86" t="str">
        <f>[1]ECL!$L38</f>
        <v xml:space="preserve">Desna </v>
      </c>
      <c r="M38" s="102" t="str">
        <f>[1]ECL!$M38</f>
        <v>Ukr4</v>
      </c>
      <c r="N38" s="80">
        <f>[1]ECL!$N38</f>
        <v>6.6200000058479533</v>
      </c>
      <c r="O38" s="160" t="str">
        <f>[1]ECL!$O38</f>
        <v xml:space="preserve"> </v>
      </c>
      <c r="S38" s="214"/>
      <c r="V38" s="207"/>
    </row>
    <row r="39" spans="1:24" ht="12.95" customHeight="1">
      <c r="A39" s="160">
        <v>38</v>
      </c>
      <c r="B39" s="86" t="str">
        <f>[1]ECL!$B39</f>
        <v>Prishtina</v>
      </c>
      <c r="C39" s="214" t="str">
        <f>[1]ECL!$C39</f>
        <v>Kos3</v>
      </c>
      <c r="D39" s="80">
        <f>[1]ECL!$D39</f>
        <v>2.2500000028011207</v>
      </c>
      <c r="E39" s="160" t="str">
        <f>[1]ECL!$E39</f>
        <v>?</v>
      </c>
      <c r="F39" s="160">
        <v>38</v>
      </c>
      <c r="G39" s="73" t="str">
        <f>[1]ECL!$G39</f>
        <v>Randers</v>
      </c>
      <c r="H39" s="162" t="str">
        <f>[1]ECL!$H39</f>
        <v>Den5</v>
      </c>
      <c r="I39" s="201">
        <f>[1]ECL!$I39</f>
        <v>5.5750000002000002</v>
      </c>
      <c r="J39" s="140" t="str">
        <f>[1]ECL!$J39</f>
        <v>?</v>
      </c>
      <c r="K39" s="160">
        <v>38</v>
      </c>
      <c r="L39" s="86" t="str">
        <f>[1]ECL!$L39</f>
        <v>Vorskla</v>
      </c>
      <c r="M39" s="102" t="str">
        <f>[1]ECL!$M39</f>
        <v>Ukr5</v>
      </c>
      <c r="N39" s="80">
        <f>[1]ECL!$N39</f>
        <v>6.620000005714286</v>
      </c>
      <c r="O39" s="160" t="str">
        <f>[1]ECL!$O39</f>
        <v>?</v>
      </c>
      <c r="Q39" s="275" t="s">
        <v>119</v>
      </c>
      <c r="R39" s="275"/>
      <c r="S39" s="275"/>
      <c r="T39" s="180" t="s">
        <v>71</v>
      </c>
      <c r="V39" s="207"/>
    </row>
    <row r="40" spans="1:24" ht="12.95" customHeight="1">
      <c r="A40" s="160">
        <v>39</v>
      </c>
      <c r="B40" s="86" t="str">
        <f>[1]ECL!$B40</f>
        <v>Milsami</v>
      </c>
      <c r="C40" s="214" t="str">
        <f>[1]ECL!$C40</f>
        <v>Mol3</v>
      </c>
      <c r="D40" s="80">
        <f>[1]ECL!$D40</f>
        <v>2.2500000027932963</v>
      </c>
      <c r="E40" s="160" t="str">
        <f>[1]ECL!$E40</f>
        <v xml:space="preserve"> </v>
      </c>
      <c r="F40" s="160">
        <v>39</v>
      </c>
      <c r="G40" s="73" t="str">
        <f>[1]ECL!$G40</f>
        <v>Anorthosis</v>
      </c>
      <c r="H40" s="162" t="str">
        <f>[1]ECL!$H40</f>
        <v>Cyp4</v>
      </c>
      <c r="I40" s="201">
        <f>[1]ECL!$I40</f>
        <v>5.5500000049019604</v>
      </c>
      <c r="J40" s="140" t="str">
        <f>[1]ECL!$J40</f>
        <v>?</v>
      </c>
      <c r="K40" s="160">
        <v>39</v>
      </c>
      <c r="L40" s="86" t="str">
        <f>[1]ECL!$L40</f>
        <v>Alashkert</v>
      </c>
      <c r="M40" s="102" t="str">
        <f>[1]ECL!$M40</f>
        <v>Arm2</v>
      </c>
      <c r="N40" s="80">
        <f>[1]ECL!$N40</f>
        <v>6.5000000055865925</v>
      </c>
      <c r="O40" s="160" t="str">
        <f>[1]ECL!$O40</f>
        <v xml:space="preserve"> </v>
      </c>
      <c r="P40" s="206">
        <v>1</v>
      </c>
      <c r="Q40" s="70" t="str">
        <f>[1]ECL!$Q40</f>
        <v>Zalgiris</v>
      </c>
      <c r="R40" s="161" t="str">
        <f>[1]ECL!$R40</f>
        <v>Lit1</v>
      </c>
      <c r="S40" s="72">
        <f>[1]ECL!$S40</f>
        <v>6.5000000056179772</v>
      </c>
      <c r="T40" s="140" t="str">
        <f>[1]ECL!$T40</f>
        <v>2ch</v>
      </c>
    </row>
    <row r="41" spans="1:24" ht="12.95" customHeight="1">
      <c r="A41" s="160">
        <v>40</v>
      </c>
      <c r="B41" s="86" t="str">
        <f>[1]ECL!$B41</f>
        <v>Inter Turku</v>
      </c>
      <c r="C41" s="214" t="str">
        <f>[1]ECL!$C41</f>
        <v>Fin2</v>
      </c>
      <c r="D41" s="80">
        <f>[1]ECL!$D41</f>
        <v>2.0000000027624307</v>
      </c>
      <c r="E41" s="160" t="str">
        <f>[1]ECL!$E41</f>
        <v xml:space="preserve"> </v>
      </c>
      <c r="F41" s="160">
        <v>40</v>
      </c>
      <c r="G41" s="73" t="str">
        <f>[1]ECL!$G41</f>
        <v>AEL Limassol</v>
      </c>
      <c r="H41" s="162" t="str">
        <f>[1]ECL!$H41</f>
        <v>Cyp2</v>
      </c>
      <c r="I41" s="201">
        <f>[1]ECL!$I41</f>
        <v>5.5500000048780489</v>
      </c>
      <c r="J41" s="140" t="str">
        <f>[1]ECL!$J41</f>
        <v xml:space="preserve"> </v>
      </c>
      <c r="K41" s="160">
        <v>40</v>
      </c>
      <c r="L41" s="86" t="str">
        <f>[1]ECL!$L41</f>
        <v>Alanyaspor</v>
      </c>
      <c r="M41" s="102" t="str">
        <f>[1]ECL!$M41</f>
        <v>Tur5</v>
      </c>
      <c r="N41" s="80">
        <f>[1]ECL!$N41</f>
        <v>6.0200000054644809</v>
      </c>
      <c r="O41" s="160" t="str">
        <f>[1]ECL!$O41</f>
        <v>?</v>
      </c>
      <c r="P41" s="206">
        <v>2</v>
      </c>
      <c r="Q41" s="73" t="str">
        <f>[1]ECL!$Q41</f>
        <v>Sarajevo</v>
      </c>
      <c r="R41" s="162" t="str">
        <f>[1]ECL!$R41</f>
        <v>Bos1</v>
      </c>
      <c r="S41" s="75">
        <f>[1]ECL!$S41</f>
        <v>6.2500000055555551</v>
      </c>
      <c r="T41" s="140" t="str">
        <f>[1]ECL!$T41</f>
        <v>2ch</v>
      </c>
      <c r="V41" s="207"/>
    </row>
    <row r="42" spans="1:24" ht="12.95" customHeight="1">
      <c r="A42" s="160">
        <v>41</v>
      </c>
      <c r="B42" s="86" t="str">
        <f>[1]ECL!$B42</f>
        <v>Kauno Zalgiris</v>
      </c>
      <c r="C42" s="214" t="str">
        <f>[1]ECL!$C42</f>
        <v>Lit3</v>
      </c>
      <c r="D42" s="80">
        <f>[1]ECL!$D42</f>
        <v>2.0000000027548208</v>
      </c>
      <c r="E42" s="160" t="str">
        <f>[1]ECL!$E42</f>
        <v xml:space="preserve"> </v>
      </c>
      <c r="F42" s="160">
        <v>41</v>
      </c>
      <c r="G42" s="73" t="str">
        <f>[1]ECL!$G42</f>
        <v>Vaduz</v>
      </c>
      <c r="H42" s="162" t="str">
        <f>[1]ECL!$H42</f>
        <v>Lie</v>
      </c>
      <c r="I42" s="201">
        <f>[1]ECL!$I42</f>
        <v>5.5000000047846891</v>
      </c>
      <c r="J42" s="140" t="str">
        <f>[1]ECL!$J42</f>
        <v>cw?</v>
      </c>
      <c r="K42" s="160">
        <v>41</v>
      </c>
      <c r="L42" s="86" t="str">
        <f>[1]ECL!$L42</f>
        <v>Trabzonspor</v>
      </c>
      <c r="M42" s="102" t="str">
        <f>[1]ECL!$M42</f>
        <v>Tur4</v>
      </c>
      <c r="N42" s="80">
        <f>[1]ECL!$N42</f>
        <v>6.020000005434782</v>
      </c>
      <c r="O42" s="160" t="str">
        <f>[1]ECL!$O42</f>
        <v xml:space="preserve"> </v>
      </c>
      <c r="P42" s="206">
        <v>3</v>
      </c>
      <c r="Q42" s="73" t="str">
        <f>[1]ECL!$Q42</f>
        <v>Flora</v>
      </c>
      <c r="R42" s="162" t="str">
        <f>[1]ECL!$R42</f>
        <v>Est1</v>
      </c>
      <c r="S42" s="75">
        <f>[1]ECL!$S42</f>
        <v>6.2500000055248615</v>
      </c>
      <c r="T42" s="140" t="str">
        <f>[1]ECL!$T42</f>
        <v>2ch</v>
      </c>
    </row>
    <row r="43" spans="1:24" ht="12.95" customHeight="1">
      <c r="A43" s="160">
        <v>42</v>
      </c>
      <c r="B43" s="86" t="str">
        <f>[1]ECL!$B43</f>
        <v>RFS</v>
      </c>
      <c r="C43" s="214" t="str">
        <f>[1]ECL!$C43</f>
        <v>Lat2</v>
      </c>
      <c r="D43" s="80">
        <f>[1]ECL!$D43</f>
        <v>2.0000000027472526</v>
      </c>
      <c r="E43" s="160" t="str">
        <f>[1]ECL!$E43</f>
        <v xml:space="preserve"> </v>
      </c>
      <c r="F43" s="160">
        <v>42</v>
      </c>
      <c r="G43" s="73" t="str">
        <f>[1]ECL!$G43</f>
        <v>Domzale</v>
      </c>
      <c r="H43" s="162" t="str">
        <f>[1]ECL!$H43</f>
        <v>Slo4</v>
      </c>
      <c r="I43" s="201">
        <f>[1]ECL!$I43</f>
        <v>5.5000000046728976</v>
      </c>
      <c r="J43" s="140" t="str">
        <f>[1]ECL!$J43</f>
        <v>?</v>
      </c>
      <c r="K43" s="160">
        <v>42</v>
      </c>
      <c r="L43" s="86" t="str">
        <f>[1]ECL!$L43</f>
        <v>Osijek</v>
      </c>
      <c r="M43" s="102" t="str">
        <f>[1]ECL!$M43</f>
        <v>Cro2</v>
      </c>
      <c r="N43" s="80">
        <f>[1]ECL!$N43</f>
        <v>6.0000000052631579</v>
      </c>
      <c r="O43" s="160" t="str">
        <f>[1]ECL!$O43</f>
        <v xml:space="preserve"> </v>
      </c>
      <c r="P43" s="206">
        <v>4</v>
      </c>
      <c r="Q43" s="73" t="str">
        <f>[1]ECL!$Q43</f>
        <v>Buducnost</v>
      </c>
      <c r="R43" s="162" t="str">
        <f>[1]ECL!$R43</f>
        <v>Mne1</v>
      </c>
      <c r="S43" s="75">
        <f>[1]ECL!$S43</f>
        <v>6.0000000053191487</v>
      </c>
      <c r="T43" s="140" t="str">
        <f>[1]ECL!$T43</f>
        <v>2ch</v>
      </c>
    </row>
    <row r="44" spans="1:24" ht="12.95" customHeight="1">
      <c r="A44" s="160">
        <v>43</v>
      </c>
      <c r="B44" s="86" t="str">
        <f>[1]ECL!$B44</f>
        <v>Panevezys</v>
      </c>
      <c r="C44" s="214" t="str">
        <f>[1]ECL!$C44</f>
        <v>Lit5</v>
      </c>
      <c r="D44" s="80">
        <f>[1]ECL!$D44</f>
        <v>1.7500000002</v>
      </c>
      <c r="E44" s="160" t="str">
        <f>[1]ECL!$E44</f>
        <v>cw</v>
      </c>
      <c r="F44" s="160">
        <v>43</v>
      </c>
      <c r="G44" s="73" t="str">
        <f>[1]ECL!$G44</f>
        <v>Vojvodina</v>
      </c>
      <c r="H44" s="162" t="str">
        <f>[1]ECL!$H44</f>
        <v>Srb3</v>
      </c>
      <c r="I44" s="201">
        <f>[1]ECL!$I44</f>
        <v>5.3500000046296297</v>
      </c>
      <c r="J44" s="140" t="str">
        <f>[1]ECL!$J44</f>
        <v xml:space="preserve"> </v>
      </c>
      <c r="K44" s="160">
        <v>43</v>
      </c>
      <c r="L44" s="86" t="str">
        <f>[1]ECL!$L44</f>
        <v>U Craiova</v>
      </c>
      <c r="M44" s="102" t="str">
        <f>[1]ECL!$M44</f>
        <v>Rom3</v>
      </c>
      <c r="N44" s="80">
        <f>[1]ECL!$N44</f>
        <v>6.0000000052083333</v>
      </c>
      <c r="O44" s="160" t="str">
        <f>[1]ECL!$O44</f>
        <v xml:space="preserve"> </v>
      </c>
      <c r="P44" s="206">
        <v>5</v>
      </c>
      <c r="Q44" s="73" t="str">
        <f>[1]ECL!$Q44</f>
        <v>Kairat</v>
      </c>
      <c r="R44" s="162" t="str">
        <f>[1]ECL!$R44</f>
        <v>Kaz1</v>
      </c>
      <c r="S44" s="75">
        <f>[1]ECL!$S44</f>
        <v>6.000000005291005</v>
      </c>
      <c r="T44" s="140" t="str">
        <f>[1]ECL!$T44</f>
        <v>1ch</v>
      </c>
      <c r="V44" s="208"/>
      <c r="W44" s="209"/>
      <c r="X44" s="210"/>
    </row>
    <row r="45" spans="1:24" ht="12.95" customHeight="1">
      <c r="A45" s="160">
        <v>44</v>
      </c>
      <c r="B45" s="86" t="str">
        <f>[1]ECL!$B45</f>
        <v>Differdange</v>
      </c>
      <c r="C45" s="214" t="str">
        <f>[1]ECL!$C45</f>
        <v>Lux4</v>
      </c>
      <c r="D45" s="80">
        <f>[1]ECL!$D45</f>
        <v>1.6500000026737967</v>
      </c>
      <c r="E45" s="160" t="str">
        <f>[1]ECL!$E45</f>
        <v>?</v>
      </c>
      <c r="F45" s="160">
        <v>44</v>
      </c>
      <c r="G45" s="73" t="str">
        <f>[1]ECL!$G45</f>
        <v>Cukaricki</v>
      </c>
      <c r="H45" s="162" t="str">
        <f>[1]ECL!$H45</f>
        <v>Srb4</v>
      </c>
      <c r="I45" s="201">
        <f>[1]ECL!$I45</f>
        <v>5.3500000045871552</v>
      </c>
      <c r="J45" s="140" t="str">
        <f>[1]ECL!$J45</f>
        <v>?</v>
      </c>
      <c r="K45" s="160">
        <v>44</v>
      </c>
      <c r="L45" s="86" t="str">
        <f>[1]ECL!$L45</f>
        <v>Lincoln</v>
      </c>
      <c r="M45" s="102" t="str">
        <f>[1]ECL!$M45</f>
        <v>Gib2</v>
      </c>
      <c r="N45" s="80">
        <f>[1]ECL!$N45</f>
        <v>5.7500000050761422</v>
      </c>
      <c r="O45" s="160" t="str">
        <f>[1]ECL!$O45</f>
        <v xml:space="preserve"> </v>
      </c>
      <c r="P45" s="206">
        <v>6</v>
      </c>
      <c r="Q45" s="86" t="str">
        <f>[1]ECL!$Q45</f>
        <v>Omonia</v>
      </c>
      <c r="R45" s="102" t="str">
        <f>[1]ECL!$R45</f>
        <v>Cyp1</v>
      </c>
      <c r="S45" s="80">
        <f>[1]ECL!$S45</f>
        <v>5.5500000049261082</v>
      </c>
      <c r="T45" s="140" t="str">
        <f>[1]ECL!$T45</f>
        <v>2ch</v>
      </c>
      <c r="V45" s="208"/>
      <c r="W45" s="209"/>
      <c r="X45" s="210"/>
    </row>
    <row r="46" spans="1:24" ht="12.95" customHeight="1">
      <c r="A46" s="160">
        <v>45</v>
      </c>
      <c r="B46" s="86" t="str">
        <f>[1]ECL!$B46</f>
        <v>Swift Hesperange</v>
      </c>
      <c r="C46" s="214" t="str">
        <f>[1]ECL!$C46</f>
        <v>Lux3</v>
      </c>
      <c r="D46" s="80">
        <f>[1]ECL!$D46</f>
        <v>1.6500000003333333</v>
      </c>
      <c r="E46" s="160" t="str">
        <f>[1]ECL!$E46</f>
        <v xml:space="preserve"> </v>
      </c>
      <c r="F46" s="160">
        <v>45</v>
      </c>
      <c r="G46" s="73" t="str">
        <f>[1]ECL!$G46</f>
        <v>HNK Gorica</v>
      </c>
      <c r="H46" s="162" t="str">
        <f>[1]ECL!$H46</f>
        <v>Cro3</v>
      </c>
      <c r="I46" s="201">
        <f>[1]ECL!$I46</f>
        <v>5.2550000003333333</v>
      </c>
      <c r="J46" s="140" t="str">
        <f>[1]ECL!$J46</f>
        <v xml:space="preserve"> </v>
      </c>
      <c r="K46" s="160">
        <v>45</v>
      </c>
      <c r="L46" s="86" t="str">
        <f>[1]ECL!$L46</f>
        <v>Randers</v>
      </c>
      <c r="M46" s="102" t="str">
        <f>[1]ECL!$M46</f>
        <v>Den5</v>
      </c>
      <c r="N46" s="80">
        <f>[1]ECL!$N46</f>
        <v>5.5750000002000002</v>
      </c>
      <c r="O46" s="160" t="str">
        <f>[1]ECL!$O46</f>
        <v>?</v>
      </c>
      <c r="P46" s="206">
        <v>7</v>
      </c>
      <c r="Q46" s="86" t="str">
        <f>[1]ECL!$Q46</f>
        <v>Riga</v>
      </c>
      <c r="R46" s="102" t="str">
        <f>[1]ECL!$R46</f>
        <v>Lat1</v>
      </c>
      <c r="S46" s="80">
        <f>[1]ECL!$S46</f>
        <v>5.5000000048543694</v>
      </c>
      <c r="T46" s="140" t="str">
        <f>[1]ECL!$T46</f>
        <v>1ch</v>
      </c>
      <c r="V46" s="208"/>
      <c r="W46" s="209"/>
      <c r="X46" s="210"/>
    </row>
    <row r="47" spans="1:24" ht="12.95" customHeight="1">
      <c r="A47" s="160">
        <v>46</v>
      </c>
      <c r="B47" s="86" t="str">
        <f>[1]ECL!$B47</f>
        <v>Borac Banja Luka</v>
      </c>
      <c r="C47" s="214" t="str">
        <f>[1]ECL!$C47</f>
        <v>Bos2</v>
      </c>
      <c r="D47" s="80">
        <f>[1]ECL!$D47</f>
        <v>1.6000000026525201</v>
      </c>
      <c r="E47" s="160" t="str">
        <f>[1]ECL!$E47</f>
        <v xml:space="preserve"> </v>
      </c>
      <c r="F47" s="160">
        <v>46</v>
      </c>
      <c r="G47" s="86" t="str">
        <f>[1]ECL!$G47</f>
        <v>Klaksvík</v>
      </c>
      <c r="H47" s="102" t="str">
        <f>[1]ECL!$H47</f>
        <v>Far3</v>
      </c>
      <c r="I47" s="202">
        <f>[1]ECL!$I47</f>
        <v>5.2500000044247788</v>
      </c>
      <c r="J47" s="140" t="str">
        <f>[1]ECL!$J47</f>
        <v xml:space="preserve"> </v>
      </c>
      <c r="K47" s="160">
        <v>46</v>
      </c>
      <c r="L47" s="86" t="str">
        <f>[1]ECL!$L47</f>
        <v>Anorthosis</v>
      </c>
      <c r="M47" s="102" t="str">
        <f>[1]ECL!$M47</f>
        <v>Cyp4</v>
      </c>
      <c r="N47" s="80">
        <f>[1]ECL!$N47</f>
        <v>5.5500000049019604</v>
      </c>
      <c r="O47" s="160" t="str">
        <f>[1]ECL!$O47</f>
        <v>?</v>
      </c>
      <c r="P47" s="206">
        <v>8</v>
      </c>
      <c r="Q47" s="86" t="str">
        <f>[1]ECL!$Q47</f>
        <v>HJK</v>
      </c>
      <c r="R47" s="102" t="str">
        <f>[1]ECL!$R47</f>
        <v>Fin1</v>
      </c>
      <c r="S47" s="80">
        <f>[1]ECL!$S47</f>
        <v>5.5000000047169815</v>
      </c>
      <c r="T47" s="140" t="str">
        <f>[1]ECL!$T47</f>
        <v>1ch</v>
      </c>
      <c r="V47" s="208"/>
      <c r="W47" s="209"/>
      <c r="X47" s="210"/>
    </row>
    <row r="48" spans="1:24" ht="12.95" customHeight="1">
      <c r="A48" s="160">
        <v>47</v>
      </c>
      <c r="B48" s="86" t="str">
        <f>[1]ECL!$B48</f>
        <v>Velez</v>
      </c>
      <c r="C48" s="214" t="str">
        <f>[1]ECL!$C48</f>
        <v>Bos3</v>
      </c>
      <c r="D48" s="80">
        <f>[1]ECL!$D48</f>
        <v>1.6000000003333334</v>
      </c>
      <c r="E48" s="160" t="str">
        <f>[1]ECL!$E48</f>
        <v xml:space="preserve"> </v>
      </c>
      <c r="F48" s="160">
        <v>47</v>
      </c>
      <c r="G48" s="86" t="str">
        <f>[1]ECL!$G48</f>
        <v>Servette</v>
      </c>
      <c r="H48" s="102" t="str">
        <f>[1]ECL!$H48</f>
        <v>Sui2</v>
      </c>
      <c r="I48" s="202">
        <f>[1]ECL!$I48</f>
        <v>5.2450000042918452</v>
      </c>
      <c r="J48" s="140" t="str">
        <f>[1]ECL!$J48</f>
        <v xml:space="preserve"> </v>
      </c>
      <c r="K48" s="160">
        <v>47</v>
      </c>
      <c r="L48" s="86" t="str">
        <f>[1]ECL!$L48</f>
        <v>AEL Limassol</v>
      </c>
      <c r="M48" s="102" t="str">
        <f>[1]ECL!$M48</f>
        <v>Cyp2</v>
      </c>
      <c r="N48" s="80">
        <f>[1]ECL!$N48</f>
        <v>5.5500000048780489</v>
      </c>
      <c r="O48" s="160" t="str">
        <f>[1]ECL!$O48</f>
        <v xml:space="preserve"> </v>
      </c>
      <c r="P48" s="206">
        <v>9</v>
      </c>
      <c r="Q48" s="86" t="str">
        <f>[1]ECL!$Q48</f>
        <v>Linfield</v>
      </c>
      <c r="R48" s="102" t="str">
        <f>[1]ECL!$R48</f>
        <v>Nir1</v>
      </c>
      <c r="S48" s="80">
        <f>[1]ECL!$S48</f>
        <v>5.2500000043859645</v>
      </c>
      <c r="T48" s="140" t="str">
        <f>[1]ECL!$T48</f>
        <v>1ch</v>
      </c>
      <c r="V48" s="208"/>
      <c r="W48" s="209"/>
      <c r="X48" s="210"/>
    </row>
    <row r="49" spans="1:24" ht="12.95" customHeight="1">
      <c r="A49" s="160">
        <v>48</v>
      </c>
      <c r="B49" s="86" t="str">
        <f>[1]ECL!$B49</f>
        <v>Bohemians</v>
      </c>
      <c r="C49" s="214" t="str">
        <f>[1]ECL!$C49</f>
        <v>Irl2</v>
      </c>
      <c r="D49" s="80">
        <f>[1]ECL!$D49</f>
        <v>1.5750000026315789</v>
      </c>
      <c r="E49" s="160" t="str">
        <f>[1]ECL!$E49</f>
        <v xml:space="preserve"> </v>
      </c>
      <c r="F49" s="160">
        <v>48</v>
      </c>
      <c r="G49" s="86" t="str">
        <f>[1]ECL!$G49</f>
        <v>Aris</v>
      </c>
      <c r="H49" s="102" t="str">
        <f>[1]ECL!$H49</f>
        <v>Gre2</v>
      </c>
      <c r="I49" s="202">
        <f>[1]ECL!$I49</f>
        <v>5.2000000042194099</v>
      </c>
      <c r="J49" s="140" t="str">
        <f>[1]ECL!$J49</f>
        <v xml:space="preserve"> </v>
      </c>
      <c r="K49" s="160">
        <v>48</v>
      </c>
      <c r="L49" s="86" t="str">
        <f>[1]ECL!$L49</f>
        <v>Vaduz</v>
      </c>
      <c r="M49" s="102" t="str">
        <f>[1]ECL!$M49</f>
        <v>Lie</v>
      </c>
      <c r="N49" s="80">
        <f>[1]ECL!$N49</f>
        <v>5.5000000047846891</v>
      </c>
      <c r="O49" s="160" t="str">
        <f>[1]ECL!$O49</f>
        <v>cw?</v>
      </c>
      <c r="P49" s="206">
        <v>10</v>
      </c>
      <c r="Q49" s="93" t="str">
        <f>[1]ECL!$Q49</f>
        <v>Fola Esch</v>
      </c>
      <c r="R49" s="159" t="str">
        <f>[1]ECL!$R49</f>
        <v>Lux1</v>
      </c>
      <c r="S49" s="79">
        <f>[1]ECL!$S49</f>
        <v>5.2500000043478261</v>
      </c>
      <c r="T49" s="140" t="str">
        <f>[1]ECL!$T49</f>
        <v>1ch</v>
      </c>
      <c r="V49" s="208"/>
      <c r="W49" s="209"/>
      <c r="X49" s="210"/>
    </row>
    <row r="50" spans="1:24" ht="12.95" customHeight="1">
      <c r="A50" s="160">
        <v>49</v>
      </c>
      <c r="B50" s="86" t="str">
        <f>[1]ECL!$B50</f>
        <v>Sligo Rovers</v>
      </c>
      <c r="C50" s="214" t="str">
        <f>[1]ECL!$C50</f>
        <v>Irl4</v>
      </c>
      <c r="D50" s="80">
        <f>[1]ECL!$D50</f>
        <v>1.57500000025</v>
      </c>
      <c r="E50" s="160" t="str">
        <f>[1]ECL!$E50</f>
        <v xml:space="preserve"> </v>
      </c>
      <c r="F50" s="160">
        <v>49</v>
      </c>
      <c r="G50" s="86" t="str">
        <f>[1]ECL!$G50</f>
        <v>Ararat-Armenia</v>
      </c>
      <c r="H50" s="102" t="str">
        <f>[1]ECL!$H50</f>
        <v>Arm3</v>
      </c>
      <c r="I50" s="202">
        <f>[1]ECL!$I50</f>
        <v>5.0000000040983608</v>
      </c>
      <c r="J50" s="140" t="str">
        <f>[1]ECL!$J50</f>
        <v xml:space="preserve"> </v>
      </c>
      <c r="K50" s="160">
        <v>49</v>
      </c>
      <c r="L50" s="86" t="str">
        <f>[1]ECL!$L50</f>
        <v>Domzale</v>
      </c>
      <c r="M50" s="102" t="str">
        <f>[1]ECL!$M50</f>
        <v>Slo4</v>
      </c>
      <c r="N50" s="80">
        <f>[1]ECL!$N50</f>
        <v>5.5000000046728976</v>
      </c>
      <c r="O50" s="160" t="str">
        <f>[1]ECL!$O50</f>
        <v>?</v>
      </c>
      <c r="P50" s="206"/>
      <c r="Q50" s="214"/>
      <c r="S50" s="214"/>
      <c r="V50" s="208"/>
      <c r="W50" s="209"/>
      <c r="X50" s="210"/>
    </row>
    <row r="51" spans="1:24" ht="12.95" customHeight="1">
      <c r="A51" s="160">
        <v>50</v>
      </c>
      <c r="B51" s="86" t="str">
        <f>[1]ECL!$B51</f>
        <v>Makedonija GP</v>
      </c>
      <c r="C51" s="214" t="str">
        <f>[1]ECL!$C51</f>
        <v>Mac3</v>
      </c>
      <c r="D51" s="80">
        <f>[1]ECL!$D51</f>
        <v>1.5250000026041666</v>
      </c>
      <c r="E51" s="160" t="str">
        <f>[1]ECL!$E51</f>
        <v xml:space="preserve"> </v>
      </c>
      <c r="F51" s="160">
        <v>50</v>
      </c>
      <c r="G51" s="86" t="str">
        <f>[1]ECL!$G51</f>
        <v>KuPS</v>
      </c>
      <c r="H51" s="102" t="str">
        <f>[1]ECL!$H51</f>
        <v>Fin3</v>
      </c>
      <c r="I51" s="202">
        <f>[1]ECL!$I51</f>
        <v>5.0000000040816328</v>
      </c>
      <c r="J51" s="140" t="str">
        <f>[1]ECL!$J51</f>
        <v xml:space="preserve"> </v>
      </c>
      <c r="K51" s="160">
        <v>50</v>
      </c>
      <c r="L51" s="86" t="str">
        <f>[1]ECL!$L51</f>
        <v>Vojvodina</v>
      </c>
      <c r="M51" s="102" t="str">
        <f>[1]ECL!$M51</f>
        <v>Srb3</v>
      </c>
      <c r="N51" s="80">
        <f>[1]ECL!$N51</f>
        <v>5.3500000046296297</v>
      </c>
      <c r="O51" s="160" t="str">
        <f>[1]ECL!$O51</f>
        <v xml:space="preserve"> </v>
      </c>
      <c r="P51" s="206"/>
      <c r="Q51" s="214"/>
      <c r="S51" s="214">
        <f>AVERAGE(S40:S49)</f>
        <v>5.8050000050539792</v>
      </c>
      <c r="V51" s="211"/>
      <c r="W51" s="209"/>
    </row>
    <row r="52" spans="1:24" ht="12.95" customHeight="1">
      <c r="A52" s="160">
        <v>51</v>
      </c>
      <c r="B52" s="86" t="str">
        <f>[1]ECL!$B52</f>
        <v>Struga</v>
      </c>
      <c r="C52" s="214" t="str">
        <f>[1]ECL!$C52</f>
        <v>Mac4</v>
      </c>
      <c r="D52" s="80">
        <f>[1]ECL!$D52</f>
        <v>1.5250000002499999</v>
      </c>
      <c r="E52" s="160" t="str">
        <f>[1]ECL!$E52</f>
        <v>?</v>
      </c>
      <c r="F52" s="160">
        <v>51</v>
      </c>
      <c r="G52" s="86" t="str">
        <f>[1]ECL!$G52</f>
        <v>Dinamo Brest</v>
      </c>
      <c r="H52" s="102" t="str">
        <f>[1]ECL!$H52</f>
        <v>Blr4</v>
      </c>
      <c r="I52" s="202">
        <f>[1]ECL!$I52</f>
        <v>5.0000000040650407</v>
      </c>
      <c r="J52" s="140" t="str">
        <f>[1]ECL!$J52</f>
        <v>?</v>
      </c>
      <c r="K52" s="160">
        <v>51</v>
      </c>
      <c r="L52" s="86" t="str">
        <f>[1]ECL!$L52</f>
        <v>Cukaricki</v>
      </c>
      <c r="M52" s="102" t="str">
        <f>[1]ECL!$M52</f>
        <v>Srb4</v>
      </c>
      <c r="N52" s="80">
        <f>[1]ECL!$N52</f>
        <v>5.3500000045871552</v>
      </c>
      <c r="O52" s="160" t="str">
        <f>[1]ECL!$O52</f>
        <v>?</v>
      </c>
      <c r="S52" s="214"/>
      <c r="V52" s="212"/>
      <c r="W52" s="209"/>
    </row>
    <row r="53" spans="1:24" ht="12.95" customHeight="1">
      <c r="A53" s="160">
        <v>52</v>
      </c>
      <c r="B53" s="86" t="str">
        <f>[1]ECL!$B53</f>
        <v>Sfintul</v>
      </c>
      <c r="C53" s="214" t="str">
        <f>[1]ECL!$C53</f>
        <v>Mol4</v>
      </c>
      <c r="D53" s="80">
        <f>[1]ECL!$D53</f>
        <v>1.5000000025839793</v>
      </c>
      <c r="E53" s="160" t="str">
        <f>[1]ECL!$E53</f>
        <v>?</v>
      </c>
      <c r="F53" s="160">
        <v>52</v>
      </c>
      <c r="G53" s="86" t="str">
        <f>[1]ECL!$G53</f>
        <v>Dunajska Streda</v>
      </c>
      <c r="H53" s="102" t="str">
        <f>[1]ECL!$H53</f>
        <v>Svk2</v>
      </c>
      <c r="I53" s="202">
        <f>[1]ECL!$I53</f>
        <v>5.0000000040485828</v>
      </c>
      <c r="J53" s="140" t="str">
        <f>[1]ECL!$J53</f>
        <v xml:space="preserve"> </v>
      </c>
      <c r="K53" s="160">
        <v>52</v>
      </c>
      <c r="L53" s="93" t="str">
        <f>[1]ECL!$L53</f>
        <v>HNK Gorica</v>
      </c>
      <c r="M53" s="159" t="str">
        <f>[1]ECL!$M53</f>
        <v>Cro3</v>
      </c>
      <c r="N53" s="79">
        <f>[1]ECL!$N53</f>
        <v>5.2550000003333333</v>
      </c>
      <c r="O53" s="160" t="str">
        <f>[1]ECL!$O53</f>
        <v xml:space="preserve"> </v>
      </c>
      <c r="S53" s="214"/>
      <c r="V53" s="213"/>
      <c r="W53" s="209"/>
    </row>
    <row r="54" spans="1:24" ht="12.95" customHeight="1">
      <c r="A54" s="160">
        <v>53</v>
      </c>
      <c r="B54" s="86" t="str">
        <f>[1]ECL!$B54</f>
        <v>Birkirkara</v>
      </c>
      <c r="C54" s="214" t="str">
        <f>[1]ECL!$C54</f>
        <v>Mal4</v>
      </c>
      <c r="D54" s="80">
        <f>[1]ECL!$D54</f>
        <v>1.5000000025641025</v>
      </c>
      <c r="E54" s="160" t="str">
        <f>[1]ECL!$E54</f>
        <v>?</v>
      </c>
      <c r="F54" s="160">
        <v>53</v>
      </c>
      <c r="G54" s="86" t="str">
        <f>[1]ECL!$G54</f>
        <v>Neftci</v>
      </c>
      <c r="H54" s="102" t="str">
        <f>[1]ECL!$H54</f>
        <v>Aze</v>
      </c>
      <c r="I54" s="202">
        <f>[1]ECL!$I54</f>
        <v>5.0000000040322581</v>
      </c>
      <c r="J54" s="140" t="str">
        <f>[1]ECL!$J54</f>
        <v xml:space="preserve"> </v>
      </c>
      <c r="L54" s="214"/>
      <c r="N54" s="214"/>
      <c r="P54" s="206"/>
      <c r="Q54" s="214"/>
      <c r="S54" s="214"/>
    </row>
    <row r="55" spans="1:24" ht="12.95" customHeight="1">
      <c r="A55" s="160">
        <v>54</v>
      </c>
      <c r="B55" s="86" t="str">
        <f>[1]ECL!$B55</f>
        <v>Valmiera</v>
      </c>
      <c r="C55" s="214" t="str">
        <f>[1]ECL!$C55</f>
        <v>Lat3</v>
      </c>
      <c r="D55" s="80">
        <f>[1]ECL!$D55</f>
        <v>1.4750000025575449</v>
      </c>
      <c r="E55" s="160" t="str">
        <f>[1]ECL!$E55</f>
        <v xml:space="preserve"> </v>
      </c>
      <c r="F55" s="160">
        <v>54</v>
      </c>
      <c r="G55" s="86" t="str">
        <f>[1]ECL!$G55</f>
        <v>Hafnarfjordur</v>
      </c>
      <c r="H55" s="102" t="str">
        <f>[1]ECL!$H55</f>
        <v>Isl2</v>
      </c>
      <c r="I55" s="202">
        <f>[1]ECL!$I55</f>
        <v>5.0000000040160639</v>
      </c>
      <c r="J55" s="140" t="str">
        <f>[1]ECL!$J55</f>
        <v xml:space="preserve"> </v>
      </c>
      <c r="L55" s="214"/>
      <c r="N55" s="214">
        <f>AVERAGE(N2:N53)</f>
        <v>12.1696153930958</v>
      </c>
      <c r="P55" s="206"/>
      <c r="Q55" s="214"/>
      <c r="S55" s="214"/>
      <c r="X55" s="204"/>
    </row>
    <row r="56" spans="1:24" ht="12.95" customHeight="1">
      <c r="A56" s="160">
        <v>55</v>
      </c>
      <c r="B56" s="86" t="str">
        <f>[1]ECL!$B56</f>
        <v>Noah</v>
      </c>
      <c r="C56" s="214" t="str">
        <f>[1]ECL!$C56</f>
        <v>Arm4</v>
      </c>
      <c r="D56" s="80">
        <f>[1]ECL!$D56</f>
        <v>1.4750000025510206</v>
      </c>
      <c r="E56" s="160" t="str">
        <f>[1]ECL!$E56</f>
        <v>?</v>
      </c>
      <c r="F56" s="160">
        <v>55</v>
      </c>
      <c r="G56" s="86" t="str">
        <f>[1]ECL!$G56</f>
        <v>Ashdod</v>
      </c>
      <c r="H56" s="102" t="str">
        <f>[1]ECL!$H56</f>
        <v>Isr3</v>
      </c>
      <c r="I56" s="202">
        <f>[1]ECL!$I56</f>
        <v>4.8750000003333334</v>
      </c>
      <c r="J56" s="140" t="str">
        <f>[1]ECL!$J56</f>
        <v xml:space="preserve"> </v>
      </c>
      <c r="L56" s="214"/>
      <c r="N56" s="214"/>
      <c r="Q56" s="214"/>
      <c r="S56" s="214"/>
      <c r="X56" s="204"/>
    </row>
    <row r="57" spans="1:24" ht="12.95" customHeight="1">
      <c r="A57" s="160">
        <v>56</v>
      </c>
      <c r="B57" s="86" t="str">
        <f>[1]ECL!$B57</f>
        <v>Vllaznia</v>
      </c>
      <c r="C57" s="214" t="str">
        <f>[1]ECL!$C57</f>
        <v>Alb2</v>
      </c>
      <c r="D57" s="80">
        <f>[1]ECL!$D57</f>
        <v>1.4500000104999999</v>
      </c>
      <c r="E57" s="160" t="str">
        <f>[1]ECL!$E57</f>
        <v xml:space="preserve"> </v>
      </c>
      <c r="F57" s="160">
        <v>56</v>
      </c>
      <c r="G57" s="86" t="str">
        <f>[1]ECL!$G57</f>
        <v>Ironi Kiryat Shmona</v>
      </c>
      <c r="H57" s="102" t="str">
        <f>[1]ECL!$H57</f>
        <v>Isr4</v>
      </c>
      <c r="I57" s="202">
        <f>[1]ECL!$I57</f>
        <v>4.87500000025</v>
      </c>
      <c r="J57" s="140" t="str">
        <f>[1]ECL!$J57</f>
        <v>?</v>
      </c>
      <c r="L57" s="275" t="s">
        <v>95</v>
      </c>
      <c r="M57" s="275"/>
      <c r="N57" s="275"/>
      <c r="O57" s="180" t="s">
        <v>71</v>
      </c>
      <c r="Q57" s="214"/>
      <c r="S57" s="214"/>
      <c r="X57" s="204"/>
    </row>
    <row r="58" spans="1:24" ht="12.95" customHeight="1">
      <c r="A58" s="160">
        <v>57</v>
      </c>
      <c r="B58" s="86" t="str">
        <f>[1]ECL!$B58</f>
        <v>Glentoran</v>
      </c>
      <c r="C58" s="214" t="str">
        <f>[1]ECL!$C58</f>
        <v>Nir3</v>
      </c>
      <c r="D58" s="80">
        <f>[1]ECL!$D58</f>
        <v>1.3910000025252525</v>
      </c>
      <c r="E58" s="160" t="str">
        <f>[1]ECL!$E58</f>
        <v xml:space="preserve"> </v>
      </c>
      <c r="F58" s="160">
        <v>57</v>
      </c>
      <c r="G58" s="86" t="str">
        <f>[1]ECL!$G58</f>
        <v>Sutjeska</v>
      </c>
      <c r="H58" s="102" t="str">
        <f>[1]ECL!$H58</f>
        <v>Mne2</v>
      </c>
      <c r="I58" s="202">
        <f>[1]ECL!$I58</f>
        <v>4.7500000039062504</v>
      </c>
      <c r="J58" s="140" t="str">
        <f>[1]ECL!$J58</f>
        <v xml:space="preserve"> </v>
      </c>
      <c r="K58" s="206">
        <v>1</v>
      </c>
      <c r="L58" s="70" t="str">
        <f>[1]ECL!$L58</f>
        <v>Kairat</v>
      </c>
      <c r="M58" s="161" t="str">
        <f>[1]ECL!$M58</f>
        <v>Kaz1</v>
      </c>
      <c r="N58" s="72">
        <f>[1]ECL!$N58</f>
        <v>6.000000005291005</v>
      </c>
      <c r="O58" s="160" t="str">
        <f>[1]ECL!$O58</f>
        <v>1ch</v>
      </c>
      <c r="Q58" s="214"/>
      <c r="S58" s="214"/>
      <c r="X58" s="204"/>
    </row>
    <row r="59" spans="1:24" ht="12.95" customHeight="1">
      <c r="A59" s="160">
        <v>58</v>
      </c>
      <c r="B59" s="86" t="str">
        <f>[1]ECL!$B59</f>
        <v>Larne</v>
      </c>
      <c r="C59" s="214" t="str">
        <f>[1]ECL!$C59</f>
        <v>Nir4</v>
      </c>
      <c r="D59" s="80">
        <f>[1]ECL!$D59</f>
        <v>1.39100000025</v>
      </c>
      <c r="E59" s="160" t="str">
        <f>[1]ECL!$E59</f>
        <v>?</v>
      </c>
      <c r="F59" s="160">
        <v>58</v>
      </c>
      <c r="G59" s="86" t="str">
        <f>[1]ECL!$G59</f>
        <v>FC Santa Coloma</v>
      </c>
      <c r="H59" s="102" t="str">
        <f>[1]ECL!$H59</f>
        <v>And2</v>
      </c>
      <c r="I59" s="202">
        <f>[1]ECL!$I59</f>
        <v>4.5000000038910501</v>
      </c>
      <c r="J59" s="140" t="str">
        <f>[1]ECL!$J59</f>
        <v xml:space="preserve"> </v>
      </c>
      <c r="K59" s="206">
        <v>2</v>
      </c>
      <c r="L59" s="73" t="str">
        <f>[1]ECL!$L59</f>
        <v>Riga</v>
      </c>
      <c r="M59" s="162" t="str">
        <f>[1]ECL!$M59</f>
        <v>Lat1</v>
      </c>
      <c r="N59" s="75">
        <f>[1]ECL!$N59</f>
        <v>5.5000000048543694</v>
      </c>
      <c r="O59" s="160" t="str">
        <f>[1]ECL!$O59</f>
        <v>1ch</v>
      </c>
      <c r="Q59" s="214"/>
      <c r="S59" s="214"/>
      <c r="X59" s="204"/>
    </row>
    <row r="60" spans="1:24" ht="12.95" customHeight="1">
      <c r="A60" s="160">
        <v>59</v>
      </c>
      <c r="B60" s="86" t="str">
        <f>[1]ECL!$B60</f>
        <v>Gagra</v>
      </c>
      <c r="C60" s="214" t="str">
        <f>[1]ECL!$C60</f>
        <v>GeoII</v>
      </c>
      <c r="D60" s="80">
        <f>[1]ECL!$D60</f>
        <v>1.3750000099999999</v>
      </c>
      <c r="E60" s="160" t="str">
        <f>[1]ECL!$E60</f>
        <v>cw</v>
      </c>
      <c r="F60" s="160">
        <v>59</v>
      </c>
      <c r="G60" s="86" t="str">
        <f>[1]ECL!$G60</f>
        <v>Partizani</v>
      </c>
      <c r="H60" s="102" t="str">
        <f>[1]ECL!$H60</f>
        <v>Alb3</v>
      </c>
      <c r="I60" s="202">
        <f>[1]ECL!$I60</f>
        <v>4.2500000038022812</v>
      </c>
      <c r="J60" s="140" t="str">
        <f>[1]ECL!$J60</f>
        <v xml:space="preserve"> </v>
      </c>
      <c r="K60" s="206">
        <v>3</v>
      </c>
      <c r="L60" s="73" t="str">
        <f>[1]ECL!$L60</f>
        <v>HJK</v>
      </c>
      <c r="M60" s="162" t="str">
        <f>[1]ECL!$M60</f>
        <v>Fin1</v>
      </c>
      <c r="N60" s="75">
        <f>[1]ECL!$N60</f>
        <v>5.5000000047169815</v>
      </c>
      <c r="O60" s="160" t="str">
        <f>[1]ECL!$O60</f>
        <v>1ch</v>
      </c>
      <c r="Q60" s="214"/>
      <c r="S60" s="214"/>
      <c r="X60" s="204"/>
    </row>
    <row r="61" spans="1:24" ht="12.95" customHeight="1">
      <c r="A61" s="160">
        <v>60</v>
      </c>
      <c r="B61" s="86" t="str">
        <f>[1]ECL!$B61</f>
        <v>Dinamo Batumi</v>
      </c>
      <c r="C61" s="214" t="str">
        <f>[1]ECL!$C61</f>
        <v>Geo2</v>
      </c>
      <c r="D61" s="80">
        <f>[1]ECL!$D61</f>
        <v>1.3750000025062656</v>
      </c>
      <c r="E61" s="160" t="str">
        <f>[1]ECL!$E61</f>
        <v xml:space="preserve"> </v>
      </c>
      <c r="F61" s="160">
        <v>60</v>
      </c>
      <c r="G61" s="86" t="str">
        <f>[1]ECL!$G61</f>
        <v>Valerenga</v>
      </c>
      <c r="H61" s="102" t="str">
        <f>[1]ECL!$H61</f>
        <v>Nor3</v>
      </c>
      <c r="I61" s="202">
        <f>[1]ECL!$I61</f>
        <v>4.2000000003333335</v>
      </c>
      <c r="J61" s="140" t="str">
        <f>[1]ECL!$J61</f>
        <v xml:space="preserve"> </v>
      </c>
      <c r="K61" s="206">
        <v>4</v>
      </c>
      <c r="L61" s="73" t="str">
        <f>[1]ECL!$L61</f>
        <v>Linfield</v>
      </c>
      <c r="M61" s="162" t="str">
        <f>[1]ECL!$M61</f>
        <v>Nir1</v>
      </c>
      <c r="N61" s="75">
        <f>[1]ECL!$N61</f>
        <v>5.2500000043859645</v>
      </c>
      <c r="O61" s="160" t="str">
        <f>[1]ECL!$O61</f>
        <v>1ch</v>
      </c>
      <c r="Q61" s="214"/>
      <c r="S61" s="214"/>
      <c r="X61" s="204"/>
    </row>
    <row r="62" spans="1:24" ht="12.95" customHeight="1">
      <c r="A62" s="160">
        <v>61</v>
      </c>
      <c r="B62" s="86" t="str">
        <f>[1]ECL!$B62</f>
        <v>Honka</v>
      </c>
      <c r="C62" s="214" t="str">
        <f>[1]ECL!$C62</f>
        <v>Fin4</v>
      </c>
      <c r="D62" s="80">
        <f>[1]ECL!$D62</f>
        <v>1.3750000024937656</v>
      </c>
      <c r="E62" s="160" t="str">
        <f>[1]ECL!$E62</f>
        <v xml:space="preserve"> </v>
      </c>
      <c r="F62" s="160">
        <v>61</v>
      </c>
      <c r="G62" s="86" t="str">
        <f>[1]ECL!$G62</f>
        <v>Djurgarden</v>
      </c>
      <c r="H62" s="102" t="str">
        <f>[1]ECL!$H62</f>
        <v>Swe4</v>
      </c>
      <c r="I62" s="202">
        <f>[1]ECL!$I62</f>
        <v>4.1000000036630029</v>
      </c>
      <c r="J62" s="140" t="str">
        <f>[1]ECL!$J62</f>
        <v>?</v>
      </c>
      <c r="K62" s="206">
        <v>5</v>
      </c>
      <c r="L62" s="73" t="str">
        <f>[1]ECL!$L62</f>
        <v>Fola Esch</v>
      </c>
      <c r="M62" s="162" t="str">
        <f>[1]ECL!$M62</f>
        <v>Lux1</v>
      </c>
      <c r="N62" s="75">
        <f>[1]ECL!$N62</f>
        <v>5.2500000043478261</v>
      </c>
      <c r="O62" s="160" t="str">
        <f>[1]ECL!$O62</f>
        <v>1ch</v>
      </c>
      <c r="Q62" s="214"/>
      <c r="S62" s="214"/>
      <c r="X62" s="204"/>
    </row>
    <row r="63" spans="1:24" ht="12.95" customHeight="1">
      <c r="A63" s="160">
        <v>62</v>
      </c>
      <c r="B63" s="86" t="str">
        <f>[1]ECL!$B63</f>
        <v>Dila Gori</v>
      </c>
      <c r="C63" s="214" t="str">
        <f>[1]ECL!$C63</f>
        <v>Geo3</v>
      </c>
      <c r="D63" s="80">
        <f>[1]ECL!$D63</f>
        <v>1.3750000024509803</v>
      </c>
      <c r="E63" s="160" t="str">
        <f>[1]ECL!$E63</f>
        <v xml:space="preserve"> </v>
      </c>
      <c r="F63" s="160">
        <v>62</v>
      </c>
      <c r="G63" s="86" t="str">
        <f>[1]ECL!$G63</f>
        <v>Hacken</v>
      </c>
      <c r="H63" s="102" t="str">
        <f>[1]ECL!$H63</f>
        <v>Swe3</v>
      </c>
      <c r="I63" s="202">
        <f>[1]ECL!$I63</f>
        <v>4.1000000036101083</v>
      </c>
      <c r="J63" s="140" t="str">
        <f>[1]ECL!$J63</f>
        <v xml:space="preserve"> </v>
      </c>
      <c r="K63" s="206">
        <v>6</v>
      </c>
      <c r="L63" s="86" t="str">
        <f>[1]ECL!$L63</f>
        <v>Shakhtyor Soligorsk</v>
      </c>
      <c r="M63" s="102" t="str">
        <f>[1]ECL!$M63</f>
        <v>Blr1</v>
      </c>
      <c r="N63" s="80">
        <f>[1]ECL!$N63</f>
        <v>5.2500000043290047</v>
      </c>
      <c r="O63" s="160" t="str">
        <f>[1]ECL!$O63</f>
        <v>1ch</v>
      </c>
      <c r="Q63" s="214"/>
      <c r="S63" s="214"/>
      <c r="X63" s="204"/>
    </row>
    <row r="64" spans="1:24" ht="12.95" customHeight="1">
      <c r="A64" s="160">
        <v>63</v>
      </c>
      <c r="B64" s="86" t="str">
        <f>[1]ECL!$B64</f>
        <v>Sant Julia</v>
      </c>
      <c r="C64" s="214" t="str">
        <f>[1]ECL!$C64</f>
        <v>And3</v>
      </c>
      <c r="D64" s="80">
        <f>[1]ECL!$D64</f>
        <v>1.25000000243309</v>
      </c>
      <c r="E64" s="160" t="str">
        <f>[1]ECL!$E64</f>
        <v>?</v>
      </c>
      <c r="F64" s="160">
        <v>63</v>
      </c>
      <c r="G64" s="86" t="str">
        <f>[1]ECL!$G64</f>
        <v>Elfsborg</v>
      </c>
      <c r="H64" s="102" t="str">
        <f>[1]ECL!$H64</f>
        <v>Swe2</v>
      </c>
      <c r="I64" s="202">
        <f>[1]ECL!$I64</f>
        <v>4.1000000004999997</v>
      </c>
      <c r="J64" s="140" t="str">
        <f>[1]ECL!$J64</f>
        <v xml:space="preserve"> </v>
      </c>
      <c r="K64" s="206">
        <v>7</v>
      </c>
      <c r="L64" s="86" t="str">
        <f>[1]ECL!$L64</f>
        <v>Maccabi Haifa</v>
      </c>
      <c r="M64" s="102" t="str">
        <f>[1]ECL!$M64</f>
        <v>Isr1</v>
      </c>
      <c r="N64" s="80">
        <f>[1]ECL!$N64</f>
        <v>4.8750000040000003</v>
      </c>
      <c r="O64" s="160" t="str">
        <f>[1]ECL!$O64</f>
        <v>1ch</v>
      </c>
      <c r="S64" s="214"/>
      <c r="X64" s="204"/>
    </row>
    <row r="65" spans="1:24" ht="12.95" customHeight="1">
      <c r="A65" s="160">
        <v>64</v>
      </c>
      <c r="B65" s="86" t="str">
        <f>[1]ECL!$B65</f>
        <v>Rudar Pljevlja</v>
      </c>
      <c r="C65" s="214" t="str">
        <f>[1]ECL!$C65</f>
        <v>Mne4</v>
      </c>
      <c r="D65" s="80">
        <f>[1]ECL!$D65</f>
        <v>1.25</v>
      </c>
      <c r="E65" s="160" t="str">
        <f>[1]ECL!$E65</f>
        <v>?</v>
      </c>
      <c r="F65" s="160">
        <v>64</v>
      </c>
      <c r="G65" s="86" t="str">
        <f>[1]ECL!$G65</f>
        <v>Lokomotiv Plovdiv</v>
      </c>
      <c r="H65" s="102" t="str">
        <f>[1]ECL!$H65</f>
        <v>Bul2</v>
      </c>
      <c r="I65" s="202">
        <f>[1]ECL!$I65</f>
        <v>4.0750000035971228</v>
      </c>
      <c r="J65" s="140" t="str">
        <f>[1]ECL!$J65</f>
        <v xml:space="preserve"> </v>
      </c>
      <c r="K65" s="206">
        <v>8</v>
      </c>
      <c r="L65" s="86" t="str">
        <f>[1]ECL!$L65</f>
        <v>Shamrock Rovers</v>
      </c>
      <c r="M65" s="102" t="str">
        <f>[1]ECL!$M65</f>
        <v>Irl1</v>
      </c>
      <c r="N65" s="80">
        <f>[1]ECL!$N65</f>
        <v>4.7500000039370081</v>
      </c>
      <c r="O65" s="160" t="str">
        <f>[1]ECL!$O65</f>
        <v>1ch</v>
      </c>
      <c r="S65" s="214"/>
      <c r="X65" s="204"/>
    </row>
    <row r="66" spans="1:24" ht="12.95" customHeight="1">
      <c r="A66" s="160">
        <v>65</v>
      </c>
      <c r="B66" s="86" t="str">
        <f>[1]ECL!$B66</f>
        <v>Ballkani</v>
      </c>
      <c r="C66" s="214" t="str">
        <f>[1]ECL!$C66</f>
        <v>Kos2</v>
      </c>
      <c r="D66" s="80">
        <f>[1]ECL!$D66</f>
        <v>1.1660000005</v>
      </c>
      <c r="E66" s="160" t="str">
        <f>[1]ECL!$E66</f>
        <v xml:space="preserve"> </v>
      </c>
      <c r="F66" s="160">
        <v>65</v>
      </c>
      <c r="G66" s="86" t="str">
        <f>[1]ECL!$G66</f>
        <v>Arda</v>
      </c>
      <c r="H66" s="102" t="str">
        <f>[1]ECL!$H66</f>
        <v>Bul4</v>
      </c>
      <c r="I66" s="202">
        <f>[1]ECL!$I66</f>
        <v>4.0750000002500002</v>
      </c>
      <c r="J66" s="140" t="str">
        <f>[1]ECL!$J66</f>
        <v>?</v>
      </c>
      <c r="K66" s="206">
        <v>9</v>
      </c>
      <c r="L66" s="86" t="str">
        <f>[1]ECL!$L66</f>
        <v>Connah's Quay</v>
      </c>
      <c r="M66" s="102" t="str">
        <f>[1]ECL!$M66</f>
        <v>Wal1</v>
      </c>
      <c r="N66" s="80">
        <f>[1]ECL!$N66</f>
        <v>4.7500000039215688</v>
      </c>
      <c r="O66" s="160" t="str">
        <f>[1]ECL!$O66</f>
        <v>1ch</v>
      </c>
      <c r="S66" s="214"/>
      <c r="X66" s="204"/>
    </row>
    <row r="67" spans="1:24" ht="12.95" customHeight="1">
      <c r="A67" s="160">
        <v>66</v>
      </c>
      <c r="B67" s="86" t="str">
        <f>[1]ECL!$B67</f>
        <v>Lynx</v>
      </c>
      <c r="C67" s="214" t="str">
        <f>[1]ECL!$C67</f>
        <v>Gib4</v>
      </c>
      <c r="D67" s="80">
        <f>[1]ECL!$D67</f>
        <v>1.13300000025</v>
      </c>
      <c r="E67" s="160" t="str">
        <f>[1]ECL!$E67</f>
        <v>?</v>
      </c>
      <c r="F67" s="160">
        <v>66</v>
      </c>
      <c r="G67" s="86" t="str">
        <f>[1]ECL!$G67</f>
        <v>Piast</v>
      </c>
      <c r="H67" s="102" t="str">
        <f>[1]ECL!$H67</f>
        <v>Pol4</v>
      </c>
      <c r="I67" s="202">
        <f>[1]ECL!$I67</f>
        <v>4.0000000035211265</v>
      </c>
      <c r="J67" s="140" t="str">
        <f>[1]ECL!$J67</f>
        <v>?</v>
      </c>
      <c r="K67" s="206">
        <v>10</v>
      </c>
      <c r="L67" s="93" t="str">
        <f>[1]ECL!$L67</f>
        <v>Valur</v>
      </c>
      <c r="M67" s="159" t="str">
        <f>[1]ECL!$M67</f>
        <v>Isl1</v>
      </c>
      <c r="N67" s="79">
        <f>[1]ECL!$N67</f>
        <v>4.2500000038314178</v>
      </c>
      <c r="O67" s="160" t="str">
        <f>[1]ECL!$O67</f>
        <v>1ch</v>
      </c>
      <c r="S67" s="214"/>
      <c r="X67" s="204"/>
    </row>
    <row r="68" spans="1:24" ht="12.95" customHeight="1">
      <c r="A68" s="160">
        <v>67</v>
      </c>
      <c r="B68" s="86" t="str">
        <f>[1]ECL!$B68</f>
        <v>Decic</v>
      </c>
      <c r="C68" s="214" t="str">
        <f>[1]ECL!$C68</f>
        <v>Mne3</v>
      </c>
      <c r="D68" s="80">
        <f>[1]ECL!$D68</f>
        <v>1.0000000103333333</v>
      </c>
      <c r="E68" s="160" t="str">
        <f>[1]ECL!$E68</f>
        <v xml:space="preserve"> </v>
      </c>
      <c r="F68" s="160">
        <v>67</v>
      </c>
      <c r="G68" s="86" t="str">
        <f>[1]ECL!$G68</f>
        <v>Laci</v>
      </c>
      <c r="H68" s="102" t="str">
        <f>[1]ECL!$H68</f>
        <v>Alb4</v>
      </c>
      <c r="I68" s="202">
        <f>[1]ECL!$I68</f>
        <v>4.0000000035087719</v>
      </c>
      <c r="J68" s="140" t="str">
        <f>[1]ECL!$J68</f>
        <v>?</v>
      </c>
      <c r="K68" s="206"/>
      <c r="L68" s="214"/>
      <c r="N68" s="214"/>
      <c r="S68" s="214"/>
      <c r="X68" s="204"/>
    </row>
    <row r="69" spans="1:24" ht="12.95" customHeight="1">
      <c r="A69" s="160">
        <v>68</v>
      </c>
      <c r="B69" s="86" t="str">
        <f>[1]ECL!$B69</f>
        <v>Paide</v>
      </c>
      <c r="C69" s="214" t="str">
        <f>[1]ECL!$C69</f>
        <v>Est2</v>
      </c>
      <c r="D69" s="80">
        <f>[1]ECL!$D69</f>
        <v>1.0000000023980815</v>
      </c>
      <c r="E69" s="160" t="str">
        <f>[1]ECL!$E69</f>
        <v xml:space="preserve"> </v>
      </c>
      <c r="F69" s="160">
        <v>68</v>
      </c>
      <c r="G69" s="86" t="str">
        <f>[1]ECL!$G69</f>
        <v>Liepaja</v>
      </c>
      <c r="H69" s="102" t="str">
        <f>[1]ECL!$H69</f>
        <v>Lat5</v>
      </c>
      <c r="I69" s="202">
        <f>[1]ECL!$I69</f>
        <v>4.0000000034843204</v>
      </c>
      <c r="J69" s="140" t="str">
        <f>[1]ECL!$J69</f>
        <v>cw</v>
      </c>
      <c r="K69" s="206"/>
      <c r="L69" s="214"/>
      <c r="N69" s="214">
        <f>AVERAGE(N58:N67)</f>
        <v>5.1375000043615149</v>
      </c>
      <c r="S69" s="214"/>
      <c r="X69" s="204"/>
    </row>
    <row r="70" spans="1:24" ht="12.95" customHeight="1">
      <c r="A70" s="160">
        <v>69</v>
      </c>
      <c r="B70" s="86" t="str">
        <f>[1]ECL!$B70</f>
        <v>Barry Town</v>
      </c>
      <c r="C70" s="214" t="str">
        <f>[1]ECL!$C70</f>
        <v>Wal4</v>
      </c>
      <c r="D70" s="80">
        <f>[1]ECL!$D70</f>
        <v>1.0000000023923445</v>
      </c>
      <c r="E70" s="160" t="str">
        <f>[1]ECL!$E70</f>
        <v>?</v>
      </c>
      <c r="F70" s="160">
        <v>69</v>
      </c>
      <c r="G70" s="86" t="str">
        <f>[1]ECL!$G70</f>
        <v>Hibernians</v>
      </c>
      <c r="H70" s="102" t="str">
        <f>[1]ECL!$H70</f>
        <v>Mal2</v>
      </c>
      <c r="I70" s="202">
        <f>[1]ECL!$I70</f>
        <v>3.7500000034482759</v>
      </c>
      <c r="J70" s="140" t="str">
        <f>[1]ECL!$J70</f>
        <v xml:space="preserve"> </v>
      </c>
      <c r="K70" s="206"/>
      <c r="L70" s="214"/>
      <c r="N70" s="214"/>
      <c r="S70" s="214"/>
      <c r="X70" s="204"/>
    </row>
    <row r="71" spans="1:24" ht="12.95" customHeight="1">
      <c r="A71" s="160">
        <v>70</v>
      </c>
      <c r="B71" s="93" t="str">
        <f>[1]ECL!$B71</f>
        <v>Libertas</v>
      </c>
      <c r="C71" s="100" t="str">
        <f>[1]ECL!$C71</f>
        <v>Sma2</v>
      </c>
      <c r="D71" s="79">
        <f>[1]ECL!$D71</f>
        <v>0.23300000050000003</v>
      </c>
      <c r="E71" s="160" t="str">
        <f>[1]ECL!$E71</f>
        <v xml:space="preserve"> </v>
      </c>
      <c r="F71" s="160">
        <v>70</v>
      </c>
      <c r="G71" s="86" t="str">
        <f>[1]ECL!$G71</f>
        <v>Levadia</v>
      </c>
      <c r="H71" s="102" t="str">
        <f>[1]ECL!$H71</f>
        <v>Est3</v>
      </c>
      <c r="I71" s="202">
        <f>[1]ECL!$I71</f>
        <v>3.7500000034364263</v>
      </c>
      <c r="J71" s="140" t="str">
        <f>[1]ECL!$J71</f>
        <v>?</v>
      </c>
      <c r="K71" s="206"/>
      <c r="L71" s="214"/>
      <c r="N71" s="214"/>
      <c r="S71" s="214"/>
      <c r="X71" s="204"/>
    </row>
    <row r="72" spans="1:24" ht="12.95" customHeight="1">
      <c r="B72" s="214"/>
      <c r="C72" s="214"/>
      <c r="D72" s="214"/>
      <c r="F72" s="160">
        <v>71</v>
      </c>
      <c r="G72" s="86" t="str">
        <f>[1]ECL!$G72</f>
        <v>Sepsi</v>
      </c>
      <c r="H72" s="102" t="str">
        <f>[1]ECL!$H72</f>
        <v>Rom4</v>
      </c>
      <c r="I72" s="202">
        <f>[1]ECL!$I72</f>
        <v>3.6400000002500001</v>
      </c>
      <c r="J72" s="140" t="str">
        <f>[1]ECL!$J72</f>
        <v>?</v>
      </c>
      <c r="K72" s="206"/>
      <c r="L72" s="214"/>
      <c r="N72" s="214"/>
      <c r="S72" s="214"/>
      <c r="X72" s="204"/>
    </row>
    <row r="73" spans="1:24" ht="12.95" customHeight="1">
      <c r="B73" s="214"/>
      <c r="C73" s="214"/>
      <c r="D73" s="214">
        <f>AVERAGE(D2:D71)</f>
        <v>3.3512714320764454</v>
      </c>
      <c r="F73" s="160">
        <v>72</v>
      </c>
      <c r="G73" s="86" t="str">
        <f>[1]ECL!$G73</f>
        <v>Sumqayıt</v>
      </c>
      <c r="H73" s="102" t="str">
        <f>[1]ECL!$H73</f>
        <v>Aze</v>
      </c>
      <c r="I73" s="202">
        <f>[1]ECL!$I73</f>
        <v>3.3750000033112584</v>
      </c>
      <c r="J73" s="140" t="str">
        <f>[1]ECL!$J73</f>
        <v>?</v>
      </c>
      <c r="K73" s="206"/>
      <c r="L73" s="214"/>
      <c r="N73" s="214"/>
      <c r="S73" s="214"/>
      <c r="X73" s="204"/>
    </row>
    <row r="74" spans="1:24" ht="12.95" customHeight="1">
      <c r="B74" s="214"/>
      <c r="C74" s="214"/>
      <c r="D74" s="214"/>
      <c r="F74" s="160">
        <v>73</v>
      </c>
      <c r="G74" s="86" t="str">
        <f>[1]ECL!$G74</f>
        <v>Zira</v>
      </c>
      <c r="H74" s="102" t="str">
        <f>[1]ECL!$H74</f>
        <v>Aze</v>
      </c>
      <c r="I74" s="202">
        <f>[1]ECL!$I74</f>
        <v>3.3750000032894736</v>
      </c>
      <c r="J74" s="140" t="str">
        <f>[1]ECL!$J74</f>
        <v xml:space="preserve"> </v>
      </c>
      <c r="K74" s="206"/>
      <c r="L74" s="214"/>
      <c r="N74" s="214"/>
      <c r="S74" s="214"/>
      <c r="X74" s="204"/>
    </row>
    <row r="75" spans="1:24" ht="12.95" customHeight="1">
      <c r="B75" s="214"/>
      <c r="C75" s="214"/>
      <c r="D75" s="214"/>
      <c r="F75" s="160">
        <v>74</v>
      </c>
      <c r="G75" s="86" t="str">
        <f>[1]ECL!$G75</f>
        <v>Stjarnan</v>
      </c>
      <c r="H75" s="102" t="str">
        <f>[1]ECL!$H75</f>
        <v>Isl3</v>
      </c>
      <c r="I75" s="202">
        <f>[1]ECL!$I75</f>
        <v>3.2500000032573291</v>
      </c>
      <c r="J75" s="140" t="str">
        <f>[1]ECL!$J75</f>
        <v xml:space="preserve"> </v>
      </c>
      <c r="K75" s="206"/>
      <c r="L75" s="214"/>
      <c r="N75" s="214"/>
      <c r="S75" s="214"/>
      <c r="X75" s="204"/>
    </row>
    <row r="76" spans="1:24" ht="12.95" customHeight="1">
      <c r="B76" s="214"/>
      <c r="C76" s="214"/>
      <c r="D76" s="214"/>
      <c r="F76" s="160">
        <v>75</v>
      </c>
      <c r="G76" s="86" t="str">
        <f>[1]ECL!$G76</f>
        <v>Tobol</v>
      </c>
      <c r="H76" s="102" t="str">
        <f>[1]ECL!$H76</f>
        <v>Kaz2</v>
      </c>
      <c r="I76" s="202">
        <f>[1]ECL!$I76</f>
        <v>3.1250000032154341</v>
      </c>
      <c r="J76" s="140" t="str">
        <f>[1]ECL!$J76</f>
        <v xml:space="preserve"> </v>
      </c>
      <c r="K76" s="206"/>
      <c r="L76" s="214"/>
      <c r="N76" s="214"/>
      <c r="S76" s="214"/>
      <c r="X76" s="204"/>
    </row>
    <row r="77" spans="1:24" ht="12.95" customHeight="1">
      <c r="B77" s="214"/>
      <c r="C77" s="214"/>
      <c r="D77" s="214"/>
      <c r="F77" s="160">
        <v>76</v>
      </c>
      <c r="G77" s="86" t="str">
        <f>[1]ECL!$G77</f>
        <v>Shakhter Karagandy</v>
      </c>
      <c r="H77" s="102" t="str">
        <f>[1]ECL!$H77</f>
        <v>Kaz4</v>
      </c>
      <c r="I77" s="202">
        <f>[1]ECL!$I77</f>
        <v>3.12500000025</v>
      </c>
      <c r="J77" s="140" t="str">
        <f>[1]ECL!$J77</f>
        <v xml:space="preserve"> </v>
      </c>
      <c r="K77" s="206"/>
      <c r="L77" s="214"/>
      <c r="N77" s="214"/>
      <c r="S77" s="214"/>
      <c r="X77" s="204"/>
    </row>
    <row r="78" spans="1:24" ht="12.95" customHeight="1">
      <c r="B78" s="214"/>
      <c r="C78" s="214"/>
      <c r="D78" s="214"/>
      <c r="F78" s="160">
        <v>77</v>
      </c>
      <c r="G78" s="86" t="str">
        <f>[1]ECL!$G78</f>
        <v>Puskas Academia</v>
      </c>
      <c r="H78" s="102" t="str">
        <f>[1]ECL!$H78</f>
        <v>Hun2</v>
      </c>
      <c r="I78" s="202">
        <f>[1]ECL!$I78</f>
        <v>3.1000000031847135</v>
      </c>
      <c r="J78" s="140" t="str">
        <f>[1]ECL!$J78</f>
        <v xml:space="preserve"> </v>
      </c>
      <c r="S78" s="214"/>
      <c r="X78" s="204"/>
    </row>
    <row r="79" spans="1:24" ht="12.95" customHeight="1">
      <c r="B79" s="214"/>
      <c r="C79" s="214"/>
      <c r="D79" s="214"/>
      <c r="F79" s="160">
        <v>78</v>
      </c>
      <c r="G79" s="86" t="str">
        <f>[1]ECL!$G79</f>
        <v>Paks</v>
      </c>
      <c r="H79" s="102" t="str">
        <f>[1]ECL!$H79</f>
        <v>Hun4</v>
      </c>
      <c r="I79" s="202">
        <f>[1]ECL!$I79</f>
        <v>3.1000000002528818</v>
      </c>
      <c r="J79" s="140" t="str">
        <f>[1]ECL!$J79</f>
        <v>?</v>
      </c>
      <c r="N79" s="214"/>
      <c r="S79" s="214"/>
      <c r="X79" s="204"/>
    </row>
    <row r="80" spans="1:24" ht="12.95" customHeight="1">
      <c r="B80" s="214"/>
      <c r="C80" s="214"/>
      <c r="D80" s="214"/>
      <c r="F80" s="160">
        <v>79</v>
      </c>
      <c r="G80" s="86" t="str">
        <f>[1]ECL!$G80</f>
        <v>Torpedo Zhodino</v>
      </c>
      <c r="H80" s="102" t="str">
        <f>[1]ECL!$H80</f>
        <v>Blr3</v>
      </c>
      <c r="I80" s="202">
        <f>[1]ECL!$I80</f>
        <v>3.0500000031249996</v>
      </c>
      <c r="J80" s="140" t="str">
        <f>[1]ECL!$J80</f>
        <v xml:space="preserve"> </v>
      </c>
      <c r="S80" s="214"/>
      <c r="X80" s="204"/>
    </row>
    <row r="81" spans="2:24" ht="12.95" customHeight="1">
      <c r="B81" s="214"/>
      <c r="C81" s="214"/>
      <c r="D81" s="214"/>
      <c r="F81" s="160">
        <v>80</v>
      </c>
      <c r="G81" s="86" t="str">
        <f>[1]ECL!$G81</f>
        <v>Pogon</v>
      </c>
      <c r="H81" s="102" t="str">
        <f>[1]ECL!$H81</f>
        <v>Pol2</v>
      </c>
      <c r="I81" s="202">
        <f>[1]ECL!$I81</f>
        <v>3.0250000005</v>
      </c>
      <c r="J81" s="140" t="str">
        <f>[1]ECL!$J81</f>
        <v xml:space="preserve"> </v>
      </c>
      <c r="S81" s="214"/>
      <c r="X81" s="204"/>
    </row>
    <row r="82" spans="2:24" ht="12.95" customHeight="1">
      <c r="B82" s="214"/>
      <c r="C82" s="214"/>
      <c r="D82" s="214"/>
      <c r="F82" s="160">
        <v>81</v>
      </c>
      <c r="G82" s="86" t="str">
        <f>[1]ECL!$G82</f>
        <v>Rakow</v>
      </c>
      <c r="H82" s="102" t="str">
        <f>[1]ECL!$H82</f>
        <v>Pol3</v>
      </c>
      <c r="I82" s="202">
        <f>[1]ECL!$I82</f>
        <v>3.0250000003333333</v>
      </c>
      <c r="J82" s="140" t="str">
        <f>[1]ECL!$J82</f>
        <v xml:space="preserve"> </v>
      </c>
      <c r="S82" s="214"/>
      <c r="X82" s="204"/>
    </row>
    <row r="83" spans="2:24" ht="12.95" customHeight="1">
      <c r="B83" s="214"/>
      <c r="C83" s="214"/>
      <c r="D83" s="214"/>
      <c r="F83" s="160">
        <v>82</v>
      </c>
      <c r="G83" s="86" t="str">
        <f>[1]ECL!$G83</f>
        <v>Mura</v>
      </c>
      <c r="H83" s="102" t="str">
        <f>[1]ECL!$H83</f>
        <v>Slo3</v>
      </c>
      <c r="I83" s="202">
        <f>[1]ECL!$I83</f>
        <v>3.000000003058104</v>
      </c>
      <c r="J83" s="140" t="str">
        <f>[1]ECL!$J83</f>
        <v xml:space="preserve"> </v>
      </c>
      <c r="S83" s="214"/>
      <c r="X83" s="204"/>
    </row>
    <row r="84" spans="2:24" ht="12.95" customHeight="1">
      <c r="B84" s="214"/>
      <c r="C84" s="214"/>
      <c r="D84" s="214"/>
      <c r="F84" s="160">
        <v>83</v>
      </c>
      <c r="G84" s="86" t="str">
        <f>[1]ECL!$G84</f>
        <v>Petrocub</v>
      </c>
      <c r="H84" s="102" t="str">
        <f>[1]ECL!$H84</f>
        <v>Mol2</v>
      </c>
      <c r="I84" s="202">
        <f>[1]ECL!$I84</f>
        <v>3.0000000030303031</v>
      </c>
      <c r="J84" s="140" t="str">
        <f>[1]ECL!$J84</f>
        <v xml:space="preserve"> </v>
      </c>
      <c r="S84" s="214"/>
      <c r="X84" s="204"/>
    </row>
    <row r="85" spans="2:24" ht="12.95" customHeight="1">
      <c r="B85" s="214"/>
      <c r="C85" s="214"/>
      <c r="D85" s="214"/>
      <c r="F85" s="160">
        <v>84</v>
      </c>
      <c r="G85" s="86" t="str">
        <f>[1]ECL!$G85</f>
        <v>Shkupi</v>
      </c>
      <c r="H85" s="102" t="str">
        <f>[1]ECL!$H85</f>
        <v>Mac2</v>
      </c>
      <c r="I85" s="202">
        <f>[1]ECL!$I85</f>
        <v>3.0000000030211482</v>
      </c>
      <c r="J85" s="140" t="str">
        <f>[1]ECL!$J85</f>
        <v xml:space="preserve"> </v>
      </c>
      <c r="S85" s="214"/>
      <c r="X85" s="204"/>
    </row>
    <row r="86" spans="2:24" ht="12.95" customHeight="1">
      <c r="B86" s="214"/>
      <c r="C86" s="214"/>
      <c r="D86" s="214"/>
      <c r="F86" s="160">
        <v>85</v>
      </c>
      <c r="G86" s="86" t="str">
        <f>[1]ECL!$G86</f>
        <v>NSI Runavik</v>
      </c>
      <c r="H86" s="102" t="str">
        <f>[1]ECL!$H86</f>
        <v>Far2</v>
      </c>
      <c r="I86" s="202">
        <f>[1]ECL!$I86</f>
        <v>3.0000000030030032</v>
      </c>
      <c r="J86" s="140" t="str">
        <f>[1]ECL!$J86</f>
        <v xml:space="preserve"> </v>
      </c>
      <c r="S86" s="214"/>
      <c r="X86" s="204"/>
    </row>
    <row r="87" spans="2:24" ht="12.95" customHeight="1">
      <c r="B87" s="214"/>
      <c r="C87" s="214"/>
      <c r="D87" s="214"/>
      <c r="F87" s="160">
        <v>86</v>
      </c>
      <c r="G87" s="86" t="str">
        <f>[1]ECL!$G87</f>
        <v>Coleraine</v>
      </c>
      <c r="H87" s="102" t="str">
        <f>[1]ECL!$H87</f>
        <v>Nir2</v>
      </c>
      <c r="I87" s="202">
        <f>[1]ECL!$I87</f>
        <v>2.7500000029325515</v>
      </c>
      <c r="J87" s="140" t="str">
        <f>[1]ECL!$J87</f>
        <v xml:space="preserve"> </v>
      </c>
      <c r="S87" s="214"/>
    </row>
    <row r="88" spans="2:24" ht="12.95" customHeight="1">
      <c r="B88" s="214"/>
      <c r="C88" s="214"/>
      <c r="D88" s="214"/>
      <c r="F88" s="160">
        <v>87</v>
      </c>
      <c r="G88" s="86" t="str">
        <f>[1]ECL!$G88</f>
        <v>Tre Penne</v>
      </c>
      <c r="H88" s="102" t="str">
        <f>[1]ECL!$H88</f>
        <v>Sma3</v>
      </c>
      <c r="I88" s="202">
        <f>[1]ECL!$I88</f>
        <v>2.7500000029239766</v>
      </c>
      <c r="J88" s="140" t="str">
        <f>[1]ECL!$J88</f>
        <v>?</v>
      </c>
      <c r="S88" s="214"/>
    </row>
    <row r="89" spans="2:24" ht="12.95" customHeight="1">
      <c r="B89" s="214"/>
      <c r="C89" s="214"/>
      <c r="D89" s="214"/>
      <c r="F89" s="160">
        <v>88</v>
      </c>
      <c r="G89" s="86" t="str">
        <f>[1]ECL!$G89</f>
        <v>Zilina</v>
      </c>
      <c r="H89" s="102" t="str">
        <f>[1]ECL!$H89</f>
        <v>Svk3</v>
      </c>
      <c r="I89" s="202">
        <f>[1]ECL!$I89</f>
        <v>2.7250000028985508</v>
      </c>
      <c r="J89" s="140" t="str">
        <f>[1]ECL!$J89</f>
        <v xml:space="preserve"> </v>
      </c>
      <c r="S89" s="214"/>
    </row>
    <row r="90" spans="2:24" ht="12.95" customHeight="1">
      <c r="B90" s="214"/>
      <c r="C90" s="214"/>
      <c r="D90" s="214"/>
      <c r="F90" s="160">
        <v>89</v>
      </c>
      <c r="G90" s="86" t="str">
        <f>[1]ECL!$G90</f>
        <v>Bala Town</v>
      </c>
      <c r="H90" s="102" t="str">
        <f>[1]ECL!$H90</f>
        <v>Wal3</v>
      </c>
      <c r="I90" s="202">
        <f>[1]ECL!$I90</f>
        <v>2.5000000028818445</v>
      </c>
      <c r="J90" s="140" t="str">
        <f>[1]ECL!$J90</f>
        <v xml:space="preserve"> </v>
      </c>
      <c r="S90" s="214"/>
    </row>
    <row r="91" spans="2:24" ht="12.95" customHeight="1">
      <c r="B91" s="214"/>
      <c r="C91" s="214"/>
      <c r="D91" s="214"/>
      <c r="F91" s="160">
        <v>90</v>
      </c>
      <c r="G91" s="93" t="str">
        <f>[1]ECL!$G91</f>
        <v>Gzira United</v>
      </c>
      <c r="H91" s="159" t="str">
        <f>[1]ECL!$H91</f>
        <v>Mal3</v>
      </c>
      <c r="I91" s="203">
        <f>[1]ECL!$I91</f>
        <v>2.5000000028653293</v>
      </c>
      <c r="J91" s="140" t="str">
        <f>[1]ECL!$J91</f>
        <v xml:space="preserve"> </v>
      </c>
      <c r="S91" s="214"/>
    </row>
    <row r="92" spans="2:24" ht="12.95" customHeight="1">
      <c r="B92" s="214"/>
      <c r="C92" s="214"/>
      <c r="D92" s="214"/>
      <c r="G92" s="214"/>
      <c r="J92" s="140"/>
      <c r="S92" s="214"/>
    </row>
    <row r="93" spans="2:24" ht="12.95" customHeight="1">
      <c r="B93" s="214"/>
      <c r="C93" s="214"/>
      <c r="D93" s="214"/>
      <c r="I93" s="214">
        <f>AVERAGE(I2:I85)</f>
        <v>7.7857142911336883</v>
      </c>
      <c r="S93" s="214"/>
    </row>
    <row r="94" spans="2:24" ht="12.95" customHeight="1">
      <c r="B94" s="214"/>
      <c r="C94" s="214"/>
      <c r="D94" s="214"/>
      <c r="S94" s="214"/>
    </row>
    <row r="95" spans="2:24" ht="12.95" customHeight="1">
      <c r="B95" s="214"/>
      <c r="C95" s="214"/>
      <c r="D95" s="214"/>
      <c r="G95" s="275" t="s">
        <v>120</v>
      </c>
      <c r="H95" s="275"/>
      <c r="I95" s="275"/>
      <c r="J95" s="180" t="s">
        <v>71</v>
      </c>
      <c r="S95" s="214"/>
    </row>
    <row r="96" spans="2:24" ht="12.95" customHeight="1">
      <c r="B96" s="214"/>
      <c r="C96" s="214"/>
      <c r="D96" s="214"/>
      <c r="F96" s="206">
        <v>1</v>
      </c>
      <c r="G96" s="70" t="str">
        <f>[1]ECL!$G96</f>
        <v>Riga</v>
      </c>
      <c r="H96" s="161" t="str">
        <f>[1]ECL!$H96</f>
        <v>Lat1</v>
      </c>
      <c r="I96" s="200">
        <f>[1]ECL!$I96</f>
        <v>5.5000000048543694</v>
      </c>
      <c r="J96" s="140" t="str">
        <f>[1]ECL!$J96</f>
        <v>1ch</v>
      </c>
      <c r="S96" s="214"/>
    </row>
    <row r="97" spans="6:18" ht="12.95" customHeight="1">
      <c r="F97" s="206">
        <v>2</v>
      </c>
      <c r="G97" s="73" t="str">
        <f>[1]ECL!$G97</f>
        <v>HJK</v>
      </c>
      <c r="H97" s="162" t="str">
        <f>[1]ECL!$H97</f>
        <v>Fin1</v>
      </c>
      <c r="I97" s="201">
        <f>[1]ECL!$I97</f>
        <v>5.5000000047169815</v>
      </c>
      <c r="J97" s="140" t="str">
        <f>[1]ECL!$J97</f>
        <v>1ch</v>
      </c>
    </row>
    <row r="98" spans="6:18" ht="12.95" customHeight="1">
      <c r="F98" s="206">
        <v>3</v>
      </c>
      <c r="G98" s="73" t="str">
        <f>[1]ECL!$G98</f>
        <v>Linfield</v>
      </c>
      <c r="H98" s="162" t="str">
        <f>[1]ECL!$H98</f>
        <v>Nir1</v>
      </c>
      <c r="I98" s="201">
        <f>[1]ECL!$I98</f>
        <v>5.2500000043859645</v>
      </c>
      <c r="J98" s="140" t="str">
        <f>[1]ECL!$J98</f>
        <v>1ch</v>
      </c>
    </row>
    <row r="99" spans="6:18" ht="12.95" customHeight="1">
      <c r="F99" s="206">
        <v>4</v>
      </c>
      <c r="G99" s="73" t="str">
        <f>[1]ECL!$G99</f>
        <v>Fola Esch</v>
      </c>
      <c r="H99" s="162" t="str">
        <f>[1]ECL!$H99</f>
        <v>Lux1</v>
      </c>
      <c r="I99" s="201">
        <f>[1]ECL!$I99</f>
        <v>5.2500000043478261</v>
      </c>
      <c r="J99" s="140" t="str">
        <f>[1]ECL!$J99</f>
        <v>1ch</v>
      </c>
    </row>
    <row r="100" spans="6:18" ht="12.95" customHeight="1">
      <c r="F100" s="206">
        <v>5</v>
      </c>
      <c r="G100" s="73" t="str">
        <f>[1]ECL!$G100</f>
        <v>Shakhtyor Soligorsk</v>
      </c>
      <c r="H100" s="162" t="str">
        <f>[1]ECL!$H100</f>
        <v>Blr1</v>
      </c>
      <c r="I100" s="201">
        <f>[1]ECL!$I100</f>
        <v>5.2500000043290047</v>
      </c>
      <c r="J100" s="140" t="str">
        <f>[1]ECL!$J100</f>
        <v>1ch</v>
      </c>
    </row>
    <row r="101" spans="6:18" ht="12.95" customHeight="1">
      <c r="F101" s="206">
        <v>6</v>
      </c>
      <c r="G101" s="73" t="str">
        <f>[1]ECL!$G101</f>
        <v>Maccabi Haifa</v>
      </c>
      <c r="H101" s="162" t="str">
        <f>[1]ECL!$H101</f>
        <v>Isr1</v>
      </c>
      <c r="I101" s="201">
        <f>[1]ECL!$I101</f>
        <v>4.8750000040000003</v>
      </c>
      <c r="J101" s="140" t="str">
        <f>[1]ECL!$J101</f>
        <v>1ch</v>
      </c>
    </row>
    <row r="102" spans="6:18" ht="12.95" customHeight="1">
      <c r="F102" s="206">
        <v>7</v>
      </c>
      <c r="G102" s="73" t="str">
        <f>[1]ECL!$G102</f>
        <v>Shamrock Rovers</v>
      </c>
      <c r="H102" s="162" t="str">
        <f>[1]ECL!$H102</f>
        <v>Irl1</v>
      </c>
      <c r="I102" s="201">
        <f>[1]ECL!$I102</f>
        <v>4.7500000039370081</v>
      </c>
      <c r="J102" s="140" t="str">
        <f>[1]ECL!$J102</f>
        <v>1ch</v>
      </c>
    </row>
    <row r="103" spans="6:18" ht="12.95" customHeight="1">
      <c r="F103" s="206">
        <v>8</v>
      </c>
      <c r="G103" s="73" t="str">
        <f>[1]ECL!$G103</f>
        <v>Connah's Quay</v>
      </c>
      <c r="H103" s="162" t="str">
        <f>[1]ECL!$H103</f>
        <v>Wal1</v>
      </c>
      <c r="I103" s="201">
        <f>[1]ECL!$I103</f>
        <v>4.7500000039215688</v>
      </c>
      <c r="J103" s="140" t="str">
        <f>[1]ECL!$J103</f>
        <v>1ch</v>
      </c>
    </row>
    <row r="104" spans="6:18" ht="12.95" customHeight="1">
      <c r="F104" s="206">
        <v>9</v>
      </c>
      <c r="G104" s="73" t="str">
        <f>[1]ECL!$G104</f>
        <v>Valur</v>
      </c>
      <c r="H104" s="162" t="str">
        <f>[1]ECL!$H104</f>
        <v>Isl1</v>
      </c>
      <c r="I104" s="201">
        <f>[1]ECL!$I104</f>
        <v>4.2500000038314178</v>
      </c>
      <c r="J104" s="140" t="str">
        <f>[1]ECL!$J104</f>
        <v>1ch</v>
      </c>
    </row>
    <row r="105" spans="6:18" ht="12.95" customHeight="1">
      <c r="F105" s="206">
        <v>10</v>
      </c>
      <c r="G105" s="86" t="str">
        <f>[1]ECL!$G105</f>
        <v>Bodo/Glimt</v>
      </c>
      <c r="H105" s="102" t="str">
        <f>[1]ECL!$H105</f>
        <v>Nor1</v>
      </c>
      <c r="I105" s="202">
        <f>[1]ECL!$I105</f>
        <v>4.2000000037878786</v>
      </c>
      <c r="J105" s="140" t="str">
        <f>[1]ECL!$J105</f>
        <v>1ch</v>
      </c>
    </row>
    <row r="106" spans="6:18" ht="12.95" customHeight="1">
      <c r="F106" s="206">
        <v>11</v>
      </c>
      <c r="G106" s="86" t="str">
        <f>[1]ECL!$G106</f>
        <v>Europa</v>
      </c>
      <c r="H106" s="102" t="str">
        <f>[1]ECL!$H106</f>
        <v>Gib1</v>
      </c>
      <c r="I106" s="202">
        <f>[1]ECL!$I106</f>
        <v>4.0000000034965035</v>
      </c>
      <c r="J106" s="140" t="str">
        <f>[1]ECL!$J106</f>
        <v>1ch</v>
      </c>
    </row>
    <row r="107" spans="6:18" ht="12.95" customHeight="1">
      <c r="F107" s="206">
        <v>12</v>
      </c>
      <c r="G107" s="86" t="str">
        <f>[1]ECL!$G107</f>
        <v>Drita</v>
      </c>
      <c r="H107" s="102" t="str">
        <f>[1]ECL!$H107</f>
        <v>Kos1</v>
      </c>
      <c r="I107" s="202">
        <f>[1]ECL!$I107</f>
        <v>3.5000000033670036</v>
      </c>
      <c r="J107" s="140" t="str">
        <f>[1]ECL!$J107</f>
        <v>1ch</v>
      </c>
    </row>
    <row r="108" spans="6:18" ht="12.95" customHeight="1">
      <c r="F108" s="206">
        <v>13</v>
      </c>
      <c r="G108" s="86" t="str">
        <f>[1]ECL!$G108</f>
        <v>La Fiorita</v>
      </c>
      <c r="H108" s="102" t="str">
        <f>[1]ECL!$H108</f>
        <v>Sma1</v>
      </c>
      <c r="I108" s="202">
        <f>[1]ECL!$I108</f>
        <v>3.2500000032679739</v>
      </c>
      <c r="J108" s="140" t="str">
        <f>[1]ECL!$J108</f>
        <v>prc</v>
      </c>
    </row>
    <row r="109" spans="6:18" ht="12.95" customHeight="1">
      <c r="F109" s="206">
        <v>14</v>
      </c>
      <c r="G109" s="86" t="str">
        <f>[1]ECL!$G109</f>
        <v>Teuta</v>
      </c>
      <c r="H109" s="102" t="str">
        <f>[1]ECL!$H109</f>
        <v>Alb1</v>
      </c>
      <c r="I109" s="202">
        <f>[1]ECL!$I109</f>
        <v>2.7500000029411766</v>
      </c>
      <c r="J109" s="140" t="str">
        <f>[1]ECL!$J109</f>
        <v>1ch</v>
      </c>
    </row>
    <row r="110" spans="6:18" ht="12.95" customHeight="1">
      <c r="F110" s="206">
        <v>15</v>
      </c>
      <c r="G110" s="86" t="str">
        <f>[1]ECL!$G110</f>
        <v>HB Torshavn</v>
      </c>
      <c r="H110" s="102" t="str">
        <f>[1]ECL!$H110</f>
        <v>Far1</v>
      </c>
      <c r="I110" s="202">
        <f>[1]ECL!$I110</f>
        <v>2.2500000028169014</v>
      </c>
      <c r="J110" s="140" t="str">
        <f>[1]ECL!$J110</f>
        <v>prc</v>
      </c>
    </row>
    <row r="111" spans="6:18" ht="12.95" customHeight="1">
      <c r="F111" s="206">
        <v>16</v>
      </c>
      <c r="G111" s="86" t="str">
        <f>[1]ECL!$G111</f>
        <v>Inter Escaldes</v>
      </c>
      <c r="H111" s="102" t="str">
        <f>[1]ECL!$H111</f>
        <v>And1</v>
      </c>
      <c r="I111" s="202">
        <f>[1]ECL!$I111</f>
        <v>1.5000000025906737</v>
      </c>
      <c r="J111" s="140" t="str">
        <f>[1]ECL!$J111</f>
        <v>prc</v>
      </c>
      <c r="Q111" s="214"/>
      <c r="R111" s="215"/>
    </row>
    <row r="112" spans="6:18" ht="12.95" customHeight="1">
      <c r="F112" s="206">
        <v>17</v>
      </c>
      <c r="G112" s="86" t="str">
        <f>[1]ECL!$G112</f>
        <v>Ararat</v>
      </c>
      <c r="H112" s="102" t="str">
        <f>[1]ECL!$H112</f>
        <v>Arm1</v>
      </c>
      <c r="I112" s="202">
        <f>[1]ECL!$I112</f>
        <v>1.4750000110000001</v>
      </c>
      <c r="J112" s="140" t="str">
        <f>[1]ECL!$J112</f>
        <v>1ch</v>
      </c>
      <c r="Q112" s="214"/>
      <c r="R112" s="215"/>
    </row>
    <row r="113" spans="6:18" ht="12.95" customHeight="1">
      <c r="F113" s="206">
        <v>18</v>
      </c>
      <c r="G113" s="93" t="str">
        <f>[1]ECL!$G113</f>
        <v>Hamrun</v>
      </c>
      <c r="H113" s="159" t="str">
        <f>[1]ECL!$H113</f>
        <v>Mal1</v>
      </c>
      <c r="I113" s="203">
        <f>[1]ECL!$I113</f>
        <v>1.275000001</v>
      </c>
      <c r="J113" s="140" t="str">
        <f>[1]ECL!$J113</f>
        <v>1ch</v>
      </c>
      <c r="Q113" s="214"/>
      <c r="R113" s="215"/>
    </row>
    <row r="114" spans="6:18" ht="12.95" customHeight="1">
      <c r="F114" s="206"/>
      <c r="G114" s="214"/>
      <c r="J114" s="140"/>
      <c r="Q114" s="214"/>
      <c r="R114" s="215"/>
    </row>
    <row r="115" spans="6:18" ht="12.95" customHeight="1">
      <c r="F115" s="206"/>
      <c r="G115" s="214"/>
      <c r="I115" s="214">
        <f>AVERAGE(I96:I113)</f>
        <v>3.8652777818106805</v>
      </c>
      <c r="J115" s="140"/>
      <c r="Q115" s="214"/>
      <c r="R115" s="215"/>
    </row>
    <row r="116" spans="6:18" ht="12.95" customHeight="1">
      <c r="Q116" s="214"/>
      <c r="R116" s="215"/>
    </row>
    <row r="117" spans="6:18" ht="12.95" customHeight="1">
      <c r="Q117" s="214"/>
      <c r="R117" s="215"/>
    </row>
    <row r="118" spans="6:18" ht="12.95" customHeight="1">
      <c r="G118" s="214"/>
      <c r="H118" s="174"/>
      <c r="Q118" s="214"/>
      <c r="R118" s="215"/>
    </row>
    <row r="119" spans="6:18" ht="12.95" customHeight="1">
      <c r="G119" s="214"/>
      <c r="H119" s="174"/>
      <c r="Q119" s="214"/>
      <c r="R119" s="215"/>
    </row>
    <row r="120" spans="6:18" ht="12.95" customHeight="1">
      <c r="G120" s="214"/>
      <c r="H120" s="174"/>
      <c r="Q120" s="214"/>
      <c r="R120" s="215"/>
    </row>
    <row r="121" spans="6:18" ht="12.95" customHeight="1">
      <c r="H121" s="174"/>
      <c r="Q121" s="214"/>
      <c r="R121" s="215"/>
    </row>
    <row r="122" spans="6:18" ht="12.95" customHeight="1">
      <c r="H122" s="174"/>
      <c r="Q122" s="214"/>
      <c r="R122" s="215"/>
    </row>
    <row r="123" spans="6:18" ht="12.95" customHeight="1">
      <c r="H123" s="174"/>
      <c r="Q123" s="214"/>
      <c r="R123" s="215"/>
    </row>
    <row r="124" spans="6:18" ht="12.95" customHeight="1">
      <c r="H124" s="174"/>
      <c r="Q124" s="214"/>
      <c r="R124" s="215"/>
    </row>
    <row r="125" spans="6:18" ht="12.95" customHeight="1">
      <c r="H125" s="174"/>
      <c r="Q125" s="214"/>
      <c r="R125" s="215"/>
    </row>
    <row r="126" spans="6:18" ht="12.95" customHeight="1">
      <c r="H126" s="174"/>
      <c r="Q126" s="214"/>
      <c r="R126" s="215"/>
    </row>
    <row r="127" spans="6:18" ht="12.95" customHeight="1">
      <c r="H127" s="174"/>
      <c r="Q127" s="214"/>
      <c r="R127" s="215"/>
    </row>
    <row r="128" spans="6:18" ht="12.95" customHeight="1">
      <c r="H128" s="174"/>
      <c r="Q128" s="214"/>
      <c r="R128" s="215"/>
    </row>
    <row r="129" spans="8:18" ht="12.95" customHeight="1">
      <c r="H129" s="174"/>
      <c r="Q129" s="214"/>
      <c r="R129" s="215"/>
    </row>
    <row r="130" spans="8:18" ht="12.95" customHeight="1">
      <c r="H130" s="174"/>
      <c r="Q130" s="214"/>
      <c r="R130" s="215"/>
    </row>
    <row r="131" spans="8:18" ht="12.95" hidden="1" customHeight="1">
      <c r="H131" s="174"/>
      <c r="K131" s="160">
        <f>[1]CL!I65</f>
        <v>1</v>
      </c>
      <c r="L131" s="160" t="str">
        <f>[1]CL!J65</f>
        <v>esp</v>
      </c>
      <c r="M131" s="160">
        <f>[1]CL!K65</f>
        <v>1</v>
      </c>
      <c r="P131" s="160">
        <f>[1]CL!M65</f>
        <v>1</v>
      </c>
      <c r="Q131" s="160" t="str">
        <f>[1]CL!N65</f>
        <v>Bayern Munich</v>
      </c>
      <c r="R131" s="160">
        <f>[1]CL!O65</f>
        <v>1</v>
      </c>
    </row>
    <row r="132" spans="8:18" ht="12.95" hidden="1" customHeight="1">
      <c r="H132" s="174"/>
      <c r="K132" s="160">
        <f>[1]CL!I66</f>
        <v>2</v>
      </c>
      <c r="L132" s="160" t="str">
        <f>[1]CL!J66</f>
        <v>eng</v>
      </c>
      <c r="M132" s="160">
        <f>[1]CL!K66</f>
        <v>1</v>
      </c>
      <c r="P132" s="160">
        <f>[1]CL!M66</f>
        <v>2</v>
      </c>
      <c r="Q132" s="160">
        <f>[1]CL!N66</f>
        <v>0</v>
      </c>
      <c r="R132" s="160">
        <f>[1]CL!O66</f>
        <v>1</v>
      </c>
    </row>
    <row r="133" spans="8:18" ht="12.95" hidden="1" customHeight="1">
      <c r="H133" s="174"/>
      <c r="K133" s="160">
        <f>[1]CL!I67</f>
        <v>3</v>
      </c>
      <c r="L133" s="160" t="str">
        <f>[1]CL!J67</f>
        <v>ger</v>
      </c>
      <c r="M133" s="160">
        <f>[1]CL!K67</f>
        <v>1</v>
      </c>
      <c r="P133" s="160">
        <f>[1]CL!M67</f>
        <v>3</v>
      </c>
      <c r="Q133" s="160">
        <f>[1]CL!N67</f>
        <v>0</v>
      </c>
      <c r="R133" s="160">
        <f>[1]CL!O67</f>
        <v>1</v>
      </c>
    </row>
    <row r="134" spans="8:18" ht="12.95" hidden="1" customHeight="1">
      <c r="H134" s="174"/>
      <c r="K134" s="160">
        <f>[1]CL!I68</f>
        <v>4</v>
      </c>
      <c r="L134" s="160" t="str">
        <f>[1]CL!J68</f>
        <v>ita</v>
      </c>
      <c r="M134" s="160">
        <f>[1]CL!K68</f>
        <v>1</v>
      </c>
      <c r="P134" s="160">
        <f>[1]CL!M68</f>
        <v>4</v>
      </c>
      <c r="Q134" s="160" t="str">
        <f>[1]CL!N68</f>
        <v>Real Madrid</v>
      </c>
      <c r="R134" s="160">
        <f>[1]CL!O68</f>
        <v>1</v>
      </c>
    </row>
    <row r="135" spans="8:18" ht="12.95" hidden="1" customHeight="1">
      <c r="H135" s="174"/>
      <c r="K135" s="160">
        <f>[1]CL!I69</f>
        <v>5</v>
      </c>
      <c r="L135" s="160" t="str">
        <f>[1]CL!J69</f>
        <v>fra</v>
      </c>
      <c r="M135" s="160">
        <f>[1]CL!K69</f>
        <v>1</v>
      </c>
      <c r="P135" s="160">
        <f>[1]CL!M69</f>
        <v>5</v>
      </c>
      <c r="Q135" s="160">
        <f>[1]CL!N69</f>
        <v>0</v>
      </c>
      <c r="R135" s="160">
        <f>[1]CL!O69</f>
        <v>1</v>
      </c>
    </row>
    <row r="136" spans="8:18" ht="12.95" hidden="1" customHeight="1">
      <c r="H136" s="174"/>
      <c r="K136" s="160">
        <f>[1]CL!I70</f>
        <v>6</v>
      </c>
      <c r="L136" s="160" t="str">
        <f>[1]CL!J70</f>
        <v>por</v>
      </c>
      <c r="M136" s="160">
        <f>[1]CL!K70</f>
        <v>1</v>
      </c>
      <c r="P136" s="160">
        <f>[1]CL!M70</f>
        <v>6</v>
      </c>
      <c r="Q136" s="160" t="str">
        <f>[1]CL!N70</f>
        <v>Manchester City</v>
      </c>
      <c r="R136" s="160">
        <f>[1]CL!O70</f>
        <v>1</v>
      </c>
    </row>
    <row r="137" spans="8:18" ht="12.95" hidden="1" customHeight="1">
      <c r="H137" s="174"/>
      <c r="K137" s="160">
        <f>[1]CL!I71</f>
        <v>7</v>
      </c>
      <c r="L137" s="160">
        <f>[1]CL!J71</f>
        <v>0</v>
      </c>
      <c r="M137" s="160">
        <f>[1]CL!K71</f>
        <v>1</v>
      </c>
      <c r="P137" s="160">
        <f>[1]CL!M71</f>
        <v>7</v>
      </c>
      <c r="Q137" s="160" t="str">
        <f>[1]CL!N71</f>
        <v>Paris SG</v>
      </c>
      <c r="R137" s="160">
        <f>[1]CL!O71</f>
        <v>1</v>
      </c>
    </row>
    <row r="138" spans="8:18" ht="12.95" hidden="1" customHeight="1">
      <c r="H138" s="174"/>
      <c r="K138" s="160">
        <f>[1]CL!I72</f>
        <v>8</v>
      </c>
      <c r="L138" s="160">
        <f>[1]CL!J72</f>
        <v>0</v>
      </c>
      <c r="M138" s="160">
        <f>[1]CL!K72</f>
        <v>1</v>
      </c>
      <c r="P138" s="160">
        <f>[1]CL!M72</f>
        <v>8</v>
      </c>
      <c r="Q138" s="160">
        <f>[1]CL!N72</f>
        <v>0</v>
      </c>
      <c r="R138" s="160">
        <f>[1]CL!O72</f>
        <v>1</v>
      </c>
    </row>
    <row r="139" spans="8:18" ht="12.95" hidden="1" customHeight="1">
      <c r="H139" s="174"/>
      <c r="K139" s="160">
        <f>[1]CL!I73</f>
        <v>9</v>
      </c>
      <c r="L139" s="160" t="str">
        <f>[1]CL!J73</f>
        <v>ned</v>
      </c>
      <c r="M139" s="160">
        <f>[1]CL!K73</f>
        <v>1</v>
      </c>
      <c r="P139" s="160">
        <f>[1]CL!M73</f>
        <v>9</v>
      </c>
      <c r="Q139" s="160" t="str">
        <f>[1]CL!N73</f>
        <v>Liverpool</v>
      </c>
      <c r="R139" s="160">
        <f>[1]CL!O73</f>
        <v>1</v>
      </c>
    </row>
    <row r="140" spans="8:18" ht="12.95" hidden="1" customHeight="1">
      <c r="H140" s="174"/>
      <c r="K140" s="160">
        <f>[1]CL!I74</f>
        <v>10</v>
      </c>
      <c r="L140" s="160">
        <f>[1]CL!J74</f>
        <v>0</v>
      </c>
      <c r="M140" s="160">
        <f>[1]CL!K74</f>
        <v>1</v>
      </c>
      <c r="P140" s="160">
        <f>[1]CL!M74</f>
        <v>10</v>
      </c>
      <c r="Q140" s="160" t="str">
        <f>[1]CL!N74</f>
        <v>Borussia Dortmund</v>
      </c>
      <c r="R140" s="160">
        <f>[1]CL!O74</f>
        <v>1</v>
      </c>
    </row>
    <row r="141" spans="8:18" ht="12.95" hidden="1" customHeight="1">
      <c r="H141" s="174"/>
      <c r="K141" s="160">
        <f>[1]CL!I75</f>
        <v>11</v>
      </c>
      <c r="L141" s="160">
        <f>[1]CL!J75</f>
        <v>0</v>
      </c>
      <c r="M141" s="160">
        <f>[1]CL!K75</f>
        <v>1</v>
      </c>
      <c r="P141" s="160">
        <f>[1]CL!M75</f>
        <v>11</v>
      </c>
      <c r="Q141" s="160" t="str">
        <f>[1]CL!N75</f>
        <v>Chelsea</v>
      </c>
      <c r="R141" s="160">
        <f>[1]CL!O75</f>
        <v>1</v>
      </c>
    </row>
    <row r="142" spans="8:18" ht="12.95" hidden="1" customHeight="1">
      <c r="H142" s="174"/>
      <c r="K142" s="160">
        <f>[1]CL!I76</f>
        <v>12</v>
      </c>
      <c r="L142" s="160">
        <f>[1]CL!J76</f>
        <v>0</v>
      </c>
      <c r="M142" s="160">
        <f>[1]CL!K76</f>
        <v>1</v>
      </c>
      <c r="P142" s="160">
        <f>[1]CL!M76</f>
        <v>12</v>
      </c>
      <c r="Q142" s="160" t="str">
        <f>[1]CL!N76</f>
        <v>Porto</v>
      </c>
      <c r="R142" s="160">
        <f>[1]CL!O76</f>
        <v>1</v>
      </c>
    </row>
    <row r="143" spans="8:18" ht="12.95" hidden="1" customHeight="1">
      <c r="H143" s="174"/>
      <c r="K143" s="160">
        <f>[1]CL!I77</f>
        <v>13</v>
      </c>
      <c r="L143" s="160">
        <f>[1]CL!J77</f>
        <v>0</v>
      </c>
      <c r="M143" s="160">
        <f>[1]CL!K77</f>
        <v>1</v>
      </c>
      <c r="P143" s="160">
        <f>[1]CL!M77</f>
        <v>13</v>
      </c>
      <c r="Q143" s="160">
        <f>[1]CL!N77</f>
        <v>0</v>
      </c>
      <c r="R143" s="160">
        <f>[1]CL!O77</f>
        <v>1</v>
      </c>
    </row>
    <row r="144" spans="8:18" ht="12.95" hidden="1" customHeight="1">
      <c r="H144" s="174"/>
      <c r="K144" s="160">
        <f>[1]CL!I78</f>
        <v>14</v>
      </c>
      <c r="L144" s="160">
        <f>[1]CL!J78</f>
        <v>0</v>
      </c>
      <c r="M144" s="160">
        <f>[1]CL!K78</f>
        <v>1</v>
      </c>
      <c r="P144" s="160">
        <f>[1]CL!M78</f>
        <v>14</v>
      </c>
      <c r="Q144" s="160">
        <f>[1]CL!N78</f>
        <v>0</v>
      </c>
      <c r="R144" s="160">
        <f>[1]CL!O78</f>
        <v>1</v>
      </c>
    </row>
    <row r="145" spans="8:18" ht="12.95" hidden="1" customHeight="1">
      <c r="H145" s="174"/>
      <c r="K145" s="160">
        <f>[1]CL!I79</f>
        <v>15</v>
      </c>
      <c r="L145" s="160">
        <f>[1]CL!J79</f>
        <v>0</v>
      </c>
      <c r="M145" s="160">
        <f>[1]CL!K79</f>
        <v>1</v>
      </c>
      <c r="P145" s="160">
        <f>[1]CL!M79</f>
        <v>15</v>
      </c>
      <c r="Q145" s="160">
        <f>[1]CL!N79</f>
        <v>0</v>
      </c>
      <c r="R145" s="160">
        <f>[1]CL!O79</f>
        <v>1</v>
      </c>
    </row>
    <row r="146" spans="8:18" ht="12.95" hidden="1" customHeight="1">
      <c r="H146" s="174"/>
      <c r="K146" s="160">
        <f>[1]CL!I80</f>
        <v>16</v>
      </c>
      <c r="L146" s="160">
        <f>[1]CL!J80</f>
        <v>0</v>
      </c>
      <c r="M146" s="160">
        <f>[1]CL!K80</f>
        <v>1</v>
      </c>
      <c r="P146" s="160">
        <f>[1]CL!M80</f>
        <v>16</v>
      </c>
      <c r="Q146" s="160">
        <f>[1]CL!N80</f>
        <v>0</v>
      </c>
      <c r="R146" s="160">
        <f>[1]CL!O80</f>
        <v>1</v>
      </c>
    </row>
    <row r="147" spans="8:18" ht="12.95" hidden="1" customHeight="1">
      <c r="H147" s="174"/>
      <c r="K147" s="160">
        <f>[1]CL!I81</f>
        <v>17</v>
      </c>
      <c r="L147" s="160">
        <f>[1]CL!J81</f>
        <v>0</v>
      </c>
      <c r="M147" s="160">
        <f>[1]CL!K81</f>
        <v>1</v>
      </c>
      <c r="P147" s="160">
        <f>[1]CL!M81</f>
        <v>17</v>
      </c>
      <c r="Q147" s="160">
        <f>[1]CL!N81</f>
        <v>0</v>
      </c>
      <c r="R147" s="160">
        <f>[1]CL!O81</f>
        <v>1</v>
      </c>
    </row>
    <row r="148" spans="8:18" ht="12.95" hidden="1" customHeight="1">
      <c r="H148" s="174"/>
      <c r="K148" s="160">
        <f>[1]CL!I82</f>
        <v>18</v>
      </c>
      <c r="L148" s="160">
        <f>[1]CL!J82</f>
        <v>0</v>
      </c>
      <c r="M148" s="160">
        <f>[1]CL!K82</f>
        <v>1</v>
      </c>
      <c r="P148" s="160">
        <f>[1]CL!M82</f>
        <v>18</v>
      </c>
      <c r="Q148" s="160">
        <f>[1]CL!N82</f>
        <v>0</v>
      </c>
      <c r="R148" s="160">
        <f>[1]CL!O82</f>
        <v>1</v>
      </c>
    </row>
    <row r="149" spans="8:18" ht="12.95" hidden="1" customHeight="1">
      <c r="H149" s="174"/>
      <c r="K149" s="160">
        <f>[1]CL!I83</f>
        <v>19</v>
      </c>
      <c r="L149" s="160" t="str">
        <f>[1]CL!J83</f>
        <v>cro</v>
      </c>
      <c r="M149" s="160">
        <f>[1]CL!K83</f>
        <v>1</v>
      </c>
      <c r="P149" s="160">
        <f>[1]CL!M83</f>
        <v>19</v>
      </c>
      <c r="Q149" s="160">
        <f>[1]CL!N83</f>
        <v>0</v>
      </c>
      <c r="R149" s="160">
        <f>[1]CL!O83</f>
        <v>1</v>
      </c>
    </row>
    <row r="150" spans="8:18" ht="12.95" hidden="1" customHeight="1">
      <c r="H150" s="174"/>
      <c r="K150" s="160">
        <f>[1]CL!I84</f>
        <v>20</v>
      </c>
      <c r="L150" s="160" t="str">
        <f>[1]CL!J84</f>
        <v>cze</v>
      </c>
      <c r="M150" s="160">
        <f>[1]CL!K84</f>
        <v>1</v>
      </c>
      <c r="P150" s="160">
        <f>[1]CL!M84</f>
        <v>20</v>
      </c>
      <c r="Q150" s="160">
        <f>[1]CL!N84</f>
        <v>0</v>
      </c>
      <c r="R150" s="160">
        <f>[1]CL!O84</f>
        <v>1</v>
      </c>
    </row>
    <row r="151" spans="8:18" ht="12.95" hidden="1" customHeight="1">
      <c r="H151" s="174"/>
      <c r="K151" s="160">
        <f>[1]CL!I85</f>
        <v>21</v>
      </c>
      <c r="L151" s="160">
        <f>[1]CL!J85</f>
        <v>0</v>
      </c>
      <c r="M151" s="160">
        <f>[1]CL!K85</f>
        <v>1</v>
      </c>
      <c r="P151" s="160">
        <f>[1]CL!M85</f>
        <v>21</v>
      </c>
      <c r="Q151" s="160">
        <f>[1]CL!N85</f>
        <v>0</v>
      </c>
      <c r="R151" s="160">
        <f>[1]CL!O85</f>
        <v>1</v>
      </c>
    </row>
    <row r="152" spans="8:18" ht="12.95" hidden="1" customHeight="1">
      <c r="H152" s="174"/>
      <c r="K152" s="160">
        <f>[1]CL!I86</f>
        <v>22</v>
      </c>
      <c r="L152" s="160">
        <f>[1]CL!J86</f>
        <v>0</v>
      </c>
      <c r="M152" s="160">
        <f>[1]CL!K86</f>
        <v>1</v>
      </c>
      <c r="P152" s="160">
        <f>[1]CL!M86</f>
        <v>22</v>
      </c>
      <c r="Q152" s="160">
        <f>[1]CL!N86</f>
        <v>0</v>
      </c>
      <c r="R152" s="160">
        <f>[1]CL!O86</f>
        <v>1</v>
      </c>
    </row>
    <row r="153" spans="8:18" ht="12.95" hidden="1" customHeight="1">
      <c r="H153" s="174"/>
      <c r="K153" s="160">
        <f>[1]CL!I87</f>
        <v>23</v>
      </c>
      <c r="L153" s="160">
        <f>[1]CL!J87</f>
        <v>0</v>
      </c>
      <c r="M153" s="160">
        <f>[1]CL!K87</f>
        <v>1</v>
      </c>
      <c r="P153" s="160">
        <f>[1]CL!M87</f>
        <v>23</v>
      </c>
      <c r="Q153" s="160">
        <f>[1]CL!N87</f>
        <v>0</v>
      </c>
      <c r="R153" s="160">
        <f>[1]CL!O87</f>
        <v>1</v>
      </c>
    </row>
    <row r="154" spans="8:18" ht="12.95" hidden="1" customHeight="1">
      <c r="H154" s="174"/>
      <c r="K154" s="160">
        <f>[1]CL!I88</f>
        <v>24</v>
      </c>
      <c r="L154" s="160">
        <f>[1]CL!J88</f>
        <v>0</v>
      </c>
      <c r="M154" s="160">
        <f>[1]CL!K88</f>
        <v>1</v>
      </c>
      <c r="P154" s="160">
        <f>[1]CL!M88</f>
        <v>24</v>
      </c>
      <c r="Q154" s="160">
        <f>[1]CL!N88</f>
        <v>0</v>
      </c>
      <c r="R154" s="160">
        <f>[1]CL!O88</f>
        <v>1</v>
      </c>
    </row>
    <row r="155" spans="8:18" ht="12.95" hidden="1" customHeight="1">
      <c r="H155" s="174"/>
      <c r="K155" s="160">
        <f>[1]CL!I89</f>
        <v>25</v>
      </c>
      <c r="L155" s="160">
        <f>[1]CL!J89</f>
        <v>0</v>
      </c>
      <c r="M155" s="160">
        <f>[1]CL!K89</f>
        <v>1</v>
      </c>
      <c r="P155" s="160">
        <f>[1]CL!M89</f>
        <v>25</v>
      </c>
      <c r="Q155" s="160" t="str">
        <f>[1]CL!N89</f>
        <v>Manchester United</v>
      </c>
      <c r="R155" s="160">
        <f>[1]CL!O89</f>
        <v>1</v>
      </c>
    </row>
    <row r="156" spans="8:18" ht="12.95" hidden="1" customHeight="1">
      <c r="H156" s="174"/>
      <c r="K156" s="160">
        <f>[1]CL!I90</f>
        <v>26</v>
      </c>
      <c r="L156" s="160">
        <f>[1]CL!J90</f>
        <v>0</v>
      </c>
      <c r="M156" s="160">
        <f>[1]CL!K90</f>
        <v>1</v>
      </c>
      <c r="P156" s="160">
        <f>[1]CL!M90</f>
        <v>26</v>
      </c>
      <c r="Q156" s="160">
        <f>[1]CL!N90</f>
        <v>0</v>
      </c>
      <c r="R156" s="160">
        <f>[1]CL!O90</f>
        <v>1</v>
      </c>
    </row>
    <row r="157" spans="8:18" ht="12.95" hidden="1" customHeight="1">
      <c r="H157" s="174"/>
      <c r="K157" s="160">
        <f>[1]CL!I91</f>
        <v>27</v>
      </c>
      <c r="L157" s="160">
        <f>[1]CL!J91</f>
        <v>0</v>
      </c>
      <c r="M157" s="160">
        <f>[1]CL!K91</f>
        <v>1</v>
      </c>
      <c r="P157" s="160">
        <f>[1]CL!M91</f>
        <v>27</v>
      </c>
      <c r="Q157" s="160" t="str">
        <f>[1]CL!N91</f>
        <v>Ajax</v>
      </c>
      <c r="R157" s="160">
        <f>[1]CL!O91</f>
        <v>1</v>
      </c>
    </row>
    <row r="158" spans="8:18" ht="12.95" hidden="1" customHeight="1">
      <c r="H158" s="174"/>
      <c r="K158" s="160">
        <f>[1]CL!I92</f>
        <v>28</v>
      </c>
      <c r="L158" s="160">
        <f>[1]CL!J92</f>
        <v>0</v>
      </c>
      <c r="M158" s="160">
        <f>[1]CL!K92</f>
        <v>1</v>
      </c>
      <c r="P158" s="160">
        <f>[1]CL!M92</f>
        <v>28</v>
      </c>
      <c r="Q158" s="160">
        <f>[1]CL!N92</f>
        <v>0</v>
      </c>
      <c r="R158" s="160">
        <f>[1]CL!O92</f>
        <v>1</v>
      </c>
    </row>
    <row r="159" spans="8:18" ht="12.95" hidden="1" customHeight="1">
      <c r="H159" s="174"/>
      <c r="K159" s="160">
        <f>[1]CL!I93</f>
        <v>29</v>
      </c>
      <c r="L159" s="160">
        <f>[1]CL!J93</f>
        <v>0</v>
      </c>
      <c r="M159" s="160">
        <f>[1]CL!K93</f>
        <v>1</v>
      </c>
      <c r="P159" s="160">
        <f>[1]CL!M93</f>
        <v>29</v>
      </c>
      <c r="Q159" s="160">
        <f>[1]CL!N93</f>
        <v>0</v>
      </c>
      <c r="R159" s="160">
        <f>[1]CL!O93</f>
        <v>1</v>
      </c>
    </row>
    <row r="160" spans="8:18" ht="12.95" hidden="1" customHeight="1">
      <c r="H160" s="174"/>
      <c r="K160" s="160">
        <f>[1]CL!I94</f>
        <v>30</v>
      </c>
      <c r="L160" s="160">
        <f>[1]CL!J94</f>
        <v>0</v>
      </c>
      <c r="M160" s="160">
        <f>[1]CL!K94</f>
        <v>1</v>
      </c>
      <c r="P160" s="160">
        <f>[1]CL!M94</f>
        <v>30</v>
      </c>
      <c r="Q160" s="160">
        <f>[1]CL!N94</f>
        <v>0</v>
      </c>
      <c r="R160" s="160">
        <f>[1]CL!O94</f>
        <v>1</v>
      </c>
    </row>
    <row r="161" spans="8:18" ht="12.95" hidden="1" customHeight="1">
      <c r="H161" s="174"/>
      <c r="K161" s="160">
        <f>[1]CL!I95</f>
        <v>31</v>
      </c>
      <c r="L161" s="160">
        <f>[1]CL!J95</f>
        <v>0</v>
      </c>
      <c r="M161" s="160">
        <f>[1]CL!K95</f>
        <v>1</v>
      </c>
      <c r="P161" s="160">
        <f>[1]CL!M95</f>
        <v>31</v>
      </c>
      <c r="Q161" s="160">
        <f>[1]CL!N95</f>
        <v>0</v>
      </c>
      <c r="R161" s="160">
        <f>[1]CL!O95</f>
        <v>1</v>
      </c>
    </row>
    <row r="162" spans="8:18" ht="12.95" hidden="1" customHeight="1">
      <c r="H162" s="174"/>
      <c r="K162" s="160">
        <f>[1]CL!I96</f>
        <v>32</v>
      </c>
      <c r="L162" s="160">
        <f>[1]CL!J96</f>
        <v>0</v>
      </c>
      <c r="M162" s="160">
        <f>[1]CL!K96</f>
        <v>1</v>
      </c>
      <c r="P162" s="160">
        <f>[1]CL!M96</f>
        <v>32</v>
      </c>
      <c r="Q162" s="160">
        <f>[1]CL!N96</f>
        <v>0</v>
      </c>
      <c r="R162" s="160">
        <f>[1]CL!O96</f>
        <v>1</v>
      </c>
    </row>
    <row r="163" spans="8:18" ht="12.95" hidden="1" customHeight="1">
      <c r="H163" s="174"/>
      <c r="L163" s="160"/>
      <c r="M163" s="160"/>
      <c r="P163" s="160">
        <f>[1]CL!M97</f>
        <v>33</v>
      </c>
      <c r="Q163" s="160" t="str">
        <f>[1]CL!N97</f>
        <v>Arsenal</v>
      </c>
      <c r="R163" s="160">
        <f>[1]CL!O97</f>
        <v>1</v>
      </c>
    </row>
    <row r="164" spans="8:18" ht="12.95" hidden="1" customHeight="1">
      <c r="H164" s="174"/>
      <c r="L164" s="160"/>
      <c r="M164" s="160"/>
      <c r="P164" s="160">
        <f>[1]CL!M98</f>
        <v>34</v>
      </c>
      <c r="Q164" s="160">
        <f>[1]CL!N98</f>
        <v>0</v>
      </c>
      <c r="R164" s="160">
        <f>[1]CL!O98</f>
        <v>1</v>
      </c>
    </row>
    <row r="165" spans="8:18" ht="12.95" hidden="1" customHeight="1">
      <c r="H165" s="174"/>
      <c r="L165" s="160"/>
      <c r="M165" s="160"/>
      <c r="P165" s="160">
        <f>[1]CL!M99</f>
        <v>35</v>
      </c>
      <c r="Q165" s="160" t="str">
        <f>[1]CL!N99</f>
        <v>Roma</v>
      </c>
      <c r="R165" s="160">
        <f>[1]CL!O99</f>
        <v>1</v>
      </c>
    </row>
    <row r="166" spans="8:18" ht="12.95" hidden="1" customHeight="1">
      <c r="H166" s="174"/>
      <c r="L166" s="160"/>
      <c r="M166" s="160"/>
      <c r="P166" s="160">
        <f>[1]CL!M100</f>
        <v>36</v>
      </c>
      <c r="Q166" s="160">
        <f>[1]CL!N100</f>
        <v>0</v>
      </c>
      <c r="R166" s="160">
        <f>[1]CL!O100</f>
        <v>1</v>
      </c>
    </row>
    <row r="167" spans="8:18" ht="12.95" hidden="1" customHeight="1">
      <c r="H167" s="174"/>
      <c r="K167" s="160">
        <f>[1]CL!I101</f>
        <v>1</v>
      </c>
      <c r="L167" s="160" t="str">
        <f>[1]CL!J101</f>
        <v>шве</v>
      </c>
      <c r="M167" s="160">
        <f>[1]CL!K101</f>
        <v>0</v>
      </c>
      <c r="P167" s="160">
        <f>[1]CL!M101</f>
        <v>37</v>
      </c>
      <c r="Q167" s="160">
        <f>[1]CL!N101</f>
        <v>0</v>
      </c>
      <c r="R167" s="160">
        <f>[1]CL!O101</f>
        <v>1</v>
      </c>
    </row>
    <row r="168" spans="8:18" ht="12.95" hidden="1" customHeight="1">
      <c r="H168" s="174"/>
      <c r="K168" s="160">
        <f>[1]CL!I102</f>
        <v>2</v>
      </c>
      <c r="L168" s="160" t="str">
        <f>[1]CL!J102</f>
        <v>каз</v>
      </c>
      <c r="M168" s="160">
        <f>[1]CL!K102</f>
        <v>0</v>
      </c>
      <c r="P168" s="160">
        <f>[1]CL!M102</f>
        <v>38</v>
      </c>
      <c r="Q168" s="160">
        <f>[1]CL!N102</f>
        <v>0</v>
      </c>
      <c r="R168" s="160">
        <f>[1]CL!O102</f>
        <v>1</v>
      </c>
    </row>
    <row r="169" spans="8:18" ht="12.95" hidden="1" customHeight="1">
      <c r="H169" s="174"/>
      <c r="K169" s="160">
        <f>[1]CL!I103</f>
        <v>3</v>
      </c>
      <c r="L169" s="160" t="str">
        <f>[1]CL!J103</f>
        <v>блр</v>
      </c>
      <c r="M169" s="160">
        <f>[1]CL!K103</f>
        <v>0</v>
      </c>
      <c r="P169" s="160">
        <f>[1]CL!M103</f>
        <v>39</v>
      </c>
      <c r="Q169" s="160" t="str">
        <f>[1]CL!N103</f>
        <v>Villarreal</v>
      </c>
      <c r="R169" s="160">
        <f>[1]CL!O103</f>
        <v>1</v>
      </c>
    </row>
    <row r="170" spans="8:18" ht="12.95" hidden="1" customHeight="1">
      <c r="H170" s="174"/>
      <c r="K170" s="160">
        <f>[1]CL!I104</f>
        <v>4</v>
      </c>
      <c r="L170" s="160" t="str">
        <f>[1]CL!J104</f>
        <v>лат</v>
      </c>
      <c r="M170" s="160">
        <f>[1]CL!K104</f>
        <v>0</v>
      </c>
      <c r="P170" s="160">
        <f>[1]CL!M104</f>
        <v>40</v>
      </c>
      <c r="Q170" s="160" t="str">
        <f>[1]CL!N104</f>
        <v>Dinamo Zagreb</v>
      </c>
      <c r="R170" s="160">
        <f>[1]CL!O104</f>
        <v>1</v>
      </c>
    </row>
    <row r="171" spans="8:18" ht="12.95" hidden="1" customHeight="1">
      <c r="H171" s="174"/>
      <c r="K171" s="160">
        <f>[1]CL!I105</f>
        <v>5</v>
      </c>
      <c r="L171" s="160" t="str">
        <f>[1]CL!J105</f>
        <v>гру</v>
      </c>
      <c r="M171" s="160">
        <f>[1]CL!K105</f>
        <v>0</v>
      </c>
      <c r="P171" s="160">
        <f>[1]CL!M105</f>
        <v>41</v>
      </c>
      <c r="Q171" s="160" t="str">
        <f>[1]CL!N105</f>
        <v>Slavia Praha</v>
      </c>
      <c r="R171" s="160">
        <f>[1]CL!O105</f>
        <v>1</v>
      </c>
    </row>
    <row r="172" spans="8:18" ht="12.95" hidden="1" customHeight="1">
      <c r="H172" s="174"/>
      <c r="K172" s="160">
        <f>[1]CL!I106</f>
        <v>6</v>
      </c>
      <c r="L172" s="160">
        <f>[1]CL!J106</f>
        <v>0</v>
      </c>
      <c r="M172" s="160">
        <f>[1]CL!K106</f>
        <v>0</v>
      </c>
      <c r="P172" s="160">
        <f>[1]CL!M106</f>
        <v>42</v>
      </c>
      <c r="Q172" s="160">
        <f>[1]CL!N106</f>
        <v>0</v>
      </c>
      <c r="R172" s="160">
        <f>[1]CL!O106</f>
        <v>1</v>
      </c>
    </row>
    <row r="173" spans="8:18" ht="12.95" hidden="1" customHeight="1">
      <c r="H173" s="174"/>
      <c r="K173" s="160">
        <f>[1]CL!I107</f>
        <v>7</v>
      </c>
      <c r="L173" s="160">
        <f>[1]CL!J107</f>
        <v>0</v>
      </c>
      <c r="M173" s="160">
        <f>[1]CL!K107</f>
        <v>0</v>
      </c>
      <c r="P173" s="160">
        <f>[1]CL!M107</f>
        <v>43</v>
      </c>
      <c r="Q173" s="160">
        <f>[1]CL!N107</f>
        <v>0</v>
      </c>
      <c r="R173" s="160">
        <f>[1]CL!O107</f>
        <v>1</v>
      </c>
    </row>
    <row r="174" spans="8:18" ht="12.95" hidden="1" customHeight="1">
      <c r="H174" s="174"/>
      <c r="K174" s="160">
        <f>[1]CL!I108</f>
        <v>8</v>
      </c>
      <c r="L174" s="160">
        <f>[1]CL!J108</f>
        <v>0</v>
      </c>
      <c r="M174" s="160">
        <f>[1]CL!K108</f>
        <v>0</v>
      </c>
      <c r="P174" s="160">
        <f>[1]CL!M108</f>
        <v>44</v>
      </c>
      <c r="Q174" s="160">
        <f>[1]CL!N108</f>
        <v>0</v>
      </c>
      <c r="R174" s="160">
        <f>[1]CL!O108</f>
        <v>1</v>
      </c>
    </row>
    <row r="175" spans="8:18" ht="12.95" hidden="1" customHeight="1">
      <c r="H175" s="174"/>
      <c r="K175" s="160">
        <f>[1]CL!I109</f>
        <v>9</v>
      </c>
      <c r="L175" s="160">
        <f>[1]CL!J109</f>
        <v>0</v>
      </c>
      <c r="M175" s="160">
        <f>[1]CL!K109</f>
        <v>0</v>
      </c>
      <c r="P175" s="160">
        <f>[1]CL!M109</f>
        <v>45</v>
      </c>
      <c r="Q175" s="160">
        <f>[1]CL!N109</f>
        <v>0</v>
      </c>
      <c r="R175" s="160">
        <f>[1]CL!O109</f>
        <v>1</v>
      </c>
    </row>
    <row r="176" spans="8:18" ht="12.95" hidden="1" customHeight="1">
      <c r="H176" s="174"/>
      <c r="K176" s="160">
        <f>[1]CL!I110</f>
        <v>10</v>
      </c>
      <c r="L176" s="160">
        <f>[1]CL!J110</f>
        <v>0</v>
      </c>
      <c r="M176" s="160">
        <f>[1]CL!K110</f>
        <v>0</v>
      </c>
      <c r="P176" s="160">
        <f>[1]CL!M110</f>
        <v>46</v>
      </c>
      <c r="Q176" s="160">
        <f>[1]CL!N110</f>
        <v>0</v>
      </c>
      <c r="R176" s="160">
        <f>[1]CL!O110</f>
        <v>1</v>
      </c>
    </row>
    <row r="177" spans="11:18" ht="12.95" hidden="1" customHeight="1">
      <c r="K177" s="160">
        <f>[1]CL!I111</f>
        <v>11</v>
      </c>
      <c r="L177" s="160">
        <f>[1]CL!J111</f>
        <v>0</v>
      </c>
      <c r="M177" s="160">
        <f>[1]CL!K111</f>
        <v>0</v>
      </c>
      <c r="P177" s="160">
        <f>[1]CL!M111</f>
        <v>47</v>
      </c>
      <c r="Q177" s="160">
        <f>[1]CL!N111</f>
        <v>0</v>
      </c>
      <c r="R177" s="160">
        <f>[1]CL!O111</f>
        <v>1</v>
      </c>
    </row>
    <row r="178" spans="11:18" ht="12.95" hidden="1" customHeight="1">
      <c r="K178" s="160">
        <f>[1]CL!I112</f>
        <v>12</v>
      </c>
      <c r="L178" s="160">
        <f>[1]CL!J112</f>
        <v>0</v>
      </c>
      <c r="M178" s="160">
        <f>[1]CL!K112</f>
        <v>0</v>
      </c>
      <c r="P178" s="160">
        <f>[1]CL!M112</f>
        <v>48</v>
      </c>
      <c r="Q178" s="160">
        <f>[1]CL!N112</f>
        <v>0</v>
      </c>
      <c r="R178" s="160">
        <f>[1]CL!O112</f>
        <v>1</v>
      </c>
    </row>
    <row r="179" spans="11:18" ht="12.95" hidden="1" customHeight="1">
      <c r="K179" s="160">
        <f>[1]CL!I113</f>
        <v>13</v>
      </c>
      <c r="L179" s="160">
        <f>[1]CL!J113</f>
        <v>0</v>
      </c>
      <c r="M179" s="160">
        <f>[1]CL!K113</f>
        <v>0</v>
      </c>
      <c r="P179" s="160">
        <f>[1]CL!M113</f>
        <v>49</v>
      </c>
      <c r="Q179" s="160">
        <f>[1]CL!N113</f>
        <v>0</v>
      </c>
      <c r="R179" s="160">
        <f>[1]CL!O113</f>
        <v>1</v>
      </c>
    </row>
    <row r="180" spans="11:18" ht="12.95" hidden="1" customHeight="1">
      <c r="K180" s="160">
        <f>[1]CL!I114</f>
        <v>14</v>
      </c>
      <c r="L180" s="160">
        <f>[1]CL!J114</f>
        <v>0</v>
      </c>
      <c r="M180" s="160">
        <f>[1]CL!K114</f>
        <v>0</v>
      </c>
      <c r="P180" s="160">
        <f>[1]CL!M114</f>
        <v>50</v>
      </c>
      <c r="Q180" s="160">
        <f>[1]CL!N114</f>
        <v>0</v>
      </c>
      <c r="R180" s="160">
        <f>[1]CL!O114</f>
        <v>1</v>
      </c>
    </row>
    <row r="181" spans="11:18" ht="12.95" hidden="1" customHeight="1">
      <c r="K181" s="160">
        <f>[1]CL!I115</f>
        <v>15</v>
      </c>
      <c r="L181" s="160">
        <f>[1]CL!J115</f>
        <v>0</v>
      </c>
      <c r="M181" s="160">
        <f>[1]CL!K115</f>
        <v>0</v>
      </c>
      <c r="P181" s="160">
        <f>[1]CL!M115</f>
        <v>51</v>
      </c>
      <c r="Q181" s="160" t="str">
        <f>[1]CL!N115</f>
        <v>Granada</v>
      </c>
      <c r="R181" s="160">
        <f>[1]CL!O115</f>
        <v>1</v>
      </c>
    </row>
    <row r="182" spans="11:18" ht="12.95" hidden="1" customHeight="1">
      <c r="K182" s="160">
        <f>[1]CL!I116</f>
        <v>16</v>
      </c>
      <c r="L182" s="160">
        <f>[1]CL!J116</f>
        <v>0</v>
      </c>
      <c r="M182" s="160">
        <f>[1]CL!K116</f>
        <v>0</v>
      </c>
      <c r="P182" s="160">
        <f>[1]CL!M116</f>
        <v>52</v>
      </c>
      <c r="Q182" s="160">
        <f>[1]CL!N116</f>
        <v>0</v>
      </c>
      <c r="R182" s="160">
        <f>[1]CL!O116</f>
        <v>1</v>
      </c>
    </row>
    <row r="183" spans="11:18" ht="12.95" hidden="1" customHeight="1">
      <c r="K183" s="160">
        <f>[1]CL!I117</f>
        <v>17</v>
      </c>
      <c r="L183" s="160">
        <f>[1]CL!J117</f>
        <v>0</v>
      </c>
      <c r="M183" s="160">
        <f>[1]CL!K117</f>
        <v>0</v>
      </c>
      <c r="P183" s="160">
        <f>[1]CL!M117</f>
        <v>53</v>
      </c>
      <c r="Q183" s="160">
        <f>[1]CL!N117</f>
        <v>0</v>
      </c>
      <c r="R183" s="160">
        <f>[1]CL!O117</f>
        <v>1</v>
      </c>
    </row>
    <row r="184" spans="11:18" ht="12.95" hidden="1" customHeight="1">
      <c r="K184" s="160">
        <f>[1]CL!I118</f>
        <v>18</v>
      </c>
      <c r="L184" s="160">
        <f>[1]CL!J118</f>
        <v>0</v>
      </c>
      <c r="M184" s="160">
        <f>[1]CL!K118</f>
        <v>0</v>
      </c>
      <c r="P184" s="160">
        <f>[1]CL!M118</f>
        <v>54</v>
      </c>
      <c r="Q184" s="160">
        <f>[1]CL!N118</f>
        <v>0</v>
      </c>
      <c r="R184" s="160">
        <f>[1]CL!O118</f>
        <v>1</v>
      </c>
    </row>
    <row r="185" spans="11:18" ht="12.95" hidden="1" customHeight="1">
      <c r="K185" s="160">
        <f>[1]CL!I119</f>
        <v>19</v>
      </c>
      <c r="L185" s="160">
        <f>[1]CL!J119</f>
        <v>0</v>
      </c>
      <c r="M185" s="160">
        <f>[1]CL!K119</f>
        <v>0</v>
      </c>
      <c r="P185" s="160">
        <f>[1]CL!M119</f>
        <v>55</v>
      </c>
      <c r="Q185" s="160">
        <f>[1]CL!N119</f>
        <v>0</v>
      </c>
      <c r="R185" s="160">
        <f>[1]CL!O119</f>
        <v>1</v>
      </c>
    </row>
    <row r="186" spans="11:18" ht="12.95" hidden="1" customHeight="1">
      <c r="K186" s="160">
        <f>[1]CL!I120</f>
        <v>20</v>
      </c>
      <c r="L186" s="160">
        <f>[1]CL!J120</f>
        <v>0</v>
      </c>
      <c r="M186" s="160">
        <f>[1]CL!K120</f>
        <v>0</v>
      </c>
      <c r="P186" s="160">
        <f>[1]CL!M120</f>
        <v>56</v>
      </c>
      <c r="Q186" s="160">
        <f>[1]CL!N120</f>
        <v>0</v>
      </c>
      <c r="R186" s="160">
        <f>[1]CL!O120</f>
        <v>1</v>
      </c>
    </row>
    <row r="187" spans="11:18" ht="12.95" hidden="1" customHeight="1">
      <c r="K187" s="160">
        <f>[1]CL!I121</f>
        <v>21</v>
      </c>
      <c r="L187" s="160">
        <f>[1]CL!J121</f>
        <v>0</v>
      </c>
      <c r="M187" s="160">
        <f>[1]CL!K121</f>
        <v>0</v>
      </c>
      <c r="P187" s="160">
        <f>[1]CL!M121</f>
        <v>57</v>
      </c>
      <c r="Q187" s="160">
        <f>[1]CL!N121</f>
        <v>0</v>
      </c>
      <c r="R187" s="160">
        <f>[1]CL!O121</f>
        <v>1</v>
      </c>
    </row>
    <row r="188" spans="11:18" ht="12.95" hidden="1" customHeight="1">
      <c r="K188" s="160">
        <f>[1]CL!I122</f>
        <v>22</v>
      </c>
      <c r="L188" s="160">
        <f>[1]CL!J122</f>
        <v>0</v>
      </c>
      <c r="M188" s="160">
        <f>[1]CL!K122</f>
        <v>0</v>
      </c>
      <c r="P188" s="160">
        <f>[1]CL!M122</f>
        <v>58</v>
      </c>
      <c r="Q188" s="160">
        <f>[1]CL!N122</f>
        <v>0</v>
      </c>
      <c r="R188" s="160">
        <f>[1]CL!O122</f>
        <v>1</v>
      </c>
    </row>
    <row r="189" spans="11:18" ht="12.95" hidden="1" customHeight="1">
      <c r="K189" s="160">
        <f>[1]CL!I123</f>
        <v>23</v>
      </c>
      <c r="L189" s="160">
        <f>[1]CL!J123</f>
        <v>0</v>
      </c>
      <c r="M189" s="160">
        <f>[1]CL!K123</f>
        <v>0</v>
      </c>
      <c r="P189" s="160">
        <f>[1]CL!M123</f>
        <v>59</v>
      </c>
      <c r="Q189" s="160">
        <f>[1]CL!N123</f>
        <v>0</v>
      </c>
      <c r="R189" s="160">
        <f>[1]CL!O123</f>
        <v>1</v>
      </c>
    </row>
    <row r="190" spans="11:18" ht="12.95" hidden="1" customHeight="1">
      <c r="K190" s="160">
        <f>[1]CL!I124</f>
        <v>24</v>
      </c>
      <c r="L190" s="160">
        <f>[1]CL!J124</f>
        <v>0</v>
      </c>
      <c r="M190" s="160">
        <f>[1]CL!K124</f>
        <v>0</v>
      </c>
      <c r="P190" s="160">
        <f>[1]CL!M124</f>
        <v>60</v>
      </c>
      <c r="Q190" s="160">
        <f>[1]CL!N124</f>
        <v>0</v>
      </c>
      <c r="R190" s="160">
        <f>[1]CL!O124</f>
        <v>1</v>
      </c>
    </row>
    <row r="191" spans="11:18" ht="12.95" hidden="1" customHeight="1">
      <c r="K191" s="160">
        <f>[1]CL!I125</f>
        <v>25</v>
      </c>
      <c r="L191" s="160">
        <f>[1]CL!J125</f>
        <v>0</v>
      </c>
      <c r="M191" s="160">
        <f>[1]CL!K125</f>
        <v>0</v>
      </c>
      <c r="P191" s="160">
        <f>[1]CL!M125</f>
        <v>61</v>
      </c>
      <c r="Q191" s="160">
        <f>[1]CL!N125</f>
        <v>0</v>
      </c>
      <c r="R191" s="160">
        <f>[1]CL!O125</f>
        <v>1</v>
      </c>
    </row>
    <row r="192" spans="11:18" ht="12.95" hidden="1" customHeight="1">
      <c r="K192" s="160">
        <f>[1]CL!I126</f>
        <v>26</v>
      </c>
      <c r="L192" s="160">
        <f>[1]CL!J126</f>
        <v>0</v>
      </c>
      <c r="M192" s="160">
        <f>[1]CL!K126</f>
        <v>0</v>
      </c>
      <c r="P192" s="160">
        <f>[1]CL!M126</f>
        <v>62</v>
      </c>
      <c r="Q192" s="160">
        <f>[1]CL!N126</f>
        <v>0</v>
      </c>
      <c r="R192" s="160">
        <f>[1]CL!O126</f>
        <v>1</v>
      </c>
    </row>
    <row r="193" spans="11:18" ht="12.95" hidden="1" customHeight="1">
      <c r="K193" s="160">
        <f>[1]CL!I127</f>
        <v>27</v>
      </c>
      <c r="L193" s="160">
        <f>[1]CL!J127</f>
        <v>0</v>
      </c>
      <c r="M193" s="160">
        <f>[1]CL!K127</f>
        <v>0</v>
      </c>
      <c r="P193" s="160">
        <f>[1]CL!M127</f>
        <v>63</v>
      </c>
      <c r="Q193" s="160">
        <f>[1]CL!N127</f>
        <v>0</v>
      </c>
      <c r="R193" s="160">
        <f>[1]CL!O127</f>
        <v>1</v>
      </c>
    </row>
    <row r="194" spans="11:18" ht="12.95" hidden="1" customHeight="1">
      <c r="K194" s="160">
        <f>[1]CL!I128</f>
        <v>28</v>
      </c>
      <c r="L194" s="160">
        <f>[1]CL!J128</f>
        <v>0</v>
      </c>
      <c r="M194" s="160">
        <f>[1]CL!K128</f>
        <v>0</v>
      </c>
      <c r="P194" s="160">
        <f>[1]CL!M128</f>
        <v>64</v>
      </c>
      <c r="Q194" s="160">
        <f>[1]CL!N128</f>
        <v>0</v>
      </c>
      <c r="R194" s="160">
        <f>[1]CL!O128</f>
        <v>1</v>
      </c>
    </row>
    <row r="195" spans="11:18" ht="12.95" hidden="1" customHeight="1">
      <c r="K195" s="160">
        <f>[1]CL!I129</f>
        <v>29</v>
      </c>
      <c r="L195" s="160">
        <f>[1]CL!J129</f>
        <v>0</v>
      </c>
      <c r="M195" s="160">
        <f>[1]CL!K129</f>
        <v>0</v>
      </c>
      <c r="P195" s="160">
        <f>[1]CL!M129</f>
        <v>65</v>
      </c>
      <c r="Q195" s="160">
        <f>[1]CL!N129</f>
        <v>0</v>
      </c>
      <c r="R195" s="160">
        <f>[1]CL!O129</f>
        <v>1</v>
      </c>
    </row>
    <row r="196" spans="11:18" ht="12.95" hidden="1" customHeight="1">
      <c r="K196" s="160">
        <f>[1]CL!I130</f>
        <v>30</v>
      </c>
      <c r="L196" s="160">
        <f>[1]CL!J130</f>
        <v>0</v>
      </c>
      <c r="M196" s="160">
        <f>[1]CL!K130</f>
        <v>0</v>
      </c>
      <c r="P196" s="160">
        <f>[1]CL!M130</f>
        <v>66</v>
      </c>
      <c r="Q196" s="160">
        <f>[1]CL!N130</f>
        <v>0</v>
      </c>
      <c r="R196" s="160">
        <f>[1]CL!O130</f>
        <v>1</v>
      </c>
    </row>
    <row r="197" spans="11:18" ht="12.95" hidden="1" customHeight="1">
      <c r="K197" s="160">
        <f>[1]CL!I131</f>
        <v>31</v>
      </c>
      <c r="L197" s="160">
        <f>[1]CL!J131</f>
        <v>0</v>
      </c>
      <c r="M197" s="160">
        <f>[1]CL!K131</f>
        <v>0</v>
      </c>
      <c r="P197" s="160">
        <f>[1]CL!M131</f>
        <v>67</v>
      </c>
      <c r="Q197" s="160">
        <f>[1]CL!N131</f>
        <v>0</v>
      </c>
      <c r="R197" s="160">
        <f>[1]CL!O131</f>
        <v>1</v>
      </c>
    </row>
    <row r="198" spans="11:18" ht="12.95" hidden="1" customHeight="1">
      <c r="K198" s="160">
        <f>[1]CL!I132</f>
        <v>32</v>
      </c>
      <c r="L198" s="160">
        <f>[1]CL!J132</f>
        <v>0</v>
      </c>
      <c r="M198" s="160">
        <f>[1]CL!K132</f>
        <v>0</v>
      </c>
      <c r="P198" s="160">
        <f>[1]CL!M132</f>
        <v>68</v>
      </c>
      <c r="Q198" s="160">
        <f>[1]CL!N132</f>
        <v>0</v>
      </c>
      <c r="R198" s="160">
        <f>[1]CL!O132</f>
        <v>1</v>
      </c>
    </row>
    <row r="199" spans="11:18" ht="12.95" hidden="1" customHeight="1">
      <c r="K199" s="160">
        <f>[1]CL!I133</f>
        <v>33</v>
      </c>
      <c r="L199" s="160">
        <f>[1]CL!J133</f>
        <v>0</v>
      </c>
      <c r="M199" s="160">
        <f>[1]CL!K133</f>
        <v>0</v>
      </c>
      <c r="P199" s="160">
        <f>[1]CL!M133</f>
        <v>69</v>
      </c>
      <c r="Q199" s="160">
        <f>[1]CL!N133</f>
        <v>0</v>
      </c>
      <c r="R199" s="160">
        <f>[1]CL!O133</f>
        <v>1</v>
      </c>
    </row>
    <row r="200" spans="11:18" ht="12.95" hidden="1" customHeight="1">
      <c r="K200" s="160">
        <f>[1]CL!I134</f>
        <v>34</v>
      </c>
      <c r="L200" s="160">
        <f>[1]CL!J134</f>
        <v>0</v>
      </c>
      <c r="M200" s="160">
        <f>[1]CL!K134</f>
        <v>0</v>
      </c>
      <c r="P200" s="160">
        <f>[1]CL!M134</f>
        <v>70</v>
      </c>
      <c r="Q200" s="160">
        <f>[1]CL!N134</f>
        <v>0</v>
      </c>
      <c r="R200" s="160">
        <f>[1]CL!O134</f>
        <v>1</v>
      </c>
    </row>
    <row r="201" spans="11:18" ht="12.95" hidden="1" customHeight="1">
      <c r="K201" s="160">
        <f>[1]CL!I135</f>
        <v>35</v>
      </c>
      <c r="L201" s="160">
        <f>[1]CL!J135</f>
        <v>0</v>
      </c>
      <c r="M201" s="160">
        <f>[1]CL!K135</f>
        <v>0</v>
      </c>
      <c r="P201" s="160">
        <f>[1]CL!M135</f>
        <v>71</v>
      </c>
      <c r="Q201" s="160">
        <f>[1]CL!N135</f>
        <v>0</v>
      </c>
      <c r="R201" s="160">
        <f>[1]CL!O135</f>
        <v>1</v>
      </c>
    </row>
    <row r="202" spans="11:18" ht="12.95" hidden="1" customHeight="1">
      <c r="K202" s="160">
        <f>[1]CL!I136</f>
        <v>36</v>
      </c>
      <c r="L202" s="160">
        <f>[1]CL!J136</f>
        <v>0</v>
      </c>
      <c r="M202" s="160">
        <f>[1]CL!K136</f>
        <v>0</v>
      </c>
      <c r="P202" s="160">
        <f>[1]CL!M136</f>
        <v>72</v>
      </c>
      <c r="Q202" s="160">
        <f>[1]CL!N136</f>
        <v>0</v>
      </c>
      <c r="R202" s="160">
        <f>[1]CL!O136</f>
        <v>1</v>
      </c>
    </row>
    <row r="203" spans="11:18" ht="12.95" hidden="1" customHeight="1">
      <c r="K203" s="160">
        <f>[1]CL!I137</f>
        <v>37</v>
      </c>
      <c r="L203" s="160">
        <f>[1]CL!J137</f>
        <v>0</v>
      </c>
      <c r="M203" s="160">
        <f>[1]CL!K137</f>
        <v>0</v>
      </c>
      <c r="P203" s="160">
        <f>[1]CL!M137</f>
        <v>73</v>
      </c>
      <c r="Q203" s="160">
        <f>[1]CL!N137</f>
        <v>0</v>
      </c>
      <c r="R203" s="160">
        <f>[1]CL!O137</f>
        <v>1</v>
      </c>
    </row>
    <row r="204" spans="11:18" ht="12.95" hidden="1" customHeight="1">
      <c r="K204" s="160">
        <f>[1]CL!I138</f>
        <v>38</v>
      </c>
      <c r="L204" s="160">
        <f>[1]CL!J138</f>
        <v>0</v>
      </c>
      <c r="M204" s="160">
        <f>[1]CL!K138</f>
        <v>0</v>
      </c>
      <c r="P204" s="160">
        <f>[1]CL!M138</f>
        <v>74</v>
      </c>
      <c r="Q204" s="160">
        <f>[1]CL!N138</f>
        <v>0</v>
      </c>
      <c r="R204" s="160">
        <f>[1]CL!O138</f>
        <v>1</v>
      </c>
    </row>
    <row r="205" spans="11:18" ht="12.95" hidden="1" customHeight="1">
      <c r="K205" s="160">
        <f>[1]CL!I139</f>
        <v>39</v>
      </c>
      <c r="L205" s="160">
        <f>[1]CL!J139</f>
        <v>0</v>
      </c>
      <c r="M205" s="160">
        <f>[1]CL!K139</f>
        <v>0</v>
      </c>
      <c r="P205" s="160">
        <f>[1]CL!M139</f>
        <v>75</v>
      </c>
      <c r="Q205" s="160">
        <f>[1]CL!N139</f>
        <v>0</v>
      </c>
      <c r="R205" s="160">
        <f>[1]CL!O139</f>
        <v>1</v>
      </c>
    </row>
    <row r="206" spans="11:18" ht="12.95" hidden="1" customHeight="1">
      <c r="K206" s="160">
        <f>[1]CL!I140</f>
        <v>40</v>
      </c>
      <c r="L206" s="160">
        <f>[1]CL!J140</f>
        <v>0</v>
      </c>
      <c r="M206" s="160">
        <f>[1]CL!K140</f>
        <v>0</v>
      </c>
      <c r="P206" s="160">
        <f>[1]CL!M140</f>
        <v>76</v>
      </c>
      <c r="Q206" s="160">
        <f>[1]CL!N140</f>
        <v>0</v>
      </c>
      <c r="R206" s="160">
        <f>[1]CL!O140</f>
        <v>1</v>
      </c>
    </row>
    <row r="207" spans="11:18" ht="12.95" hidden="1" customHeight="1">
      <c r="K207" s="160">
        <f>[1]CL!I141</f>
        <v>41</v>
      </c>
      <c r="L207" s="160">
        <f>[1]CL!J141</f>
        <v>0</v>
      </c>
      <c r="M207" s="160">
        <f>[1]CL!K141</f>
        <v>0</v>
      </c>
      <c r="P207" s="160">
        <f>[1]CL!M141</f>
        <v>77</v>
      </c>
      <c r="Q207" s="160">
        <f>[1]CL!N141</f>
        <v>0</v>
      </c>
      <c r="R207" s="160">
        <f>[1]CL!O141</f>
        <v>1</v>
      </c>
    </row>
    <row r="208" spans="11:18" ht="12.95" hidden="1" customHeight="1">
      <c r="K208" s="160">
        <f>[1]CL!I142</f>
        <v>42</v>
      </c>
      <c r="L208" s="160">
        <f>[1]CL!J142</f>
        <v>0</v>
      </c>
      <c r="M208" s="160">
        <f>[1]CL!K142</f>
        <v>0</v>
      </c>
      <c r="P208" s="160">
        <f>[1]CL!M142</f>
        <v>78</v>
      </c>
      <c r="Q208" s="160">
        <f>[1]CL!N142</f>
        <v>0</v>
      </c>
      <c r="R208" s="160">
        <f>[1]CL!O142</f>
        <v>1</v>
      </c>
    </row>
    <row r="209" spans="11:18" ht="12.95" hidden="1" customHeight="1">
      <c r="K209" s="160">
        <f>[1]CL!I143</f>
        <v>43</v>
      </c>
      <c r="L209" s="160">
        <f>[1]CL!J143</f>
        <v>0</v>
      </c>
      <c r="M209" s="160">
        <f>[1]CL!K143</f>
        <v>0</v>
      </c>
      <c r="P209" s="160">
        <f>[1]CL!M143</f>
        <v>79</v>
      </c>
      <c r="Q209" s="160">
        <f>[1]CL!N143</f>
        <v>0</v>
      </c>
      <c r="R209" s="160">
        <f>[1]CL!O143</f>
        <v>1</v>
      </c>
    </row>
    <row r="210" spans="11:18" ht="12.95" hidden="1" customHeight="1">
      <c r="K210" s="160">
        <f>[1]CL!I144</f>
        <v>44</v>
      </c>
      <c r="L210" s="160">
        <f>[1]CL!J144</f>
        <v>0</v>
      </c>
      <c r="M210" s="160">
        <f>[1]CL!K144</f>
        <v>0</v>
      </c>
      <c r="P210" s="160">
        <f>[1]CL!M144</f>
        <v>80</v>
      </c>
      <c r="Q210" s="160">
        <f>[1]CL!N144</f>
        <v>0</v>
      </c>
      <c r="R210" s="160">
        <f>[1]CL!O144</f>
        <v>1</v>
      </c>
    </row>
    <row r="211" spans="11:18" ht="12.95" hidden="1" customHeight="1">
      <c r="K211" s="160">
        <f>[1]CL!I145</f>
        <v>45</v>
      </c>
      <c r="L211" s="160">
        <f>[1]CL!J145</f>
        <v>0</v>
      </c>
      <c r="M211" s="160">
        <f>[1]CL!K145</f>
        <v>0</v>
      </c>
      <c r="Q211" s="160"/>
    </row>
    <row r="212" spans="11:18" ht="12.95" hidden="1" customHeight="1">
      <c r="K212" s="160">
        <f>[1]CL!I146</f>
        <v>46</v>
      </c>
      <c r="L212" s="160">
        <f>[1]CL!J146</f>
        <v>0</v>
      </c>
      <c r="M212" s="160">
        <f>[1]CL!K146</f>
        <v>0</v>
      </c>
      <c r="Q212" s="160"/>
    </row>
    <row r="213" spans="11:18" ht="12.95" hidden="1" customHeight="1">
      <c r="K213" s="160">
        <f>[1]CL!I147</f>
        <v>47</v>
      </c>
      <c r="L213" s="160">
        <f>[1]CL!J147</f>
        <v>0</v>
      </c>
      <c r="M213" s="160">
        <f>[1]CL!K147</f>
        <v>0</v>
      </c>
      <c r="Q213" s="160"/>
    </row>
    <row r="214" spans="11:18" ht="12.95" hidden="1" customHeight="1">
      <c r="K214" s="160">
        <f>[1]CL!I148</f>
        <v>48</v>
      </c>
      <c r="L214" s="160">
        <f>[1]CL!J148</f>
        <v>0</v>
      </c>
      <c r="M214" s="160">
        <f>[1]CL!K148</f>
        <v>0</v>
      </c>
      <c r="Q214" s="160"/>
    </row>
    <row r="215" spans="11:18" ht="12.95" hidden="1" customHeight="1">
      <c r="K215" s="160">
        <f>[1]CL!I149</f>
        <v>49</v>
      </c>
      <c r="L215" s="160">
        <f>[1]CL!J149</f>
        <v>0</v>
      </c>
      <c r="M215" s="160">
        <f>[1]CL!K149</f>
        <v>0</v>
      </c>
      <c r="Q215" s="160"/>
    </row>
    <row r="216" spans="11:18" ht="12.95" hidden="1" customHeight="1">
      <c r="K216" s="160">
        <f>[1]CL!I150</f>
        <v>50</v>
      </c>
      <c r="L216" s="160">
        <f>[1]CL!J150</f>
        <v>0</v>
      </c>
      <c r="M216" s="160">
        <f>[1]CL!K150</f>
        <v>0</v>
      </c>
      <c r="Q216" s="160"/>
    </row>
    <row r="217" spans="11:18" ht="12.95" hidden="1" customHeight="1">
      <c r="K217" s="160">
        <f>[1]CL!I151</f>
        <v>51</v>
      </c>
      <c r="L217" s="160">
        <f>[1]CL!J151</f>
        <v>0</v>
      </c>
      <c r="M217" s="160">
        <f>[1]CL!K151</f>
        <v>0</v>
      </c>
      <c r="Q217" s="160"/>
    </row>
    <row r="218" spans="11:18" ht="12.95" hidden="1" customHeight="1">
      <c r="K218" s="160">
        <f>[1]CL!I152</f>
        <v>52</v>
      </c>
      <c r="L218" s="160">
        <f>[1]CL!J152</f>
        <v>0</v>
      </c>
      <c r="M218" s="160">
        <f>[1]CL!K152</f>
        <v>0</v>
      </c>
    </row>
    <row r="219" spans="11:18" ht="12.95" hidden="1" customHeight="1">
      <c r="K219" s="160">
        <f>[1]CL!I153</f>
        <v>53</v>
      </c>
      <c r="L219" s="160">
        <f>[1]CL!J153</f>
        <v>0</v>
      </c>
      <c r="M219" s="160">
        <f>[1]CL!K153</f>
        <v>0</v>
      </c>
      <c r="Q219" s="102" t="str">
        <f>[1]ECL!$Q219</f>
        <v>Brondby</v>
      </c>
      <c r="R219" s="102">
        <v>1</v>
      </c>
    </row>
    <row r="220" spans="11:18" ht="12.95" hidden="1" customHeight="1">
      <c r="K220" s="160">
        <f>[1]CL!I154</f>
        <v>54</v>
      </c>
      <c r="L220" s="160">
        <f>[1]CL!J154</f>
        <v>0</v>
      </c>
      <c r="M220" s="160">
        <f>[1]CL!K154</f>
        <v>0</v>
      </c>
      <c r="Q220" s="102" t="str">
        <f>[1]ECL!$Q220</f>
        <v>Slovacko</v>
      </c>
      <c r="R220" s="102">
        <v>1</v>
      </c>
    </row>
    <row r="221" spans="11:18" ht="12.95" customHeight="1">
      <c r="L221" s="160"/>
      <c r="M221" s="160"/>
    </row>
    <row r="222" spans="11:18" ht="12.95" customHeight="1">
      <c r="L222" s="160"/>
      <c r="M222" s="160"/>
    </row>
    <row r="223" spans="11:18" ht="12.95" customHeight="1">
      <c r="L223" s="160"/>
      <c r="M223" s="160"/>
    </row>
    <row r="224" spans="11:18" ht="12.95" customHeight="1">
      <c r="L224" s="160"/>
      <c r="M224" s="160"/>
    </row>
    <row r="225" spans="12:13" ht="12.95" customHeight="1">
      <c r="L225" s="160"/>
      <c r="M225" s="160"/>
    </row>
  </sheetData>
  <mergeCells count="11">
    <mergeCell ref="B1:D1"/>
    <mergeCell ref="G1:I1"/>
    <mergeCell ref="L1:N1"/>
    <mergeCell ref="V1:X1"/>
    <mergeCell ref="G95:I95"/>
    <mergeCell ref="Q39:S39"/>
    <mergeCell ref="Q1:S1"/>
    <mergeCell ref="L57:N57"/>
    <mergeCell ref="AA1:AC1"/>
    <mergeCell ref="V11:X11"/>
    <mergeCell ref="AA11:AC11"/>
  </mergeCells>
  <phoneticPr fontId="3" type="noConversion"/>
  <conditionalFormatting sqref="D1 N1 K226:K65536 I1 N218:N65536 K1 S1">
    <cfRule type="expression" dxfId="87" priority="1" stopIfTrue="1">
      <formula>LEFT($M1,3)="Рос"</formula>
    </cfRule>
    <cfRule type="expression" dxfId="86" priority="2" stopIfTrue="1">
      <formula>LEFT($M1,3)="Укр"</formula>
    </cfRule>
    <cfRule type="expression" dxfId="85" priority="3" stopIfTrue="1">
      <formula>LEFT($M1,3)="Блр"</formula>
    </cfRule>
  </conditionalFormatting>
  <conditionalFormatting sqref="P1 P218:P65536">
    <cfRule type="expression" dxfId="84" priority="4" stopIfTrue="1">
      <formula>LEFT($R1,3)="Рос"</formula>
    </cfRule>
    <cfRule type="expression" dxfId="83" priority="5" stopIfTrue="1">
      <formula>LEFT($R1,3)="Укр"</formula>
    </cfRule>
    <cfRule type="expression" dxfId="82" priority="6" stopIfTrue="1">
      <formula>LEFT($R1,3)="Блр"</formula>
    </cfRule>
  </conditionalFormatting>
  <conditionalFormatting sqref="A96 A116:A65449">
    <cfRule type="expression" dxfId="81" priority="7" stopIfTrue="1">
      <formula>LEFT($C97,3)="Блр"</formula>
    </cfRule>
  </conditionalFormatting>
  <conditionalFormatting sqref="F1 F119:F65449">
    <cfRule type="expression" dxfId="80" priority="8" stopIfTrue="1">
      <formula>LEFT($H2,3)="Рос"</formula>
    </cfRule>
    <cfRule type="expression" dxfId="79" priority="9" stopIfTrue="1">
      <formula>LEFT($H2,3)="Укр"</formula>
    </cfRule>
    <cfRule type="expression" dxfId="78" priority="10" stopIfTrue="1">
      <formula>LEFT($H2,3)="Блр"</formula>
    </cfRule>
  </conditionalFormatting>
  <conditionalFormatting sqref="I119:I65536">
    <cfRule type="expression" dxfId="77" priority="11" stopIfTrue="1">
      <formula>LEFT($H119,3)="Рос"</formula>
    </cfRule>
    <cfRule type="expression" dxfId="76" priority="12" stopIfTrue="1">
      <formula>LEFT($H119,3)="Укр"</formula>
    </cfRule>
    <cfRule type="expression" dxfId="75" priority="13" stopIfTrue="1">
      <formula>LEFT($H119,3)="Блр"</formula>
    </cfRule>
  </conditionalFormatting>
  <conditionalFormatting sqref="S58:S63">
    <cfRule type="expression" dxfId="74" priority="14" stopIfTrue="1">
      <formula>VLOOKUP($Q58,$Q$111:$R$190,2,0)=1</formula>
    </cfRule>
  </conditionalFormatting>
  <conditionalFormatting sqref="U2:U10">
    <cfRule type="expression" dxfId="73" priority="15" stopIfTrue="1">
      <formula>LEFT($Y2,2)="гэ"</formula>
    </cfRule>
  </conditionalFormatting>
  <conditionalFormatting sqref="Z2:Z10 Z12:Z23">
    <cfRule type="expression" dxfId="72" priority="16" stopIfTrue="1">
      <formula>LEFT($AD2,2)="гэ"</formula>
    </cfRule>
  </conditionalFormatting>
  <conditionalFormatting sqref="N70:N77 N56 N54 N68">
    <cfRule type="expression" dxfId="71" priority="17" stopIfTrue="1">
      <formula>VLOOKUP($L54,$Q$111:$R$190,2,0)=1</formula>
    </cfRule>
    <cfRule type="expression" dxfId="70" priority="18" stopIfTrue="1">
      <formula>VLOOKUP(LEFT($M54,3),$L$111:$M$139,2,0)=1</formula>
    </cfRule>
  </conditionalFormatting>
  <conditionalFormatting sqref="K2:K53">
    <cfRule type="expression" dxfId="69" priority="19" stopIfTrue="1">
      <formula>OR(NOT(ISNA(VLOOKUP($L2,$G$2:$G$75,1,0))),LEFT($O2,3)="2нч")</formula>
    </cfRule>
    <cfRule type="expression" dxfId="68" priority="20" stopIfTrue="1">
      <formula>ISNA(VLOOKUP($L2,$G$2:$G$75,1,0))</formula>
    </cfRule>
  </conditionalFormatting>
  <conditionalFormatting sqref="K54:K56">
    <cfRule type="expression" dxfId="67" priority="21" stopIfTrue="1">
      <formula>ISNA(VLOOKUP($L54,$G$2:$G$67,1,0))</formula>
    </cfRule>
    <cfRule type="expression" dxfId="66" priority="22" stopIfTrue="1">
      <formula>NOT(ISNA(VLOOKUP($L54,$G$2:$G$67,1,0)))</formula>
    </cfRule>
  </conditionalFormatting>
  <conditionalFormatting sqref="D116:D65536">
    <cfRule type="expression" dxfId="65" priority="23" stopIfTrue="1">
      <formula>LEFT($C116,3)="Блр"</formula>
    </cfRule>
  </conditionalFormatting>
  <conditionalFormatting sqref="S81:S95">
    <cfRule type="expression" dxfId="64" priority="24" stopIfTrue="1">
      <formula>LEFT($C65,3)="Блр"</formula>
    </cfRule>
  </conditionalFormatting>
  <conditionalFormatting sqref="A2:A95">
    <cfRule type="expression" dxfId="63" priority="25" stopIfTrue="1">
      <formula>ISNA(VLOOKUP($B2,#REF!,1,0))</formula>
    </cfRule>
    <cfRule type="expression" dxfId="62" priority="26" stopIfTrue="1">
      <formula>NOT(ISNA(VLOOKUP($B2,#REF!,1,0)))</formula>
    </cfRule>
  </conditionalFormatting>
  <conditionalFormatting sqref="S54:S55 S36 S50">
    <cfRule type="expression" dxfId="61" priority="27" stopIfTrue="1">
      <formula>VLOOKUP($Q36,$Q$111:$R$190,2,0)=1</formula>
    </cfRule>
    <cfRule type="expression" dxfId="60" priority="28" stopIfTrue="1">
      <formula>VLOOKUP(LEFT($R36,3),$L$111:$M$139,2,0)=1</formula>
    </cfRule>
  </conditionalFormatting>
  <conditionalFormatting sqref="U12:U23">
    <cfRule type="expression" dxfId="59" priority="29" stopIfTrue="1">
      <formula>LEFT($Y12,2)="гэ"</formula>
    </cfRule>
  </conditionalFormatting>
  <conditionalFormatting sqref="P39 P56:P63 P2:P37">
    <cfRule type="expression" dxfId="58" priority="30" stopIfTrue="1">
      <formula>AND(ISNA(VLOOKUP($Q2,$L$2:$L$56,1,0)),AND(NOT(VLOOKUP($Q2,$Q$2:$T$63,4,0)="3нч"),NOT(VLOOKUP($Q2,$Q$2:$T$63,4,0)="3чк")))</formula>
    </cfRule>
    <cfRule type="expression" dxfId="57" priority="31" stopIfTrue="1">
      <formula>NOT(AND(ISNA(VLOOKUP($Q2,$L$2:$L$56,1,0)),AND(NOT(VLOOKUP($Q2,$Q$2:$T$63,4,0)="3нч"),NOT(VLOOKUP($Q2,$Q$2:$T$63,4,0)="3чк"))))</formula>
    </cfRule>
  </conditionalFormatting>
  <conditionalFormatting sqref="U11">
    <cfRule type="expression" dxfId="56" priority="32" stopIfTrue="1">
      <formula>AND(ISNA(VLOOKUP($V11,$Q$2:$Q$63,1,0)),AND(NOT(VLOOKUP($V11,$V$2:$Y$23,4,0)="4нч"),NOT(VLOOKUP($V11,$V$2:$Y$23,4,0)="4чк")))</formula>
    </cfRule>
    <cfRule type="expression" dxfId="55" priority="33" stopIfTrue="1">
      <formula>NOT(AND(ISNA(VLOOKUP($V11,$Q$2:$Q$63,1,0)),AND(NOT(VLOOKUP($V11,$V$2:$Y$23,4,0)="4нч"),NOT(VLOOKUP($V11,$V$2:$Y$23,4,0)="4чк"))))</formula>
    </cfRule>
  </conditionalFormatting>
  <conditionalFormatting sqref="X21:X23">
    <cfRule type="expression" dxfId="54" priority="34" stopIfTrue="1">
      <formula>VLOOKUP($V21,$Q$111:$R$190,2,0)=1</formula>
    </cfRule>
    <cfRule type="expression" dxfId="53" priority="35" stopIfTrue="1">
      <formula>VLOOKUP(LEFT($W21,3),$L$111:$M$139,2,0)=1</formula>
    </cfRule>
  </conditionalFormatting>
  <conditionalFormatting sqref="Z11">
    <cfRule type="expression" dxfId="52" priority="36" stopIfTrue="1">
      <formula>AND(ISNA(VLOOKUP($AA11,$Q$2:$Q$63,1,0)),AND(NOT(VLOOKUP($AA11,$AA$2:$AD$23,4,0)="4нч"),NOT(VLOOKUP($AA11,$AA$2:$AD$23,4,0)="4чк")))</formula>
    </cfRule>
    <cfRule type="expression" dxfId="51" priority="37" stopIfTrue="1">
      <formula>NOT(AND(ISNA(VLOOKUP($AA11,$Q$2:$Q$63,1,0)),AND(NOT(VLOOKUP($AA11,$AA$2:$AD$23,4,0)="4нч"),NOT(VLOOKUP($AA11,$AA$2:$AD$23,4,0)="4чк"))))</formula>
    </cfRule>
  </conditionalFormatting>
  <conditionalFormatting sqref="AC23 AC21">
    <cfRule type="expression" dxfId="50" priority="38" stopIfTrue="1">
      <formula>VLOOKUP($AA21,$Q$111:$R$190,2,0)=1</formula>
    </cfRule>
    <cfRule type="expression" dxfId="49" priority="39" stopIfTrue="1">
      <formula>VLOOKUP(LEFT($AB21,3),$L$111:$M$139,2,0)=1</formula>
    </cfRule>
  </conditionalFormatting>
  <conditionalFormatting sqref="F95">
    <cfRule type="expression" dxfId="48" priority="40" stopIfTrue="1">
      <formula>ISNA(VLOOKUP($G95,$B$1:$B$61,1,0))</formula>
    </cfRule>
    <cfRule type="expression" dxfId="47" priority="41" stopIfTrue="1">
      <formula>NOT(ISNA(VLOOKUP($G95,$B$1:$B$61,1,0)))</formula>
    </cfRule>
  </conditionalFormatting>
  <conditionalFormatting sqref="F2:F91">
    <cfRule type="expression" dxfId="46" priority="42" stopIfTrue="1">
      <formula>ISNA(VLOOKUP($G2,$B$2:$B$95,1,0))</formula>
    </cfRule>
    <cfRule type="expression" dxfId="45" priority="43" stopIfTrue="1">
      <formula>NOT(ISNA(VLOOKUP($G2,$B$2:$B$95,1,0)))</formula>
    </cfRule>
  </conditionalFormatting>
  <conditionalFormatting sqref="I92 I114">
    <cfRule type="expression" dxfId="44" priority="44" stopIfTrue="1">
      <formula>VLOOKUP($G92,$Q$111:$R$190,2,0)=1</formula>
    </cfRule>
    <cfRule type="expression" dxfId="43" priority="45" stopIfTrue="1">
      <formula>VLOOKUP(LEFT($H92,3),$L$111:$M$139,2,0)=1</formula>
    </cfRule>
  </conditionalFormatting>
  <conditionalFormatting sqref="D78:D96 D76 D72">
    <cfRule type="expression" dxfId="42" priority="46" stopIfTrue="1">
      <formula>VLOOKUP($B72,$Q$111:$R$190,2,0)=1</formula>
    </cfRule>
    <cfRule type="expression" dxfId="41" priority="47" stopIfTrue="1">
      <formula>VLOOKUP(LEFT($C72,3),$L$111:$M$139,2,0)=1</formula>
    </cfRule>
  </conditionalFormatting>
  <conditionalFormatting sqref="F65450:F65536 F118">
    <cfRule type="expression" dxfId="40" priority="48" stopIfTrue="1">
      <formula>LEFT(#REF!,3)="Рос"</formula>
    </cfRule>
    <cfRule type="expression" dxfId="39" priority="49" stopIfTrue="1">
      <formula>LEFT(#REF!,3)="Укр"</formula>
    </cfRule>
    <cfRule type="expression" dxfId="38" priority="50" stopIfTrue="1">
      <formula>LEFT(#REF!,3)="Блр"</formula>
    </cfRule>
  </conditionalFormatting>
  <conditionalFormatting sqref="A65450:A65536 A97">
    <cfRule type="expression" dxfId="37" priority="51" stopIfTrue="1">
      <formula>LEFT(#REF!,3)="Блр"</formula>
    </cfRule>
  </conditionalFormatting>
  <conditionalFormatting sqref="D2:D71">
    <cfRule type="expression" dxfId="36" priority="52" stopIfTrue="1">
      <formula>VLOOKUP($B2,$Q$131:$R$210,2,0)=1</formula>
    </cfRule>
    <cfRule type="expression" dxfId="35" priority="53" stopIfTrue="1">
      <formula>VLOOKUP(LEFT($C2,3),$L$131:$M$162,2,0)=1</formula>
    </cfRule>
  </conditionalFormatting>
  <conditionalFormatting sqref="I2:I91 I96:I113">
    <cfRule type="expression" dxfId="34" priority="54" stopIfTrue="1">
      <formula>VLOOKUP($G2,$Q$131:$R$210,2,0)=1</formula>
    </cfRule>
    <cfRule type="expression" dxfId="33" priority="55" stopIfTrue="1">
      <formula>VLOOKUP(LEFT($H2,3),$L$131:$M$162,2,0)=1</formula>
    </cfRule>
  </conditionalFormatting>
  <conditionalFormatting sqref="N2:N53 N58:N67">
    <cfRule type="expression" dxfId="32" priority="56" stopIfTrue="1">
      <formula>VLOOKUP($L2,$Q$131:$R$210,2,0)=1</formula>
    </cfRule>
    <cfRule type="expression" dxfId="31" priority="57" stopIfTrue="1">
      <formula>VLOOKUP(LEFT($M2,3),$L$131:$M$162,2,0)=1</formula>
    </cfRule>
  </conditionalFormatting>
  <conditionalFormatting sqref="S40:S49">
    <cfRule type="expression" dxfId="30" priority="58" stopIfTrue="1">
      <formula>VLOOKUP($Q40,$Q$131:$R$210,2,0)=1</formula>
    </cfRule>
    <cfRule type="expression" dxfId="29" priority="59" stopIfTrue="1">
      <formula>VLOOKUP(LEFT($R40,3),$L$131:$M$162,2,0)=1</formula>
    </cfRule>
  </conditionalFormatting>
  <conditionalFormatting sqref="X2:X9 X12:X19">
    <cfRule type="expression" dxfId="28" priority="60" stopIfTrue="1">
      <formula>VLOOKUP($V2,$Q$131:$R$210,2,0)=1</formula>
    </cfRule>
    <cfRule type="expression" dxfId="27" priority="61" stopIfTrue="1">
      <formula>VLOOKUP(LEFT($W2,3),$L$131:$M$162,2,0)=1</formula>
    </cfRule>
  </conditionalFormatting>
  <conditionalFormatting sqref="AC2:AC9 AC12:AC19">
    <cfRule type="expression" dxfId="26" priority="62" stopIfTrue="1">
      <formula>VLOOKUP($AA2,$Q$131:$R$210,2,0)=1</formula>
    </cfRule>
    <cfRule type="expression" dxfId="25" priority="63" stopIfTrue="1">
      <formula>VLOOKUP(LEFT($AB2,3),$L$131:$M$162,2,0)=1</formula>
    </cfRule>
  </conditionalFormatting>
  <conditionalFormatting sqref="S2:S34">
    <cfRule type="expression" dxfId="24" priority="64" stopIfTrue="1">
      <formula>VLOOKUP($Q2,$Q$219:$R$220,2,0)=1</formula>
    </cfRule>
    <cfRule type="expression" dxfId="23" priority="65" stopIfTrue="1">
      <formula>VLOOKUP($Q2,$Q$131:$R$210,2,0)=1</formula>
    </cfRule>
    <cfRule type="expression" dxfId="22" priority="66" stopIfTrue="1">
      <formula>VLOOKUP(LEFT($R2,3),$L$131:$M$162,2,0)=1</formula>
    </cfRule>
  </conditionalFormatting>
  <conditionalFormatting sqref="S35">
    <cfRule type="expression" dxfId="21" priority="67" stopIfTrue="1">
      <formula>VLOOKUP($Q35,$Q$219:$R$220,2,0)=1</formula>
    </cfRule>
    <cfRule type="expression" dxfId="20" priority="68" stopIfTrue="1">
      <formula>VLOOKUP($Q35,$Q$131:$R$210,2,0)=1</formula>
    </cfRule>
    <cfRule type="expression" dxfId="19" priority="69" stopIfTrue="1">
      <formula>VLOOKUP(LEFT($R35,3),$L$131:$M$162,2,0)=1</formula>
    </cfRule>
  </conditionalFormatting>
  <hyperlinks>
    <hyperlink ref="AF2" location="MENU!A1" display="Menu" xr:uid="{00000000-0004-0000-0300-000000000000}"/>
  </hyperlinks>
  <pageMargins left="0.75" right="0.75" top="1" bottom="1" header="0.5" footer="0.5"/>
  <pageSetup paperSize="9" orientation="portrait" verticalDpi="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Лист57"/>
  <dimension ref="A1:P27"/>
  <sheetViews>
    <sheetView workbookViewId="0"/>
  </sheetViews>
  <sheetFormatPr defaultRowHeight="15"/>
  <cols>
    <col min="1" max="1" width="3" bestFit="1" customWidth="1"/>
    <col min="2" max="2" width="19.7109375" customWidth="1"/>
    <col min="3" max="8" width="3" customWidth="1"/>
    <col min="9" max="9" width="3.7109375" customWidth="1"/>
    <col min="10" max="10" width="3.7109375" style="13" customWidth="1"/>
    <col min="11" max="11" width="5.5703125" bestFit="1" customWidth="1"/>
    <col min="12" max="12" width="7.42578125" bestFit="1" customWidth="1"/>
  </cols>
  <sheetData>
    <row r="1" spans="1:16">
      <c r="A1" s="2"/>
      <c r="B1" s="2" t="s">
        <v>184</v>
      </c>
      <c r="C1" s="2" t="s">
        <v>192</v>
      </c>
      <c r="D1" s="2" t="s">
        <v>193</v>
      </c>
      <c r="E1" s="2" t="s">
        <v>194</v>
      </c>
      <c r="F1" s="2" t="s">
        <v>195</v>
      </c>
      <c r="G1" s="2" t="s">
        <v>196</v>
      </c>
      <c r="H1" s="2" t="s">
        <v>197</v>
      </c>
      <c r="I1" s="2" t="s">
        <v>198</v>
      </c>
      <c r="J1" s="48" t="s">
        <v>199</v>
      </c>
      <c r="K1" s="17" t="s">
        <v>128</v>
      </c>
      <c r="L1" s="17" t="s">
        <v>200</v>
      </c>
      <c r="M1" s="129" t="str">
        <f>CONCATENATE(MAX(C2:C15),"/30")</f>
        <v>20/30</v>
      </c>
      <c r="N1" s="243"/>
      <c r="O1" s="246" t="s">
        <v>77</v>
      </c>
    </row>
    <row r="2" spans="1:16">
      <c r="A2" s="2">
        <v>1</v>
      </c>
      <c r="B2" s="5" t="str">
        <f>'[1]34.Luxembourg'!B2</f>
        <v>Fola Esch</v>
      </c>
      <c r="C2" s="5">
        <f>'[1]34.Luxembourg'!C2</f>
        <v>19</v>
      </c>
      <c r="D2" s="5">
        <f>'[1]34.Luxembourg'!D2</f>
        <v>15</v>
      </c>
      <c r="E2" s="5">
        <f>'[1]34.Luxembourg'!E2</f>
        <v>3</v>
      </c>
      <c r="F2" s="5">
        <f>'[1]34.Luxembourg'!F2</f>
        <v>1</v>
      </c>
      <c r="G2" s="5">
        <f>'[1]34.Luxembourg'!G2</f>
        <v>53</v>
      </c>
      <c r="H2" s="5">
        <f>'[1]34.Luxembourg'!H2</f>
        <v>21</v>
      </c>
      <c r="I2" s="5">
        <f>'[1]34.Luxembourg'!I2</f>
        <v>32</v>
      </c>
      <c r="J2" s="48">
        <f>'[1]34.Luxembourg'!J2</f>
        <v>48</v>
      </c>
      <c r="K2" s="6">
        <f>'[1]34.Luxembourg'!K2</f>
        <v>5.2500000043478261</v>
      </c>
      <c r="L2" s="5" t="str">
        <f>'[1]34.Luxembourg'!L2</f>
        <v>CHQ1</v>
      </c>
      <c r="M2" s="14"/>
    </row>
    <row r="3" spans="1:16">
      <c r="A3" s="2">
        <v>2</v>
      </c>
      <c r="B3" s="5" t="str">
        <f>'[1]34.Luxembourg'!B3</f>
        <v>Dudelange</v>
      </c>
      <c r="C3" s="5">
        <f>'[1]34.Luxembourg'!C3</f>
        <v>19</v>
      </c>
      <c r="D3" s="5">
        <f>'[1]34.Luxembourg'!D3</f>
        <v>13</v>
      </c>
      <c r="E3" s="5">
        <f>'[1]34.Luxembourg'!E3</f>
        <v>3</v>
      </c>
      <c r="F3" s="5">
        <f>'[1]34.Luxembourg'!F3</f>
        <v>3</v>
      </c>
      <c r="G3" s="5">
        <f>'[1]34.Luxembourg'!G3</f>
        <v>41</v>
      </c>
      <c r="H3" s="5">
        <f>'[1]34.Luxembourg'!H3</f>
        <v>15</v>
      </c>
      <c r="I3" s="5">
        <f>'[1]34.Luxembourg'!I3</f>
        <v>26</v>
      </c>
      <c r="J3" s="48">
        <f>'[1]34.Luxembourg'!J3</f>
        <v>42</v>
      </c>
      <c r="K3" s="6">
        <f>'[1]34.Luxembourg'!K3</f>
        <v>8.0000000070921988</v>
      </c>
      <c r="L3" s="5" t="str">
        <f>'[1]34.Luxembourg'!L3</f>
        <v>ECLQ1</v>
      </c>
      <c r="M3" s="5"/>
      <c r="N3" s="243"/>
    </row>
    <row r="4" spans="1:16">
      <c r="A4" s="2">
        <v>3</v>
      </c>
      <c r="B4" s="5" t="str">
        <f>'[1]34.Luxembourg'!B4</f>
        <v>Swift Hesperange</v>
      </c>
      <c r="C4" s="5">
        <f>'[1]34.Luxembourg'!C4</f>
        <v>19</v>
      </c>
      <c r="D4" s="5">
        <f>'[1]34.Luxembourg'!D4</f>
        <v>12</v>
      </c>
      <c r="E4" s="5">
        <f>'[1]34.Luxembourg'!E4</f>
        <v>5</v>
      </c>
      <c r="F4" s="5">
        <f>'[1]34.Luxembourg'!F4</f>
        <v>2</v>
      </c>
      <c r="G4" s="5">
        <f>'[1]34.Luxembourg'!G4</f>
        <v>42</v>
      </c>
      <c r="H4" s="5">
        <f>'[1]34.Luxembourg'!H4</f>
        <v>19</v>
      </c>
      <c r="I4" s="5">
        <f>'[1]34.Luxembourg'!I4</f>
        <v>23</v>
      </c>
      <c r="J4" s="48">
        <f>'[1]34.Luxembourg'!J4</f>
        <v>41</v>
      </c>
      <c r="K4" s="6">
        <f>'[1]34.Luxembourg'!K4</f>
        <v>1.6500000003333333</v>
      </c>
      <c r="L4" s="5" t="str">
        <f>'[1]34.Luxembourg'!L4</f>
        <v>ECLQ1</v>
      </c>
      <c r="M4" s="5"/>
    </row>
    <row r="5" spans="1:16">
      <c r="A5" s="2">
        <v>4</v>
      </c>
      <c r="B5" s="5" t="str">
        <f>'[1]34.Luxembourg'!B5</f>
        <v>Differdange</v>
      </c>
      <c r="C5" s="5">
        <f>'[1]34.Luxembourg'!C5</f>
        <v>20</v>
      </c>
      <c r="D5" s="5">
        <f>'[1]34.Luxembourg'!D5</f>
        <v>9</v>
      </c>
      <c r="E5" s="5">
        <f>'[1]34.Luxembourg'!E5</f>
        <v>5</v>
      </c>
      <c r="F5" s="5">
        <f>'[1]34.Luxembourg'!F5</f>
        <v>6</v>
      </c>
      <c r="G5" s="5">
        <f>'[1]34.Luxembourg'!G5</f>
        <v>38</v>
      </c>
      <c r="H5" s="5">
        <f>'[1]34.Luxembourg'!H5</f>
        <v>30</v>
      </c>
      <c r="I5" s="5">
        <f>'[1]34.Luxembourg'!I5</f>
        <v>8</v>
      </c>
      <c r="J5" s="48">
        <f>'[1]34.Luxembourg'!J5</f>
        <v>32</v>
      </c>
      <c r="K5" s="6">
        <f>'[1]34.Luxembourg'!K5</f>
        <v>1.6500000026737967</v>
      </c>
      <c r="L5" s="5" t="str">
        <f>'[1]34.Luxembourg'!L5</f>
        <v>ECLQ1?</v>
      </c>
    </row>
    <row r="6" spans="1:16">
      <c r="A6" s="2">
        <v>5</v>
      </c>
      <c r="B6" s="5" t="str">
        <f>'[1]34.Luxembourg'!B6</f>
        <v>Progres</v>
      </c>
      <c r="C6" s="5">
        <f>'[1]34.Luxembourg'!C6</f>
        <v>20</v>
      </c>
      <c r="D6" s="5">
        <f>'[1]34.Luxembourg'!D6</f>
        <v>9</v>
      </c>
      <c r="E6" s="5">
        <f>'[1]34.Luxembourg'!E6</f>
        <v>4</v>
      </c>
      <c r="F6" s="5">
        <f>'[1]34.Luxembourg'!F6</f>
        <v>7</v>
      </c>
      <c r="G6" s="5">
        <f>'[1]34.Luxembourg'!G6</f>
        <v>30</v>
      </c>
      <c r="H6" s="5">
        <f>'[1]34.Luxembourg'!H6</f>
        <v>24</v>
      </c>
      <c r="I6" s="5">
        <f>'[1]34.Luxembourg'!I6</f>
        <v>6</v>
      </c>
      <c r="J6" s="48">
        <f>'[1]34.Luxembourg'!J6</f>
        <v>31</v>
      </c>
      <c r="K6" s="6">
        <f>'[1]34.Luxembourg'!K6</f>
        <v>5.5000000048309179</v>
      </c>
      <c r="L6" s="5" t="str">
        <f>'[1]34.Luxembourg'!L6</f>
        <v xml:space="preserve"> </v>
      </c>
      <c r="O6" s="271"/>
      <c r="P6" s="271"/>
    </row>
    <row r="7" spans="1:16">
      <c r="A7" s="2">
        <v>6</v>
      </c>
      <c r="B7" s="5" t="str">
        <f>'[1]34.Luxembourg'!B7</f>
        <v>Racing Union</v>
      </c>
      <c r="C7" s="5">
        <f>'[1]34.Luxembourg'!C7</f>
        <v>20</v>
      </c>
      <c r="D7" s="5">
        <f>'[1]34.Luxembourg'!D7</f>
        <v>10</v>
      </c>
      <c r="E7" s="5">
        <f>'[1]34.Luxembourg'!E7</f>
        <v>1</v>
      </c>
      <c r="F7" s="5">
        <f>'[1]34.Luxembourg'!F7</f>
        <v>9</v>
      </c>
      <c r="G7" s="5">
        <f>'[1]34.Luxembourg'!G7</f>
        <v>27</v>
      </c>
      <c r="H7" s="5">
        <f>'[1]34.Luxembourg'!H7</f>
        <v>25</v>
      </c>
      <c r="I7" s="5">
        <f>'[1]34.Luxembourg'!I7</f>
        <v>2</v>
      </c>
      <c r="J7" s="48">
        <f>'[1]34.Luxembourg'!J7</f>
        <v>31</v>
      </c>
      <c r="K7" s="6">
        <f>'[1]34.Luxembourg'!K7</f>
        <v>1.6500000026595745</v>
      </c>
      <c r="L7" s="5" t="str">
        <f>'[1]34.Luxembourg'!L7</f>
        <v xml:space="preserve"> </v>
      </c>
      <c r="P7" s="15"/>
    </row>
    <row r="8" spans="1:16">
      <c r="A8" s="2">
        <v>7</v>
      </c>
      <c r="B8" s="5" t="str">
        <f>'[1]34.Luxembourg'!B8</f>
        <v>Wiltz</v>
      </c>
      <c r="C8" s="5">
        <f>'[1]34.Luxembourg'!C8</f>
        <v>19</v>
      </c>
      <c r="D8" s="5">
        <f>'[1]34.Luxembourg'!D8</f>
        <v>8</v>
      </c>
      <c r="E8" s="5">
        <f>'[1]34.Luxembourg'!E8</f>
        <v>4</v>
      </c>
      <c r="F8" s="5">
        <f>'[1]34.Luxembourg'!F8</f>
        <v>7</v>
      </c>
      <c r="G8" s="5">
        <f>'[1]34.Luxembourg'!G8</f>
        <v>31</v>
      </c>
      <c r="H8" s="5">
        <f>'[1]34.Luxembourg'!H8</f>
        <v>24</v>
      </c>
      <c r="I8" s="5">
        <f>'[1]34.Luxembourg'!I8</f>
        <v>7</v>
      </c>
      <c r="J8" s="48">
        <f>'[1]34.Luxembourg'!J8</f>
        <v>28</v>
      </c>
      <c r="K8" s="6">
        <f>'[1]34.Luxembourg'!K8</f>
        <v>1.650000000142857</v>
      </c>
      <c r="L8" s="5" t="str">
        <f>'[1]34.Luxembourg'!L8</f>
        <v xml:space="preserve"> </v>
      </c>
      <c r="P8" s="271"/>
    </row>
    <row r="9" spans="1:16">
      <c r="A9" s="2">
        <v>8</v>
      </c>
      <c r="B9" s="5" t="str">
        <f>'[1]34.Luxembourg'!B9</f>
        <v>Hostert</v>
      </c>
      <c r="C9" s="5">
        <f>'[1]34.Luxembourg'!C9</f>
        <v>20</v>
      </c>
      <c r="D9" s="5">
        <f>'[1]34.Luxembourg'!D9</f>
        <v>7</v>
      </c>
      <c r="E9" s="5">
        <f>'[1]34.Luxembourg'!E9</f>
        <v>7</v>
      </c>
      <c r="F9" s="5">
        <f>'[1]34.Luxembourg'!F9</f>
        <v>6</v>
      </c>
      <c r="G9" s="5">
        <f>'[1]34.Luxembourg'!G9</f>
        <v>32</v>
      </c>
      <c r="H9" s="5">
        <f>'[1]34.Luxembourg'!H9</f>
        <v>32</v>
      </c>
      <c r="I9" s="5">
        <f>'[1]34.Luxembourg'!I9</f>
        <v>0</v>
      </c>
      <c r="J9" s="48">
        <f>'[1]34.Luxembourg'!J9</f>
        <v>28</v>
      </c>
      <c r="K9" s="6">
        <f>'[1]34.Luxembourg'!K9</f>
        <v>1.6500000001249999</v>
      </c>
      <c r="L9" s="5" t="str">
        <f>'[1]34.Luxembourg'!L9</f>
        <v xml:space="preserve"> </v>
      </c>
      <c r="O9" s="51"/>
      <c r="P9" s="271"/>
    </row>
    <row r="10" spans="1:16">
      <c r="A10" s="2">
        <v>9</v>
      </c>
      <c r="B10" s="5" t="str">
        <f>'[1]34.Luxembourg'!B10</f>
        <v>Jeunesse Esch</v>
      </c>
      <c r="C10" s="5">
        <f>'[1]34.Luxembourg'!C10</f>
        <v>19</v>
      </c>
      <c r="D10" s="5">
        <f>'[1]34.Luxembourg'!D10</f>
        <v>7</v>
      </c>
      <c r="E10" s="5">
        <f>'[1]34.Luxembourg'!E10</f>
        <v>7</v>
      </c>
      <c r="F10" s="5">
        <f>'[1]34.Luxembourg'!F10</f>
        <v>5</v>
      </c>
      <c r="G10" s="5">
        <f>'[1]34.Luxembourg'!G10</f>
        <v>24</v>
      </c>
      <c r="H10" s="5">
        <f>'[1]34.Luxembourg'!H10</f>
        <v>26</v>
      </c>
      <c r="I10" s="5">
        <f>'[1]34.Luxembourg'!I10</f>
        <v>-2</v>
      </c>
      <c r="J10" s="48">
        <f>'[1]34.Luxembourg'!J10</f>
        <v>28</v>
      </c>
      <c r="K10" s="6">
        <f>'[1]34.Luxembourg'!K10</f>
        <v>1.7500000027100271</v>
      </c>
      <c r="L10" s="5" t="str">
        <f>'[1]34.Luxembourg'!L10</f>
        <v xml:space="preserve"> </v>
      </c>
    </row>
    <row r="11" spans="1:16">
      <c r="A11" s="2">
        <v>10</v>
      </c>
      <c r="B11" s="5" t="str">
        <f>'[1]34.Luxembourg'!B11</f>
        <v>UNA Strassen</v>
      </c>
      <c r="C11" s="5">
        <f>'[1]34.Luxembourg'!C11</f>
        <v>19</v>
      </c>
      <c r="D11" s="5">
        <f>'[1]34.Luxembourg'!D11</f>
        <v>6</v>
      </c>
      <c r="E11" s="5">
        <f>'[1]34.Luxembourg'!E11</f>
        <v>5</v>
      </c>
      <c r="F11" s="5">
        <f>'[1]34.Luxembourg'!F11</f>
        <v>8</v>
      </c>
      <c r="G11" s="5">
        <f>'[1]34.Luxembourg'!G11</f>
        <v>28</v>
      </c>
      <c r="H11" s="5">
        <f>'[1]34.Luxembourg'!H11</f>
        <v>36</v>
      </c>
      <c r="I11" s="5">
        <f>'[1]34.Luxembourg'!I11</f>
        <v>-8</v>
      </c>
      <c r="J11" s="48">
        <f>'[1]34.Luxembourg'!J11</f>
        <v>23</v>
      </c>
      <c r="K11" s="6">
        <f>'[1]34.Luxembourg'!K11</f>
        <v>1.6500000000999999</v>
      </c>
      <c r="L11" s="5" t="str">
        <f>'[1]34.Luxembourg'!L11</f>
        <v xml:space="preserve"> </v>
      </c>
    </row>
    <row r="12" spans="1:16">
      <c r="A12" s="2">
        <v>11</v>
      </c>
      <c r="B12" s="5" t="str">
        <f>'[1]34.Luxembourg'!B12</f>
        <v>Victoria Rosport</v>
      </c>
      <c r="C12" s="5">
        <f>'[1]34.Luxembourg'!C12</f>
        <v>20</v>
      </c>
      <c r="D12" s="5">
        <f>'[1]34.Luxembourg'!D12</f>
        <v>7</v>
      </c>
      <c r="E12" s="5">
        <f>'[1]34.Luxembourg'!E12</f>
        <v>2</v>
      </c>
      <c r="F12" s="5">
        <f>'[1]34.Luxembourg'!F12</f>
        <v>11</v>
      </c>
      <c r="G12" s="5">
        <f>'[1]34.Luxembourg'!G12</f>
        <v>26</v>
      </c>
      <c r="H12" s="5">
        <f>'[1]34.Luxembourg'!H12</f>
        <v>38</v>
      </c>
      <c r="I12" s="5">
        <f>'[1]34.Luxembourg'!I12</f>
        <v>-12</v>
      </c>
      <c r="J12" s="48">
        <f>'[1]34.Luxembourg'!J12</f>
        <v>23</v>
      </c>
      <c r="K12" s="6">
        <f>'[1]34.Luxembourg'!K12</f>
        <v>1.650000000090909</v>
      </c>
      <c r="L12" s="5" t="str">
        <f>'[1]34.Luxembourg'!L12</f>
        <v xml:space="preserve"> </v>
      </c>
    </row>
    <row r="13" spans="1:16">
      <c r="A13" s="2">
        <v>12</v>
      </c>
      <c r="B13" s="5" t="str">
        <f>'[1]34.Luxembourg'!B13</f>
        <v>Rodange</v>
      </c>
      <c r="C13" s="5">
        <f>'[1]34.Luxembourg'!C13</f>
        <v>20</v>
      </c>
      <c r="D13" s="5">
        <f>'[1]34.Luxembourg'!D13</f>
        <v>4</v>
      </c>
      <c r="E13" s="5">
        <f>'[1]34.Luxembourg'!E13</f>
        <v>7</v>
      </c>
      <c r="F13" s="5">
        <f>'[1]34.Luxembourg'!F13</f>
        <v>9</v>
      </c>
      <c r="G13" s="5">
        <f>'[1]34.Luxembourg'!G13</f>
        <v>17</v>
      </c>
      <c r="H13" s="5">
        <f>'[1]34.Luxembourg'!H13</f>
        <v>31</v>
      </c>
      <c r="I13" s="5">
        <f>'[1]34.Luxembourg'!I13</f>
        <v>-14</v>
      </c>
      <c r="J13" s="48">
        <f>'[1]34.Luxembourg'!J13</f>
        <v>19</v>
      </c>
      <c r="K13" s="6">
        <f>'[1]34.Luxembourg'!K13</f>
        <v>1.6500000000833333</v>
      </c>
      <c r="L13" s="5" t="str">
        <f>'[1]34.Luxembourg'!L13</f>
        <v xml:space="preserve"> </v>
      </c>
    </row>
    <row r="14" spans="1:16">
      <c r="A14" s="2">
        <v>13</v>
      </c>
      <c r="B14" s="5" t="str">
        <f>'[1]34.Luxembourg'!B14</f>
        <v>Union Titus</v>
      </c>
      <c r="C14" s="5">
        <f>'[1]34.Luxembourg'!C14</f>
        <v>19</v>
      </c>
      <c r="D14" s="5">
        <f>'[1]34.Luxembourg'!D14</f>
        <v>4</v>
      </c>
      <c r="E14" s="5">
        <f>'[1]34.Luxembourg'!E14</f>
        <v>4</v>
      </c>
      <c r="F14" s="5">
        <f>'[1]34.Luxembourg'!F14</f>
        <v>11</v>
      </c>
      <c r="G14" s="5">
        <f>'[1]34.Luxembourg'!G14</f>
        <v>14</v>
      </c>
      <c r="H14" s="5">
        <f>'[1]34.Luxembourg'!H14</f>
        <v>27</v>
      </c>
      <c r="I14" s="5">
        <f>'[1]34.Luxembourg'!I14</f>
        <v>-13</v>
      </c>
      <c r="J14" s="48">
        <f>'[1]34.Luxembourg'!J14</f>
        <v>16</v>
      </c>
      <c r="K14" s="6">
        <f>'[1]34.Luxembourg'!K14</f>
        <v>1.6500000026666666</v>
      </c>
      <c r="L14" s="5" t="str">
        <f>'[1]34.Luxembourg'!L14</f>
        <v xml:space="preserve"> </v>
      </c>
    </row>
    <row r="15" spans="1:16">
      <c r="A15" s="2">
        <v>14</v>
      </c>
      <c r="B15" s="5" t="str">
        <f>'[1]34.Luxembourg'!B15</f>
        <v>Mondorf</v>
      </c>
      <c r="C15" s="5">
        <f>'[1]34.Luxembourg'!C15</f>
        <v>19</v>
      </c>
      <c r="D15" s="5">
        <f>'[1]34.Luxembourg'!D15</f>
        <v>4</v>
      </c>
      <c r="E15" s="5">
        <f>'[1]34.Luxembourg'!E15</f>
        <v>4</v>
      </c>
      <c r="F15" s="5">
        <f>'[1]34.Luxembourg'!F15</f>
        <v>11</v>
      </c>
      <c r="G15" s="5">
        <f>'[1]34.Luxembourg'!G15</f>
        <v>16</v>
      </c>
      <c r="H15" s="5">
        <f>'[1]34.Luxembourg'!H15</f>
        <v>33</v>
      </c>
      <c r="I15" s="5">
        <f>'[1]34.Luxembourg'!I15</f>
        <v>-17</v>
      </c>
      <c r="J15" s="48">
        <f>'[1]34.Luxembourg'!J15</f>
        <v>16</v>
      </c>
      <c r="K15" s="6">
        <f>'[1]34.Luxembourg'!K15</f>
        <v>1.6500000000714286</v>
      </c>
      <c r="L15" s="5" t="str">
        <f>'[1]34.Luxembourg'!L15</f>
        <v xml:space="preserve"> </v>
      </c>
    </row>
    <row r="16" spans="1:16">
      <c r="A16" s="2">
        <v>15</v>
      </c>
      <c r="B16" s="5" t="str">
        <f>'[1]34.Luxembourg'!B16</f>
        <v>RM Hamm Benfica</v>
      </c>
      <c r="C16" s="5">
        <f>'[1]34.Luxembourg'!C16</f>
        <v>20</v>
      </c>
      <c r="D16" s="5">
        <f>'[1]34.Luxembourg'!D16</f>
        <v>1</v>
      </c>
      <c r="E16" s="5">
        <f>'[1]34.Luxembourg'!E16</f>
        <v>9</v>
      </c>
      <c r="F16" s="5">
        <f>'[1]34.Luxembourg'!F16</f>
        <v>10</v>
      </c>
      <c r="G16" s="5">
        <f>'[1]34.Luxembourg'!G16</f>
        <v>16</v>
      </c>
      <c r="H16" s="5">
        <f>'[1]34.Luxembourg'!H16</f>
        <v>33</v>
      </c>
      <c r="I16" s="5">
        <f>'[1]34.Luxembourg'!I16</f>
        <v>-17</v>
      </c>
      <c r="J16" s="48">
        <f>'[1]34.Luxembourg'!J16</f>
        <v>12</v>
      </c>
      <c r="K16" s="6">
        <f>'[1]34.Luxembourg'!K16</f>
        <v>1.6500000000666666</v>
      </c>
      <c r="L16" s="5" t="str">
        <f>'[1]34.Luxembourg'!L16</f>
        <v xml:space="preserve"> </v>
      </c>
    </row>
    <row r="17" spans="1:12">
      <c r="A17" s="2">
        <v>16</v>
      </c>
      <c r="B17" s="5" t="str">
        <f>'[1]34.Luxembourg'!B17</f>
        <v>Etzella</v>
      </c>
      <c r="C17" s="5">
        <f>'[1]34.Luxembourg'!C17</f>
        <v>20</v>
      </c>
      <c r="D17" s="5">
        <f>'[1]34.Luxembourg'!D17</f>
        <v>2</v>
      </c>
      <c r="E17" s="5">
        <f>'[1]34.Luxembourg'!E17</f>
        <v>6</v>
      </c>
      <c r="F17" s="5">
        <f>'[1]34.Luxembourg'!F17</f>
        <v>12</v>
      </c>
      <c r="G17" s="5">
        <f>'[1]34.Luxembourg'!G17</f>
        <v>14</v>
      </c>
      <c r="H17" s="5">
        <f>'[1]34.Luxembourg'!H17</f>
        <v>35</v>
      </c>
      <c r="I17" s="5">
        <f>'[1]34.Luxembourg'!I17</f>
        <v>-21</v>
      </c>
      <c r="J17" s="48">
        <f>'[1]34.Luxembourg'!J17</f>
        <v>12</v>
      </c>
      <c r="K17" s="6">
        <f>'[1]34.Luxembourg'!K17</f>
        <v>1.6500000000624999</v>
      </c>
      <c r="L17" s="5" t="str">
        <f>'[1]34.Luxembourg'!L17</f>
        <v xml:space="preserve"> </v>
      </c>
    </row>
    <row r="18" spans="1:12">
      <c r="F18" s="120" t="s">
        <v>203</v>
      </c>
      <c r="G18" s="277">
        <f>SUM(G2:G17)/SUM(C2:C17)*2</f>
        <v>2.8782051282051282</v>
      </c>
      <c r="H18" s="277"/>
      <c r="L18" t="str">
        <f>IF(B14="Дебрецен","ЛЕ2"," ")</f>
        <v xml:space="preserve"> </v>
      </c>
    </row>
    <row r="19" spans="1:12">
      <c r="B19" t="s">
        <v>158</v>
      </c>
      <c r="K19" s="6">
        <f>'[1]34.Luxembourg'!K19</f>
        <v>1.65</v>
      </c>
    </row>
    <row r="23" spans="1:12">
      <c r="B23" s="190" t="s">
        <v>204</v>
      </c>
    </row>
    <row r="24" spans="1:12">
      <c r="B24" s="27" t="s">
        <v>211</v>
      </c>
    </row>
    <row r="25" spans="1:12">
      <c r="B25" s="27" t="s">
        <v>231</v>
      </c>
    </row>
    <row r="26" spans="1:12">
      <c r="B26" s="27" t="s">
        <v>292</v>
      </c>
    </row>
    <row r="27" spans="1:12">
      <c r="B27" s="27" t="s">
        <v>251</v>
      </c>
    </row>
  </sheetData>
  <mergeCells count="1">
    <mergeCell ref="G18:H18"/>
  </mergeCells>
  <phoneticPr fontId="3" type="noConversion"/>
  <hyperlinks>
    <hyperlink ref="O1" location="MENU!A1" display="Menu" xr:uid="{00000000-0004-0000-2700-000000000000}"/>
  </hyperlinks>
  <pageMargins left="0.75" right="0.75" top="1" bottom="1" header="0.5" footer="0.5"/>
  <pageSetup paperSize="9" orientation="portrait" verticalDpi="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Лист41"/>
  <dimension ref="A1:Q18"/>
  <sheetViews>
    <sheetView workbookViewId="0"/>
  </sheetViews>
  <sheetFormatPr defaultRowHeight="15"/>
  <cols>
    <col min="1" max="1" width="3" customWidth="1"/>
    <col min="2" max="2" width="19.7109375" customWidth="1"/>
    <col min="3" max="8" width="3" customWidth="1"/>
    <col min="9" max="9" width="3.7109375" customWidth="1"/>
    <col min="10" max="10" width="3.7109375" style="13" customWidth="1"/>
    <col min="11" max="11" width="5.5703125" bestFit="1" customWidth="1"/>
    <col min="12" max="12" width="7.42578125" bestFit="1" customWidth="1"/>
  </cols>
  <sheetData>
    <row r="1" spans="1:17">
      <c r="A1" s="9"/>
      <c r="B1" t="s">
        <v>184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s="13" t="s">
        <v>199</v>
      </c>
      <c r="K1" s="17" t="s">
        <v>128</v>
      </c>
      <c r="L1" s="17" t="s">
        <v>200</v>
      </c>
      <c r="M1" s="260" t="str">
        <f>CONCATENATE(MAX(C2:C7),"/20")</f>
        <v>20/20</v>
      </c>
      <c r="N1" s="243"/>
      <c r="O1" s="246" t="s">
        <v>77</v>
      </c>
    </row>
    <row r="2" spans="1:17">
      <c r="A2" s="7">
        <v>1</v>
      </c>
      <c r="B2" s="5" t="str">
        <f>'[1]35.Lithuania'!B2</f>
        <v>Zalgiris</v>
      </c>
      <c r="C2" s="5">
        <f>'[1]35.Lithuania'!C2</f>
        <v>20</v>
      </c>
      <c r="D2" s="5">
        <f>'[1]35.Lithuania'!D2</f>
        <v>14</v>
      </c>
      <c r="E2" s="5">
        <f>'[1]35.Lithuania'!E2</f>
        <v>3</v>
      </c>
      <c r="F2" s="5">
        <f>'[1]35.Lithuania'!F2</f>
        <v>3</v>
      </c>
      <c r="G2" s="5">
        <f>'[1]35.Lithuania'!G2</f>
        <v>42</v>
      </c>
      <c r="H2" s="5">
        <f>'[1]35.Lithuania'!H2</f>
        <v>14</v>
      </c>
      <c r="I2" s="5">
        <f>'[1]35.Lithuania'!I2</f>
        <v>28</v>
      </c>
      <c r="J2" s="48">
        <f>'[1]35.Lithuania'!J2</f>
        <v>45</v>
      </c>
      <c r="K2" s="6">
        <f>'[1]35.Lithuania'!K2</f>
        <v>6.5000000056179772</v>
      </c>
      <c r="L2" s="5" t="str">
        <f>'[1]35.Lithuania'!L2</f>
        <v>CHQ1</v>
      </c>
      <c r="M2" s="129"/>
    </row>
    <row r="3" spans="1:17">
      <c r="A3" s="7">
        <v>2</v>
      </c>
      <c r="B3" s="5" t="str">
        <f>'[1]35.Lithuania'!B3</f>
        <v>Suduva</v>
      </c>
      <c r="C3" s="5">
        <f>'[1]35.Lithuania'!C3</f>
        <v>20</v>
      </c>
      <c r="D3" s="5">
        <f>'[1]35.Lithuania'!D3</f>
        <v>13</v>
      </c>
      <c r="E3" s="5">
        <f>'[1]35.Lithuania'!E3</f>
        <v>4</v>
      </c>
      <c r="F3" s="5">
        <f>'[1]35.Lithuania'!F3</f>
        <v>3</v>
      </c>
      <c r="G3" s="5">
        <f>'[1]35.Lithuania'!G3</f>
        <v>32</v>
      </c>
      <c r="H3" s="5">
        <f>'[1]35.Lithuania'!H3</f>
        <v>18</v>
      </c>
      <c r="I3" s="5">
        <f>'[1]35.Lithuania'!I3</f>
        <v>14</v>
      </c>
      <c r="J3" s="48">
        <f>'[1]35.Lithuania'!J3</f>
        <v>43</v>
      </c>
      <c r="K3" s="6">
        <f>'[1]35.Lithuania'!K3</f>
        <v>8.7500000073529414</v>
      </c>
      <c r="L3" s="5" t="str">
        <f>'[1]35.Lithuania'!L3</f>
        <v>ECLQ1</v>
      </c>
      <c r="N3" s="243"/>
      <c r="Q3" s="271" t="s">
        <v>201</v>
      </c>
    </row>
    <row r="4" spans="1:17">
      <c r="A4">
        <v>3</v>
      </c>
      <c r="B4" s="5" t="str">
        <f>'[1]35.Lithuania'!B4</f>
        <v>Kauno Zalgiris</v>
      </c>
      <c r="C4" s="5">
        <f>'[1]35.Lithuania'!C4</f>
        <v>20</v>
      </c>
      <c r="D4" s="5">
        <f>'[1]35.Lithuania'!D4</f>
        <v>12</v>
      </c>
      <c r="E4" s="5">
        <f>'[1]35.Lithuania'!E4</f>
        <v>2</v>
      </c>
      <c r="F4" s="5">
        <f>'[1]35.Lithuania'!F4</f>
        <v>6</v>
      </c>
      <c r="G4" s="5">
        <f>'[1]35.Lithuania'!G4</f>
        <v>30</v>
      </c>
      <c r="H4" s="5">
        <f>'[1]35.Lithuania'!H4</f>
        <v>18</v>
      </c>
      <c r="I4" s="5">
        <f>'[1]35.Lithuania'!I4</f>
        <v>12</v>
      </c>
      <c r="J4" s="48">
        <f>'[1]35.Lithuania'!J4</f>
        <v>38</v>
      </c>
      <c r="K4" s="6">
        <f>'[1]35.Lithuania'!K4</f>
        <v>2.0000000027548208</v>
      </c>
      <c r="L4" s="5" t="str">
        <f>'[1]35.Lithuania'!L4</f>
        <v>ECLQ1</v>
      </c>
      <c r="Q4" s="17" t="s">
        <v>293</v>
      </c>
    </row>
    <row r="5" spans="1:17">
      <c r="A5" s="44">
        <v>4</v>
      </c>
      <c r="B5" s="5" t="str">
        <f>'[1]35.Lithuania'!B5</f>
        <v>Banga</v>
      </c>
      <c r="C5" s="5">
        <f>'[1]35.Lithuania'!C5</f>
        <v>20</v>
      </c>
      <c r="D5" s="5">
        <f>'[1]35.Lithuania'!D5</f>
        <v>3</v>
      </c>
      <c r="E5" s="5">
        <f>'[1]35.Lithuania'!E5</f>
        <v>7</v>
      </c>
      <c r="F5" s="5">
        <f>'[1]35.Lithuania'!F5</f>
        <v>10</v>
      </c>
      <c r="G5" s="5">
        <f>'[1]35.Lithuania'!G5</f>
        <v>16</v>
      </c>
      <c r="H5" s="5">
        <f>'[1]35.Lithuania'!H5</f>
        <v>30</v>
      </c>
      <c r="I5" s="5">
        <f>'[1]35.Lithuania'!I5</f>
        <v>-14</v>
      </c>
      <c r="J5" s="48">
        <f>'[1]35.Lithuania'!J5</f>
        <v>16</v>
      </c>
      <c r="K5" s="6">
        <f>'[1]35.Lithuania'!K5</f>
        <v>1.75000000025</v>
      </c>
      <c r="L5" s="5" t="str">
        <f>'[1]35.Lithuania'!L5</f>
        <v xml:space="preserve"> </v>
      </c>
      <c r="O5" s="271"/>
      <c r="Q5" s="271"/>
    </row>
    <row r="6" spans="1:17">
      <c r="A6">
        <v>5</v>
      </c>
      <c r="B6" s="5" t="str">
        <f>'[1]35.Lithuania'!B6</f>
        <v>Panevezys</v>
      </c>
      <c r="C6" s="5">
        <f>'[1]35.Lithuania'!C6</f>
        <v>20</v>
      </c>
      <c r="D6" s="5">
        <f>'[1]35.Lithuania'!D6</f>
        <v>2</v>
      </c>
      <c r="E6" s="5">
        <f>'[1]35.Lithuania'!E6</f>
        <v>6</v>
      </c>
      <c r="F6" s="5">
        <f>'[1]35.Lithuania'!F6</f>
        <v>12</v>
      </c>
      <c r="G6" s="5">
        <f>'[1]35.Lithuania'!G6</f>
        <v>19</v>
      </c>
      <c r="H6" s="5">
        <f>'[1]35.Lithuania'!H6</f>
        <v>38</v>
      </c>
      <c r="I6" s="5">
        <f>'[1]35.Lithuania'!I6</f>
        <v>-19</v>
      </c>
      <c r="J6" s="48">
        <f>'[1]35.Lithuania'!J6</f>
        <v>12</v>
      </c>
      <c r="K6" s="6">
        <f>'[1]35.Lithuania'!K6</f>
        <v>1.7500000002</v>
      </c>
      <c r="L6" s="5" t="str">
        <f>'[1]35.Lithuania'!L6</f>
        <v>ECLQ1</v>
      </c>
      <c r="M6" s="10"/>
      <c r="O6" s="150"/>
      <c r="P6" s="271"/>
    </row>
    <row r="7" spans="1:17">
      <c r="A7" s="44">
        <v>6</v>
      </c>
      <c r="B7" s="5" t="str">
        <f>'[1]35.Lithuania'!B7</f>
        <v>Riteriai</v>
      </c>
      <c r="C7" s="5">
        <f>'[1]35.Lithuania'!C7</f>
        <v>20</v>
      </c>
      <c r="D7" s="5">
        <f>'[1]35.Lithuania'!D7</f>
        <v>2</v>
      </c>
      <c r="E7" s="5">
        <f>'[1]35.Lithuania'!E7</f>
        <v>6</v>
      </c>
      <c r="F7" s="5">
        <f>'[1]35.Lithuania'!F7</f>
        <v>12</v>
      </c>
      <c r="G7" s="5">
        <f>'[1]35.Lithuania'!G7</f>
        <v>17</v>
      </c>
      <c r="H7" s="5">
        <f>'[1]35.Lithuania'!H7</f>
        <v>38</v>
      </c>
      <c r="I7" s="5">
        <f>'[1]35.Lithuania'!I7</f>
        <v>-21</v>
      </c>
      <c r="J7" s="48">
        <f>'[1]35.Lithuania'!J7</f>
        <v>12</v>
      </c>
      <c r="K7" s="6">
        <f>'[1]35.Lithuania'!K7</f>
        <v>5.2500000043668118</v>
      </c>
      <c r="L7" s="5" t="str">
        <f>'[1]35.Lithuania'!L7</f>
        <v xml:space="preserve"> </v>
      </c>
      <c r="N7" s="271"/>
      <c r="O7" s="20"/>
      <c r="P7" s="150"/>
    </row>
    <row r="8" spans="1:17">
      <c r="A8" s="45"/>
      <c r="F8" s="120" t="s">
        <v>203</v>
      </c>
      <c r="G8" s="277">
        <f>SUM(G2:G7)/SUM(C2:C7)*2</f>
        <v>2.6</v>
      </c>
      <c r="H8" s="277"/>
      <c r="K8" s="3"/>
      <c r="N8" s="107"/>
      <c r="O8" s="20"/>
      <c r="P8" s="271"/>
    </row>
    <row r="9" spans="1:17">
      <c r="B9" t="s">
        <v>159</v>
      </c>
      <c r="K9" s="6">
        <f>'[1]35.Lithuania'!K9</f>
        <v>1.75</v>
      </c>
      <c r="N9" s="271"/>
      <c r="P9" s="51"/>
    </row>
    <row r="10" spans="1:17">
      <c r="K10" s="3"/>
    </row>
    <row r="12" spans="1:17">
      <c r="B12" s="190" t="s">
        <v>204</v>
      </c>
      <c r="M12" s="54"/>
    </row>
    <row r="13" spans="1:17">
      <c r="B13" s="27" t="s">
        <v>294</v>
      </c>
      <c r="M13" s="42"/>
    </row>
    <row r="14" spans="1:17">
      <c r="B14" s="190" t="s">
        <v>206</v>
      </c>
    </row>
    <row r="15" spans="1:17">
      <c r="B15" s="190" t="s">
        <v>207</v>
      </c>
    </row>
    <row r="16" spans="1:17">
      <c r="B16" s="27" t="s">
        <v>295</v>
      </c>
    </row>
    <row r="18" spans="12:12">
      <c r="L18" t="str">
        <f>IF(B14="Дебрецен","ЛЕ2"," ")</f>
        <v xml:space="preserve"> </v>
      </c>
    </row>
  </sheetData>
  <mergeCells count="1">
    <mergeCell ref="G8:H8"/>
  </mergeCells>
  <phoneticPr fontId="3" type="noConversion"/>
  <hyperlinks>
    <hyperlink ref="O1" location="MENU!A1" display="Menu" xr:uid="{00000000-0004-0000-2800-000000000000}"/>
  </hyperlinks>
  <pageMargins left="0.75" right="0.75" top="1" bottom="1" header="0.5" footer="0.5"/>
  <pageSetup paperSize="9" orientation="portrait" verticalDpi="203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Лист53"/>
  <dimension ref="A1:P22"/>
  <sheetViews>
    <sheetView workbookViewId="0"/>
  </sheetViews>
  <sheetFormatPr defaultRowHeight="15"/>
  <cols>
    <col min="1" max="1" width="3" customWidth="1"/>
    <col min="2" max="2" width="19.7109375" customWidth="1"/>
    <col min="3" max="8" width="3" customWidth="1"/>
    <col min="9" max="9" width="3.7109375" customWidth="1"/>
    <col min="10" max="10" width="3.7109375" style="13" customWidth="1"/>
    <col min="11" max="11" width="5.5703125" bestFit="1" customWidth="1"/>
    <col min="12" max="12" width="7.42578125" bestFit="1" customWidth="1"/>
  </cols>
  <sheetData>
    <row r="1" spans="1:16">
      <c r="A1" s="9"/>
      <c r="B1" t="s">
        <v>184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s="13" t="s">
        <v>199</v>
      </c>
      <c r="K1" s="17" t="s">
        <v>128</v>
      </c>
      <c r="L1" s="17" t="s">
        <v>200</v>
      </c>
      <c r="M1" s="129" t="str">
        <f>CONCATENATE(MAX(C2:C11),"/18")</f>
        <v>17/18</v>
      </c>
      <c r="N1" s="243"/>
      <c r="O1" s="246" t="s">
        <v>77</v>
      </c>
    </row>
    <row r="2" spans="1:16">
      <c r="A2">
        <v>1</v>
      </c>
      <c r="B2" s="5" t="str">
        <f>'[1]36.Armenia'!B2</f>
        <v>Ararat</v>
      </c>
      <c r="C2" s="5">
        <f>'[1]36.Armenia'!C2</f>
        <v>15</v>
      </c>
      <c r="D2" s="5">
        <f>'[1]36.Armenia'!D2</f>
        <v>8</v>
      </c>
      <c r="E2" s="5">
        <f>'[1]36.Armenia'!E2</f>
        <v>4</v>
      </c>
      <c r="F2" s="5">
        <f>'[1]36.Armenia'!F2</f>
        <v>3</v>
      </c>
      <c r="G2" s="5">
        <f>'[1]36.Armenia'!G2</f>
        <v>20</v>
      </c>
      <c r="H2" s="5">
        <f>'[1]36.Armenia'!H2</f>
        <v>7</v>
      </c>
      <c r="I2" s="5">
        <f>'[1]36.Armenia'!I2</f>
        <v>13</v>
      </c>
      <c r="J2" s="48">
        <f>'[1]36.Armenia'!J2</f>
        <v>28</v>
      </c>
      <c r="K2" s="6">
        <f>'[1]36.Armenia'!K2</f>
        <v>1.4750000110000001</v>
      </c>
      <c r="L2" s="5" t="str">
        <f>'[1]36.Armenia'!L2</f>
        <v>CHQ1</v>
      </c>
      <c r="M2" s="129" t="s">
        <v>269</v>
      </c>
    </row>
    <row r="3" spans="1:16">
      <c r="A3">
        <v>2</v>
      </c>
      <c r="B3" s="5" t="str">
        <f>'[1]36.Armenia'!B3</f>
        <v>Alashkert</v>
      </c>
      <c r="C3" s="5">
        <f>'[1]36.Armenia'!C3</f>
        <v>15</v>
      </c>
      <c r="D3" s="5">
        <f>'[1]36.Armenia'!D3</f>
        <v>7</v>
      </c>
      <c r="E3" s="5">
        <f>'[1]36.Armenia'!E3</f>
        <v>6</v>
      </c>
      <c r="F3" s="5">
        <f>'[1]36.Armenia'!F3</f>
        <v>2</v>
      </c>
      <c r="G3" s="5">
        <f>'[1]36.Armenia'!G3</f>
        <v>15</v>
      </c>
      <c r="H3" s="5">
        <f>'[1]36.Armenia'!H3</f>
        <v>10</v>
      </c>
      <c r="I3" s="5">
        <f>'[1]36.Armenia'!I3</f>
        <v>5</v>
      </c>
      <c r="J3" s="48">
        <f>'[1]36.Armenia'!J3</f>
        <v>27</v>
      </c>
      <c r="K3" s="6">
        <f>'[1]36.Armenia'!K3</f>
        <v>6.5000000055865925</v>
      </c>
      <c r="L3" s="5" t="str">
        <f>'[1]36.Armenia'!L3</f>
        <v>ECLQ1</v>
      </c>
    </row>
    <row r="4" spans="1:16">
      <c r="A4" s="1">
        <v>3</v>
      </c>
      <c r="B4" s="5" t="str">
        <f>'[1]36.Armenia'!B4</f>
        <v>Ararat-Armenia</v>
      </c>
      <c r="C4" s="5">
        <f>'[1]36.Armenia'!C4</f>
        <v>15</v>
      </c>
      <c r="D4" s="5">
        <f>'[1]36.Armenia'!D4</f>
        <v>7</v>
      </c>
      <c r="E4" s="5">
        <f>'[1]36.Armenia'!E4</f>
        <v>4</v>
      </c>
      <c r="F4" s="5">
        <f>'[1]36.Armenia'!F4</f>
        <v>4</v>
      </c>
      <c r="G4" s="5">
        <f>'[1]36.Armenia'!G4</f>
        <v>23</v>
      </c>
      <c r="H4" s="5">
        <f>'[1]36.Armenia'!H4</f>
        <v>11</v>
      </c>
      <c r="I4" s="5">
        <f>'[1]36.Armenia'!I4</f>
        <v>12</v>
      </c>
      <c r="J4" s="48">
        <f>'[1]36.Armenia'!J4</f>
        <v>25</v>
      </c>
      <c r="K4" s="6">
        <f>'[1]36.Armenia'!K4</f>
        <v>5.0000000040983608</v>
      </c>
      <c r="L4" s="5" t="str">
        <f>'[1]36.Armenia'!L4</f>
        <v>ECLQ1</v>
      </c>
      <c r="O4" s="271"/>
      <c r="P4" s="271"/>
    </row>
    <row r="5" spans="1:16">
      <c r="A5">
        <v>4</v>
      </c>
      <c r="B5" s="5" t="str">
        <f>'[1]36.Armenia'!B5</f>
        <v>Noah</v>
      </c>
      <c r="C5" s="5">
        <f>'[1]36.Armenia'!C5</f>
        <v>16</v>
      </c>
      <c r="D5" s="5">
        <f>'[1]36.Armenia'!D5</f>
        <v>7</v>
      </c>
      <c r="E5" s="5">
        <f>'[1]36.Armenia'!E5</f>
        <v>4</v>
      </c>
      <c r="F5" s="5">
        <f>'[1]36.Armenia'!F5</f>
        <v>5</v>
      </c>
      <c r="G5" s="5">
        <f>'[1]36.Armenia'!G5</f>
        <v>23</v>
      </c>
      <c r="H5" s="5">
        <f>'[1]36.Armenia'!H5</f>
        <v>15</v>
      </c>
      <c r="I5" s="5">
        <f>'[1]36.Armenia'!I5</f>
        <v>8</v>
      </c>
      <c r="J5" s="48">
        <f>'[1]36.Armenia'!J5</f>
        <v>25</v>
      </c>
      <c r="K5" s="6">
        <f>'[1]36.Armenia'!K5</f>
        <v>1.4750000025510206</v>
      </c>
      <c r="L5" s="5" t="str">
        <f>'[1]36.Armenia'!L5</f>
        <v>ECLQ1?</v>
      </c>
      <c r="O5" s="271"/>
      <c r="P5" s="271"/>
    </row>
    <row r="6" spans="1:16">
      <c r="A6">
        <v>5</v>
      </c>
      <c r="B6" s="5" t="str">
        <f>'[1]36.Armenia'!B6</f>
        <v>Lori</v>
      </c>
      <c r="C6" s="5">
        <f>'[1]36.Armenia'!C6</f>
        <v>16</v>
      </c>
      <c r="D6" s="5">
        <f>'[1]36.Armenia'!D6</f>
        <v>7</v>
      </c>
      <c r="E6" s="5">
        <f>'[1]36.Armenia'!E6</f>
        <v>2</v>
      </c>
      <c r="F6" s="5">
        <f>'[1]36.Armenia'!F6</f>
        <v>7</v>
      </c>
      <c r="G6" s="5">
        <f>'[1]36.Armenia'!G6</f>
        <v>16</v>
      </c>
      <c r="H6" s="5">
        <f>'[1]36.Armenia'!H6</f>
        <v>20</v>
      </c>
      <c r="I6" s="5">
        <f>'[1]36.Armenia'!I6</f>
        <v>-4</v>
      </c>
      <c r="J6" s="48">
        <f>'[1]36.Armenia'!J6</f>
        <v>23</v>
      </c>
      <c r="K6" s="6">
        <f>'[1]36.Armenia'!K6</f>
        <v>1.4750000102</v>
      </c>
      <c r="L6" s="5" t="str">
        <f>'[1]36.Armenia'!L6</f>
        <v xml:space="preserve"> </v>
      </c>
      <c r="M6" s="271"/>
      <c r="O6" s="271"/>
      <c r="P6" s="271"/>
    </row>
    <row r="7" spans="1:16">
      <c r="A7" s="1">
        <v>6</v>
      </c>
      <c r="B7" s="5" t="str">
        <f>'[1]36.Armenia'!B7</f>
        <v>Urartu</v>
      </c>
      <c r="C7" s="5">
        <f>'[1]36.Armenia'!C7</f>
        <v>13</v>
      </c>
      <c r="D7" s="5">
        <f>'[1]36.Armenia'!D7</f>
        <v>6</v>
      </c>
      <c r="E7" s="5">
        <f>'[1]36.Armenia'!E7</f>
        <v>3</v>
      </c>
      <c r="F7" s="5">
        <f>'[1]36.Armenia'!F7</f>
        <v>4</v>
      </c>
      <c r="G7" s="5">
        <f>'[1]36.Armenia'!G7</f>
        <v>16</v>
      </c>
      <c r="H7" s="5">
        <f>'[1]36.Armenia'!H7</f>
        <v>13</v>
      </c>
      <c r="I7" s="5">
        <f>'[1]36.Armenia'!I7</f>
        <v>3</v>
      </c>
      <c r="J7" s="48">
        <f>'[1]36.Armenia'!J7</f>
        <v>21</v>
      </c>
      <c r="K7" s="6">
        <f>'[1]36.Armenia'!K7</f>
        <v>2.2500000027855154</v>
      </c>
      <c r="L7" s="5" t="str">
        <f>'[1]36.Armenia'!L7</f>
        <v xml:space="preserve"> </v>
      </c>
      <c r="M7" s="49"/>
      <c r="O7" s="271"/>
      <c r="P7" s="271"/>
    </row>
    <row r="8" spans="1:16">
      <c r="A8">
        <v>7</v>
      </c>
      <c r="B8" s="5" t="str">
        <f>'[1]36.Armenia'!B8</f>
        <v>Van</v>
      </c>
      <c r="C8" s="5">
        <f>'[1]36.Armenia'!C8</f>
        <v>17</v>
      </c>
      <c r="D8" s="5">
        <f>'[1]36.Armenia'!D8</f>
        <v>5</v>
      </c>
      <c r="E8" s="5">
        <f>'[1]36.Armenia'!E8</f>
        <v>3</v>
      </c>
      <c r="F8" s="5">
        <f>'[1]36.Armenia'!F8</f>
        <v>9</v>
      </c>
      <c r="G8" s="5">
        <f>'[1]36.Armenia'!G8</f>
        <v>13</v>
      </c>
      <c r="H8" s="5">
        <f>'[1]36.Armenia'!H8</f>
        <v>21</v>
      </c>
      <c r="I8" s="5">
        <f>'[1]36.Armenia'!I8</f>
        <v>-8</v>
      </c>
      <c r="J8" s="48">
        <f>'[1]36.Armenia'!J8</f>
        <v>18</v>
      </c>
      <c r="K8" s="6">
        <f>'[1]36.Armenia'!K8</f>
        <v>1.4750000101428571</v>
      </c>
      <c r="L8" s="5" t="str">
        <f>'[1]36.Armenia'!L8</f>
        <v xml:space="preserve"> </v>
      </c>
      <c r="M8" s="67"/>
      <c r="P8" s="271"/>
    </row>
    <row r="9" spans="1:16">
      <c r="A9">
        <v>8</v>
      </c>
      <c r="B9" s="5" t="str">
        <f>'[1]36.Armenia'!B9</f>
        <v>Pyunik</v>
      </c>
      <c r="C9" s="5">
        <f>'[1]36.Armenia'!C9</f>
        <v>15</v>
      </c>
      <c r="D9" s="5">
        <f>'[1]36.Armenia'!D9</f>
        <v>2</v>
      </c>
      <c r="E9" s="5">
        <f>'[1]36.Armenia'!E9</f>
        <v>6</v>
      </c>
      <c r="F9" s="5">
        <f>'[1]36.Armenia'!F9</f>
        <v>7</v>
      </c>
      <c r="G9" s="5">
        <f>'[1]36.Armenia'!G9</f>
        <v>7</v>
      </c>
      <c r="H9" s="5">
        <f>'[1]36.Armenia'!H9</f>
        <v>12</v>
      </c>
      <c r="I9" s="5">
        <f>'[1]36.Armenia'!I9</f>
        <v>-5</v>
      </c>
      <c r="J9" s="48">
        <f>'[1]36.Armenia'!J9</f>
        <v>12</v>
      </c>
      <c r="K9" s="6">
        <f>'[1]36.Armenia'!K9</f>
        <v>4.5000000038759689</v>
      </c>
      <c r="L9" s="5" t="str">
        <f>'[1]36.Armenia'!L9</f>
        <v xml:space="preserve"> </v>
      </c>
    </row>
    <row r="10" spans="1:16">
      <c r="A10" s="1">
        <v>9</v>
      </c>
      <c r="B10" s="5" t="str">
        <f>'[1]36.Armenia'!B10</f>
        <v>Shirak</v>
      </c>
      <c r="C10" s="5">
        <f>'[1]36.Armenia'!C10</f>
        <v>16</v>
      </c>
      <c r="D10" s="5">
        <f>'[1]36.Armenia'!D10</f>
        <v>1</v>
      </c>
      <c r="E10" s="5">
        <f>'[1]36.Armenia'!E10</f>
        <v>6</v>
      </c>
      <c r="F10" s="5">
        <f>'[1]36.Armenia'!F10</f>
        <v>9</v>
      </c>
      <c r="G10" s="5">
        <f>'[1]36.Armenia'!G10</f>
        <v>10</v>
      </c>
      <c r="H10" s="5">
        <f>'[1]36.Armenia'!H10</f>
        <v>34</v>
      </c>
      <c r="I10" s="5">
        <f>'[1]36.Armenia'!I10</f>
        <v>-24</v>
      </c>
      <c r="J10" s="48">
        <f>'[1]36.Armenia'!J10</f>
        <v>9</v>
      </c>
      <c r="K10" s="6">
        <f>'[1]36.Armenia'!K10</f>
        <v>1.7500000027173912</v>
      </c>
      <c r="L10" s="5" t="str">
        <f>'[1]36.Armenia'!L10</f>
        <v xml:space="preserve"> </v>
      </c>
    </row>
    <row r="11" spans="1:16">
      <c r="A11">
        <v>10</v>
      </c>
      <c r="B11" s="5" t="str">
        <f>'[1]36.Armenia'!B11</f>
        <v>Gandzasar</v>
      </c>
      <c r="C11" s="5">
        <f>'[1]36.Armenia'!C11</f>
        <v>0</v>
      </c>
      <c r="D11" s="5">
        <f>'[1]36.Armenia'!D11</f>
        <v>0</v>
      </c>
      <c r="E11" s="5">
        <f>'[1]36.Armenia'!E11</f>
        <v>0</v>
      </c>
      <c r="F11" s="5">
        <f>'[1]36.Armenia'!F11</f>
        <v>0</v>
      </c>
      <c r="G11" s="5">
        <f>'[1]36.Armenia'!G11</f>
        <v>0</v>
      </c>
      <c r="H11" s="5">
        <f>'[1]36.Armenia'!H11</f>
        <v>0</v>
      </c>
      <c r="I11" s="5">
        <f>'[1]36.Armenia'!I11</f>
        <v>0</v>
      </c>
      <c r="J11" s="48">
        <f>'[1]36.Armenia'!J11</f>
        <v>0</v>
      </c>
      <c r="K11" s="6">
        <f>'[1]36.Armenia'!K11</f>
        <v>1.4750000025445293</v>
      </c>
      <c r="L11" s="5" t="str">
        <f>'[1]36.Armenia'!L11</f>
        <v xml:space="preserve"> </v>
      </c>
    </row>
    <row r="12" spans="1:16">
      <c r="F12" s="120" t="s">
        <v>203</v>
      </c>
      <c r="G12" s="277">
        <f>SUM(G2:G11)/SUM(C2:C11)*2</f>
        <v>2.0724637681159419</v>
      </c>
      <c r="H12" s="277"/>
    </row>
    <row r="13" spans="1:16">
      <c r="B13" t="s">
        <v>160</v>
      </c>
      <c r="K13" s="6">
        <f>'[1]36.Armenia'!K13</f>
        <v>1.47500001</v>
      </c>
    </row>
    <row r="17" spans="2:12">
      <c r="B17" s="190" t="s">
        <v>204</v>
      </c>
    </row>
    <row r="18" spans="2:12">
      <c r="B18" s="27" t="s">
        <v>289</v>
      </c>
      <c r="L18" t="str">
        <f>IF(B14="Дебрецен","ЛЕ2"," ")</f>
        <v xml:space="preserve"> </v>
      </c>
    </row>
    <row r="19" spans="2:12">
      <c r="B19" s="27" t="s">
        <v>296</v>
      </c>
    </row>
    <row r="20" spans="2:12">
      <c r="B20" s="27" t="s">
        <v>232</v>
      </c>
    </row>
    <row r="21" spans="2:12">
      <c r="B21" s="27" t="s">
        <v>229</v>
      </c>
    </row>
    <row r="22" spans="2:12">
      <c r="B22" s="27" t="s">
        <v>297</v>
      </c>
    </row>
  </sheetData>
  <mergeCells count="1">
    <mergeCell ref="G12:H12"/>
  </mergeCells>
  <phoneticPr fontId="3" type="noConversion"/>
  <hyperlinks>
    <hyperlink ref="O1" location="MENU!A1" display="Menu" xr:uid="{00000000-0004-0000-2900-000000000000}"/>
  </hyperlinks>
  <pageMargins left="0.75" right="0.75" top="1" bottom="1" header="0.5" footer="0.5"/>
  <pageSetup paperSize="9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Лист42"/>
  <dimension ref="A1:Q23"/>
  <sheetViews>
    <sheetView workbookViewId="0"/>
  </sheetViews>
  <sheetFormatPr defaultRowHeight="15"/>
  <cols>
    <col min="1" max="1" width="3" customWidth="1"/>
    <col min="2" max="2" width="19.7109375" customWidth="1"/>
    <col min="3" max="8" width="3" customWidth="1"/>
    <col min="9" max="9" width="3.7109375" customWidth="1"/>
    <col min="10" max="10" width="3.7109375" style="13" customWidth="1"/>
    <col min="11" max="11" width="5.5703125" bestFit="1" customWidth="1"/>
    <col min="12" max="12" width="7.42578125" bestFit="1" customWidth="1"/>
  </cols>
  <sheetData>
    <row r="1" spans="1:17">
      <c r="A1" s="9"/>
      <c r="B1" t="s">
        <v>184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s="13" t="s">
        <v>199</v>
      </c>
      <c r="K1" s="17" t="s">
        <v>128</v>
      </c>
      <c r="L1" s="17" t="s">
        <v>200</v>
      </c>
      <c r="M1" s="260" t="str">
        <f>CONCATENATE(MAX(C2:C11),"/27")</f>
        <v>27/27</v>
      </c>
      <c r="N1" s="243"/>
      <c r="O1" s="246" t="s">
        <v>77</v>
      </c>
    </row>
    <row r="2" spans="1:17">
      <c r="A2" s="1">
        <v>1</v>
      </c>
      <c r="B2" s="5" t="str">
        <f>'[1]37.Latvia'!B2</f>
        <v>Riga</v>
      </c>
      <c r="C2" s="5">
        <f>'[1]37.Latvia'!C2</f>
        <v>27</v>
      </c>
      <c r="D2" s="5">
        <f>'[1]37.Latvia'!D2</f>
        <v>23</v>
      </c>
      <c r="E2" s="5">
        <f>'[1]37.Latvia'!E2</f>
        <v>0</v>
      </c>
      <c r="F2" s="5">
        <f>'[1]37.Latvia'!F2</f>
        <v>4</v>
      </c>
      <c r="G2" s="5">
        <f>'[1]37.Latvia'!G2</f>
        <v>60</v>
      </c>
      <c r="H2" s="5">
        <f>'[1]37.Latvia'!H2</f>
        <v>21</v>
      </c>
      <c r="I2" s="5">
        <f>'[1]37.Latvia'!I2</f>
        <v>39</v>
      </c>
      <c r="J2" s="48">
        <f>'[1]37.Latvia'!J2</f>
        <v>69</v>
      </c>
      <c r="K2" s="6">
        <f>'[1]37.Latvia'!K2</f>
        <v>5.5000000048543694</v>
      </c>
      <c r="L2" s="5" t="str">
        <f>'[1]37.Latvia'!L2</f>
        <v>CHQ1</v>
      </c>
    </row>
    <row r="3" spans="1:17">
      <c r="A3" s="1">
        <v>2</v>
      </c>
      <c r="B3" s="5" t="str">
        <f>'[1]37.Latvia'!B3</f>
        <v>RFS</v>
      </c>
      <c r="C3" s="5">
        <f>'[1]37.Latvia'!C3</f>
        <v>27</v>
      </c>
      <c r="D3" s="5">
        <f>'[1]37.Latvia'!D3</f>
        <v>21</v>
      </c>
      <c r="E3" s="5">
        <f>'[1]37.Latvia'!E3</f>
        <v>3</v>
      </c>
      <c r="F3" s="5">
        <f>'[1]37.Latvia'!F3</f>
        <v>3</v>
      </c>
      <c r="G3" s="5">
        <f>'[1]37.Latvia'!G3</f>
        <v>66</v>
      </c>
      <c r="H3" s="5">
        <f>'[1]37.Latvia'!H3</f>
        <v>21</v>
      </c>
      <c r="I3" s="5">
        <f>'[1]37.Latvia'!I3</f>
        <v>45</v>
      </c>
      <c r="J3" s="48">
        <f>'[1]37.Latvia'!J3</f>
        <v>66</v>
      </c>
      <c r="K3" s="6">
        <f>'[1]37.Latvia'!K3</f>
        <v>2.0000000027472526</v>
      </c>
      <c r="L3" s="5" t="str">
        <f>'[1]37.Latvia'!L3</f>
        <v>ECLQ1</v>
      </c>
      <c r="N3" s="243"/>
    </row>
    <row r="4" spans="1:17">
      <c r="A4" s="1">
        <v>3</v>
      </c>
      <c r="B4" s="5" t="str">
        <f>'[1]37.Latvia'!B4</f>
        <v>Valmiera</v>
      </c>
      <c r="C4" s="5">
        <f>'[1]37.Latvia'!C4</f>
        <v>27</v>
      </c>
      <c r="D4" s="5">
        <f>'[1]37.Latvia'!D4</f>
        <v>13</v>
      </c>
      <c r="E4" s="5">
        <f>'[1]37.Latvia'!E4</f>
        <v>8</v>
      </c>
      <c r="F4" s="5">
        <f>'[1]37.Latvia'!F4</f>
        <v>6</v>
      </c>
      <c r="G4" s="5">
        <f>'[1]37.Latvia'!G4</f>
        <v>47</v>
      </c>
      <c r="H4" s="5">
        <f>'[1]37.Latvia'!H4</f>
        <v>33</v>
      </c>
      <c r="I4" s="5">
        <f>'[1]37.Latvia'!I4</f>
        <v>14</v>
      </c>
      <c r="J4" s="48">
        <f>'[1]37.Latvia'!J4</f>
        <v>47</v>
      </c>
      <c r="K4" s="6">
        <f>'[1]37.Latvia'!K4</f>
        <v>1.4750000025575449</v>
      </c>
      <c r="L4" s="5" t="str">
        <f>'[1]37.Latvia'!L4</f>
        <v>ECLQ1</v>
      </c>
      <c r="Q4" s="271" t="s">
        <v>201</v>
      </c>
    </row>
    <row r="5" spans="1:17">
      <c r="A5" s="1">
        <v>4</v>
      </c>
      <c r="B5" s="5" t="str">
        <f>'[1]37.Latvia'!B5</f>
        <v>Ventspils</v>
      </c>
      <c r="C5" s="5">
        <f>'[1]37.Latvia'!C5</f>
        <v>27</v>
      </c>
      <c r="D5" s="5">
        <f>'[1]37.Latvia'!D5</f>
        <v>12</v>
      </c>
      <c r="E5" s="5">
        <f>'[1]37.Latvia'!E5</f>
        <v>8</v>
      </c>
      <c r="F5" s="5">
        <f>'[1]37.Latvia'!F5</f>
        <v>7</v>
      </c>
      <c r="G5" s="5">
        <f>'[1]37.Latvia'!G5</f>
        <v>40</v>
      </c>
      <c r="H5" s="5">
        <f>'[1]37.Latvia'!H5</f>
        <v>25</v>
      </c>
      <c r="I5" s="5">
        <f>'[1]37.Latvia'!I5</f>
        <v>15</v>
      </c>
      <c r="J5" s="48">
        <f>'[1]37.Latvia'!J5</f>
        <v>44</v>
      </c>
      <c r="K5" s="6">
        <f>'[1]37.Latvia'!K5</f>
        <v>5.7500000051020406</v>
      </c>
      <c r="L5" s="5" t="str">
        <f>'[1]37.Latvia'!L5</f>
        <v xml:space="preserve"> </v>
      </c>
      <c r="O5" s="271"/>
      <c r="Q5" s="271" t="s">
        <v>298</v>
      </c>
    </row>
    <row r="6" spans="1:17">
      <c r="A6" s="1">
        <v>5</v>
      </c>
      <c r="B6" s="5" t="str">
        <f>'[1]37.Latvia'!B6</f>
        <v>Liepaja</v>
      </c>
      <c r="C6" s="5">
        <f>'[1]37.Latvia'!C6</f>
        <v>27</v>
      </c>
      <c r="D6" s="5">
        <f>'[1]37.Latvia'!D6</f>
        <v>12</v>
      </c>
      <c r="E6" s="5">
        <f>'[1]37.Latvia'!E6</f>
        <v>6</v>
      </c>
      <c r="F6" s="5">
        <f>'[1]37.Latvia'!F6</f>
        <v>9</v>
      </c>
      <c r="G6" s="5">
        <f>'[1]37.Latvia'!G6</f>
        <v>57</v>
      </c>
      <c r="H6" s="5">
        <f>'[1]37.Latvia'!H6</f>
        <v>34</v>
      </c>
      <c r="I6" s="5">
        <f>'[1]37.Latvia'!I6</f>
        <v>23</v>
      </c>
      <c r="J6" s="48">
        <f>'[1]37.Latvia'!J6</f>
        <v>42</v>
      </c>
      <c r="K6" s="6">
        <f>'[1]37.Latvia'!K6</f>
        <v>4.0000000034843204</v>
      </c>
      <c r="L6" s="5" t="str">
        <f>'[1]37.Latvia'!L6</f>
        <v>ECLQ1</v>
      </c>
      <c r="O6" s="271"/>
      <c r="P6" s="271"/>
      <c r="Q6" s="271"/>
    </row>
    <row r="7" spans="1:17">
      <c r="A7" s="1">
        <v>6</v>
      </c>
      <c r="B7" s="5" t="str">
        <f>'[1]37.Latvia'!B7</f>
        <v>Spartaks Jurmala</v>
      </c>
      <c r="C7" s="5">
        <f>'[1]37.Latvia'!C7</f>
        <v>27</v>
      </c>
      <c r="D7" s="5">
        <f>'[1]37.Latvia'!D7</f>
        <v>11</v>
      </c>
      <c r="E7" s="5">
        <f>'[1]37.Latvia'!E7</f>
        <v>7</v>
      </c>
      <c r="F7" s="5">
        <f>'[1]37.Latvia'!F7</f>
        <v>9</v>
      </c>
      <c r="G7" s="5">
        <f>'[1]37.Latvia'!G7</f>
        <v>53</v>
      </c>
      <c r="H7" s="5">
        <f>'[1]37.Latvia'!H7</f>
        <v>44</v>
      </c>
      <c r="I7" s="5">
        <f>'[1]37.Latvia'!I7</f>
        <v>9</v>
      </c>
      <c r="J7" s="48">
        <f>'[1]37.Latvia'!J7</f>
        <v>40</v>
      </c>
      <c r="K7" s="6">
        <f>'[1]37.Latvia'!K7</f>
        <v>3.2500000032467531</v>
      </c>
      <c r="L7" s="5" t="str">
        <f>'[1]37.Latvia'!L7</f>
        <v xml:space="preserve"> </v>
      </c>
      <c r="P7" s="271"/>
    </row>
    <row r="8" spans="1:17">
      <c r="A8" s="1">
        <v>7</v>
      </c>
      <c r="B8" s="5" t="str">
        <f>'[1]37.Latvia'!B8</f>
        <v>Jelgava</v>
      </c>
      <c r="C8" s="5">
        <f>'[1]37.Latvia'!C8</f>
        <v>27</v>
      </c>
      <c r="D8" s="5">
        <f>'[1]37.Latvia'!D8</f>
        <v>6</v>
      </c>
      <c r="E8" s="5">
        <f>'[1]37.Latvia'!E8</f>
        <v>4</v>
      </c>
      <c r="F8" s="5">
        <f>'[1]37.Latvia'!F8</f>
        <v>17</v>
      </c>
      <c r="G8" s="5">
        <f>'[1]37.Latvia'!G8</f>
        <v>19</v>
      </c>
      <c r="H8" s="5">
        <f>'[1]37.Latvia'!H8</f>
        <v>64</v>
      </c>
      <c r="I8" s="5">
        <f>'[1]37.Latvia'!I8</f>
        <v>-45</v>
      </c>
      <c r="J8" s="48">
        <f>'[1]37.Latvia'!J8</f>
        <v>22</v>
      </c>
      <c r="K8" s="6">
        <f>'[1]37.Latvia'!K8</f>
        <v>1.4750000025380712</v>
      </c>
      <c r="L8" s="5" t="str">
        <f>'[1]37.Latvia'!L8</f>
        <v xml:space="preserve"> </v>
      </c>
      <c r="O8" s="51"/>
      <c r="P8" s="271"/>
      <c r="Q8" s="271"/>
    </row>
    <row r="9" spans="1:17">
      <c r="A9" s="1">
        <v>8</v>
      </c>
      <c r="B9" s="5" t="str">
        <f>'[1]37.Latvia'!B9</f>
        <v>Daugavpils</v>
      </c>
      <c r="C9" s="5">
        <f>'[1]37.Latvia'!C9</f>
        <v>27</v>
      </c>
      <c r="D9" s="5">
        <f>'[1]37.Latvia'!D9</f>
        <v>5</v>
      </c>
      <c r="E9" s="5">
        <f>'[1]37.Latvia'!E9</f>
        <v>5</v>
      </c>
      <c r="F9" s="5">
        <f>'[1]37.Latvia'!F9</f>
        <v>17</v>
      </c>
      <c r="G9" s="5">
        <f>'[1]37.Latvia'!G9</f>
        <v>30</v>
      </c>
      <c r="H9" s="5">
        <f>'[1]37.Latvia'!H9</f>
        <v>48</v>
      </c>
      <c r="I9" s="5">
        <f>'[1]37.Latvia'!I9</f>
        <v>-18</v>
      </c>
      <c r="J9" s="48">
        <f>'[1]37.Latvia'!J9</f>
        <v>20</v>
      </c>
      <c r="K9" s="6">
        <f>'[1]37.Latvia'!K9</f>
        <v>1.4750000001250001</v>
      </c>
      <c r="L9" s="5" t="str">
        <f>'[1]37.Latvia'!L9</f>
        <v xml:space="preserve"> </v>
      </c>
    </row>
    <row r="10" spans="1:17">
      <c r="A10" s="1">
        <v>9</v>
      </c>
      <c r="B10" s="5" t="str">
        <f>'[1]37.Latvia'!B10</f>
        <v>METTA</v>
      </c>
      <c r="C10" s="5">
        <f>'[1]37.Latvia'!C10</f>
        <v>27</v>
      </c>
      <c r="D10" s="5">
        <f>'[1]37.Latvia'!D10</f>
        <v>4</v>
      </c>
      <c r="E10" s="5">
        <f>'[1]37.Latvia'!E10</f>
        <v>4</v>
      </c>
      <c r="F10" s="5">
        <f>'[1]37.Latvia'!F10</f>
        <v>19</v>
      </c>
      <c r="G10" s="5">
        <f>'[1]37.Latvia'!G10</f>
        <v>22</v>
      </c>
      <c r="H10" s="5">
        <f>'[1]37.Latvia'!H10</f>
        <v>55</v>
      </c>
      <c r="I10" s="5">
        <f>'[1]37.Latvia'!I10</f>
        <v>-33</v>
      </c>
      <c r="J10" s="48">
        <f>'[1]37.Latvia'!J10</f>
        <v>16</v>
      </c>
      <c r="K10" s="6">
        <f>'[1]37.Latvia'!K10</f>
        <v>1.4750000001111112</v>
      </c>
      <c r="L10" s="5" t="str">
        <f>'[1]37.Latvia'!L10</f>
        <v xml:space="preserve"> </v>
      </c>
    </row>
    <row r="11" spans="1:17">
      <c r="A11" s="1">
        <v>10</v>
      </c>
      <c r="B11" s="5" t="str">
        <f>'[1]37.Latvia'!B11</f>
        <v>Tukums</v>
      </c>
      <c r="C11" s="5">
        <f>'[1]37.Latvia'!C11</f>
        <v>27</v>
      </c>
      <c r="D11" s="5">
        <f>'[1]37.Latvia'!D11</f>
        <v>3</v>
      </c>
      <c r="E11" s="5">
        <f>'[1]37.Latvia'!E11</f>
        <v>5</v>
      </c>
      <c r="F11" s="5">
        <f>'[1]37.Latvia'!F11</f>
        <v>19</v>
      </c>
      <c r="G11" s="5">
        <f>'[1]37.Latvia'!G11</f>
        <v>21</v>
      </c>
      <c r="H11" s="5">
        <f>'[1]37.Latvia'!H11</f>
        <v>70</v>
      </c>
      <c r="I11" s="5">
        <f>'[1]37.Latvia'!I11</f>
        <v>-49</v>
      </c>
      <c r="J11" s="48">
        <f>'[1]37.Latvia'!J11</f>
        <v>14</v>
      </c>
      <c r="K11" s="6">
        <f>'[1]37.Latvia'!K11</f>
        <v>1.4750000001000001</v>
      </c>
      <c r="L11" s="5" t="str">
        <f>'[1]37.Latvia'!L11</f>
        <v xml:space="preserve"> </v>
      </c>
    </row>
    <row r="12" spans="1:17">
      <c r="F12" s="120" t="s">
        <v>203</v>
      </c>
      <c r="G12" s="277">
        <f>SUM(G2:G11)/SUM(C2:C11)*2</f>
        <v>3.074074074074074</v>
      </c>
      <c r="H12" s="277"/>
    </row>
    <row r="13" spans="1:17">
      <c r="B13" t="s">
        <v>161</v>
      </c>
      <c r="K13" s="6">
        <f>'[1]37.Latvia'!K13</f>
        <v>1.4750000000000001</v>
      </c>
      <c r="N13" s="27"/>
    </row>
    <row r="14" spans="1:17">
      <c r="N14" s="27"/>
    </row>
    <row r="15" spans="1:17">
      <c r="N15" s="153"/>
    </row>
    <row r="16" spans="1:17">
      <c r="B16" s="190" t="s">
        <v>204</v>
      </c>
    </row>
    <row r="17" spans="2:12">
      <c r="B17" s="27" t="s">
        <v>205</v>
      </c>
    </row>
    <row r="18" spans="2:12">
      <c r="B18" s="190" t="s">
        <v>206</v>
      </c>
      <c r="L18" t="str">
        <f>IF(B14="Дебрецен","ЛЕ2"," ")</f>
        <v xml:space="preserve"> </v>
      </c>
    </row>
    <row r="19" spans="2:12">
      <c r="B19" s="190" t="s">
        <v>207</v>
      </c>
    </row>
    <row r="20" spans="2:12">
      <c r="B20" s="27" t="s">
        <v>265</v>
      </c>
    </row>
    <row r="21" spans="2:12">
      <c r="B21" s="27" t="s">
        <v>220</v>
      </c>
    </row>
    <row r="22" spans="2:12">
      <c r="B22" s="25"/>
    </row>
    <row r="23" spans="2:12">
      <c r="B23" s="25"/>
    </row>
  </sheetData>
  <mergeCells count="1">
    <mergeCell ref="G12:H12"/>
  </mergeCells>
  <phoneticPr fontId="3" type="noConversion"/>
  <hyperlinks>
    <hyperlink ref="O1" location="MENU!A1" display="Menu" xr:uid="{00000000-0004-0000-2A00-000000000000}"/>
  </hyperlinks>
  <pageMargins left="0.75" right="0.75" top="1" bottom="1" header="0.5" footer="0.5"/>
  <pageSetup paperSize="9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Лист50"/>
  <dimension ref="A1:P23"/>
  <sheetViews>
    <sheetView workbookViewId="0"/>
  </sheetViews>
  <sheetFormatPr defaultRowHeight="15"/>
  <cols>
    <col min="1" max="1" width="3" customWidth="1"/>
    <col min="2" max="2" width="19.7109375" customWidth="1"/>
    <col min="3" max="8" width="3" customWidth="1"/>
    <col min="9" max="9" width="3.7109375" customWidth="1"/>
    <col min="10" max="10" width="3.7109375" style="13" customWidth="1"/>
    <col min="11" max="11" width="5.5703125" bestFit="1" customWidth="1"/>
    <col min="12" max="12" width="7.42578125" bestFit="1" customWidth="1"/>
  </cols>
  <sheetData>
    <row r="1" spans="1:16">
      <c r="B1" t="s">
        <v>184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s="13" t="s">
        <v>199</v>
      </c>
      <c r="K1" s="17" t="s">
        <v>128</v>
      </c>
      <c r="L1" s="17" t="s">
        <v>200</v>
      </c>
      <c r="M1" s="129" t="str">
        <f>CONCATENATE(MAX(C2:C11),"/36")</f>
        <v>27/36</v>
      </c>
      <c r="N1" s="243"/>
      <c r="O1" s="246" t="s">
        <v>77</v>
      </c>
    </row>
    <row r="2" spans="1:16">
      <c r="A2">
        <v>1</v>
      </c>
      <c r="B2" s="5" t="str">
        <f>'[1]38.Albania'!B2</f>
        <v>Teuta</v>
      </c>
      <c r="C2" s="5">
        <f>'[1]38.Albania'!C2</f>
        <v>27</v>
      </c>
      <c r="D2" s="5">
        <f>'[1]38.Albania'!D2</f>
        <v>12</v>
      </c>
      <c r="E2" s="5">
        <f>'[1]38.Albania'!E2</f>
        <v>13</v>
      </c>
      <c r="F2" s="5">
        <f>'[1]38.Albania'!F2</f>
        <v>2</v>
      </c>
      <c r="G2" s="5">
        <f>'[1]38.Albania'!G2</f>
        <v>27</v>
      </c>
      <c r="H2" s="5">
        <f>'[1]38.Albania'!H2</f>
        <v>11</v>
      </c>
      <c r="I2" s="5">
        <f>'[1]38.Albania'!I2</f>
        <v>16</v>
      </c>
      <c r="J2" s="48">
        <f>'[1]38.Albania'!J2</f>
        <v>49</v>
      </c>
      <c r="K2" s="6">
        <f>'[1]38.Albania'!K2</f>
        <v>2.7500000029411766</v>
      </c>
      <c r="L2" s="5" t="str">
        <f>'[1]38.Albania'!L2</f>
        <v>CHQ1</v>
      </c>
      <c r="M2" s="14"/>
    </row>
    <row r="3" spans="1:16">
      <c r="A3">
        <v>2</v>
      </c>
      <c r="B3" s="5" t="str">
        <f>'[1]38.Albania'!B3</f>
        <v>Vllaznia</v>
      </c>
      <c r="C3" s="5">
        <f>'[1]38.Albania'!C3</f>
        <v>27</v>
      </c>
      <c r="D3" s="5">
        <f>'[1]38.Albania'!D3</f>
        <v>13</v>
      </c>
      <c r="E3" s="5">
        <f>'[1]38.Albania'!E3</f>
        <v>8</v>
      </c>
      <c r="F3" s="5">
        <f>'[1]38.Albania'!F3</f>
        <v>6</v>
      </c>
      <c r="G3" s="5">
        <f>'[1]38.Albania'!G3</f>
        <v>30</v>
      </c>
      <c r="H3" s="5">
        <f>'[1]38.Albania'!H3</f>
        <v>17</v>
      </c>
      <c r="I3" s="5">
        <f>'[1]38.Albania'!I3</f>
        <v>13</v>
      </c>
      <c r="J3" s="48">
        <f>'[1]38.Albania'!J3</f>
        <v>47</v>
      </c>
      <c r="K3" s="6">
        <f>'[1]38.Albania'!K3</f>
        <v>1.4500000104999999</v>
      </c>
      <c r="L3" s="5" t="str">
        <f>'[1]38.Albania'!L3</f>
        <v>ECLQ1</v>
      </c>
      <c r="M3" s="5"/>
      <c r="N3" s="243"/>
    </row>
    <row r="4" spans="1:16">
      <c r="A4">
        <v>3</v>
      </c>
      <c r="B4" s="5" t="str">
        <f>'[1]38.Albania'!B4</f>
        <v>Partizani</v>
      </c>
      <c r="C4" s="5">
        <f>'[1]38.Albania'!C4</f>
        <v>27</v>
      </c>
      <c r="D4" s="5">
        <f>'[1]38.Albania'!D4</f>
        <v>12</v>
      </c>
      <c r="E4" s="5">
        <f>'[1]38.Albania'!E4</f>
        <v>11</v>
      </c>
      <c r="F4" s="5">
        <f>'[1]38.Albania'!F4</f>
        <v>4</v>
      </c>
      <c r="G4" s="5">
        <f>'[1]38.Albania'!G4</f>
        <v>37</v>
      </c>
      <c r="H4" s="5">
        <f>'[1]38.Albania'!H4</f>
        <v>16</v>
      </c>
      <c r="I4" s="5">
        <f>'[1]38.Albania'!I4</f>
        <v>21</v>
      </c>
      <c r="J4" s="48">
        <f>'[1]38.Albania'!J4</f>
        <v>47</v>
      </c>
      <c r="K4" s="6">
        <f>'[1]38.Albania'!K4</f>
        <v>4.2500000038022812</v>
      </c>
      <c r="L4" s="5" t="str">
        <f>'[1]38.Albania'!L4</f>
        <v>ECLQ1</v>
      </c>
      <c r="M4" s="5"/>
    </row>
    <row r="5" spans="1:16">
      <c r="A5">
        <v>4</v>
      </c>
      <c r="B5" s="5" t="str">
        <f>'[1]38.Albania'!B5</f>
        <v>Laci</v>
      </c>
      <c r="C5" s="5">
        <f>'[1]38.Albania'!C5</f>
        <v>27</v>
      </c>
      <c r="D5" s="5">
        <f>'[1]38.Albania'!D5</f>
        <v>12</v>
      </c>
      <c r="E5" s="5">
        <f>'[1]38.Albania'!E5</f>
        <v>9</v>
      </c>
      <c r="F5" s="5">
        <f>'[1]38.Albania'!F5</f>
        <v>6</v>
      </c>
      <c r="G5" s="5">
        <f>'[1]38.Albania'!G5</f>
        <v>33</v>
      </c>
      <c r="H5" s="5">
        <f>'[1]38.Albania'!H5</f>
        <v>21</v>
      </c>
      <c r="I5" s="5">
        <f>'[1]38.Albania'!I5</f>
        <v>12</v>
      </c>
      <c r="J5" s="48">
        <f>'[1]38.Albania'!J5</f>
        <v>45</v>
      </c>
      <c r="K5" s="6">
        <f>'[1]38.Albania'!K5</f>
        <v>4.0000000035087719</v>
      </c>
      <c r="L5" s="5" t="str">
        <f>'[1]38.Albania'!L5</f>
        <v>ECLQ1?</v>
      </c>
      <c r="P5" s="271"/>
    </row>
    <row r="6" spans="1:16">
      <c r="A6">
        <v>5</v>
      </c>
      <c r="B6" s="5" t="str">
        <f>'[1]38.Albania'!B6</f>
        <v>Tirana</v>
      </c>
      <c r="C6" s="5">
        <f>'[1]38.Albania'!C6</f>
        <v>27</v>
      </c>
      <c r="D6" s="5">
        <f>'[1]38.Albania'!D6</f>
        <v>11</v>
      </c>
      <c r="E6" s="5">
        <f>'[1]38.Albania'!E6</f>
        <v>9</v>
      </c>
      <c r="F6" s="5">
        <f>'[1]38.Albania'!F6</f>
        <v>7</v>
      </c>
      <c r="G6" s="5">
        <f>'[1]38.Albania'!G6</f>
        <v>31</v>
      </c>
      <c r="H6" s="5">
        <f>'[1]38.Albania'!H6</f>
        <v>21</v>
      </c>
      <c r="I6" s="5">
        <f>'[1]38.Albania'!I6</f>
        <v>10</v>
      </c>
      <c r="J6" s="48">
        <f>'[1]38.Albania'!J6</f>
        <v>42</v>
      </c>
      <c r="K6" s="6">
        <f>'[1]38.Albania'!K6</f>
        <v>2.7500000029498524</v>
      </c>
      <c r="L6" s="5" t="str">
        <f>'[1]38.Albania'!L6</f>
        <v xml:space="preserve"> </v>
      </c>
      <c r="N6" s="8"/>
      <c r="O6" s="20"/>
      <c r="P6" s="271"/>
    </row>
    <row r="7" spans="1:16">
      <c r="A7">
        <v>6</v>
      </c>
      <c r="B7" s="5" t="str">
        <f>'[1]38.Albania'!B7</f>
        <v>Kukesi</v>
      </c>
      <c r="C7" s="5">
        <f>'[1]38.Albania'!C7</f>
        <v>27</v>
      </c>
      <c r="D7" s="5">
        <f>'[1]38.Albania'!D7</f>
        <v>10</v>
      </c>
      <c r="E7" s="5">
        <f>'[1]38.Albania'!E7</f>
        <v>5</v>
      </c>
      <c r="F7" s="5">
        <f>'[1]38.Albania'!F7</f>
        <v>12</v>
      </c>
      <c r="G7" s="5">
        <f>'[1]38.Albania'!G7</f>
        <v>35</v>
      </c>
      <c r="H7" s="5">
        <f>'[1]38.Albania'!H7</f>
        <v>32</v>
      </c>
      <c r="I7" s="5">
        <f>'[1]38.Albania'!I7</f>
        <v>3</v>
      </c>
      <c r="J7" s="48">
        <f>'[1]38.Albania'!J7</f>
        <v>35</v>
      </c>
      <c r="K7" s="6">
        <f>'[1]38.Albania'!K7</f>
        <v>6.0000000052356022</v>
      </c>
      <c r="L7" s="5" t="str">
        <f>'[1]38.Albania'!L7</f>
        <v xml:space="preserve"> </v>
      </c>
      <c r="O7" s="20"/>
      <c r="P7" s="271"/>
    </row>
    <row r="8" spans="1:16">
      <c r="A8">
        <v>7</v>
      </c>
      <c r="B8" s="5" t="str">
        <f>'[1]38.Albania'!B8</f>
        <v>Kastrioti</v>
      </c>
      <c r="C8" s="5">
        <f>'[1]38.Albania'!C8</f>
        <v>27</v>
      </c>
      <c r="D8" s="5">
        <f>'[1]38.Albania'!D8</f>
        <v>7</v>
      </c>
      <c r="E8" s="5">
        <f>'[1]38.Albania'!E8</f>
        <v>9</v>
      </c>
      <c r="F8" s="5">
        <f>'[1]38.Albania'!F8</f>
        <v>11</v>
      </c>
      <c r="G8" s="5">
        <f>'[1]38.Albania'!G8</f>
        <v>20</v>
      </c>
      <c r="H8" s="5">
        <f>'[1]38.Albania'!H8</f>
        <v>31</v>
      </c>
      <c r="I8" s="5">
        <f>'[1]38.Albania'!I8</f>
        <v>-11</v>
      </c>
      <c r="J8" s="48">
        <f>'[1]38.Albania'!J8</f>
        <v>30</v>
      </c>
      <c r="K8" s="6">
        <f>'[1]38.Albania'!K8</f>
        <v>1.450000010142857</v>
      </c>
      <c r="L8" s="5" t="str">
        <f>'[1]38.Albania'!L8</f>
        <v xml:space="preserve"> </v>
      </c>
      <c r="O8" s="20"/>
      <c r="P8" s="271"/>
    </row>
    <row r="9" spans="1:16">
      <c r="A9">
        <v>8</v>
      </c>
      <c r="B9" s="5" t="str">
        <f>'[1]38.Albania'!B9</f>
        <v>Bylis</v>
      </c>
      <c r="C9" s="5">
        <f>'[1]38.Albania'!C9</f>
        <v>27</v>
      </c>
      <c r="D9" s="5">
        <f>'[1]38.Albania'!D9</f>
        <v>6</v>
      </c>
      <c r="E9" s="5">
        <f>'[1]38.Albania'!E9</f>
        <v>8</v>
      </c>
      <c r="F9" s="5">
        <f>'[1]38.Albania'!F9</f>
        <v>13</v>
      </c>
      <c r="G9" s="5">
        <f>'[1]38.Albania'!G9</f>
        <v>21</v>
      </c>
      <c r="H9" s="5">
        <f>'[1]38.Albania'!H9</f>
        <v>35</v>
      </c>
      <c r="I9" s="5">
        <f>'[1]38.Albania'!I9</f>
        <v>-14</v>
      </c>
      <c r="J9" s="48">
        <f>'[1]38.Albania'!J9</f>
        <v>26</v>
      </c>
      <c r="K9" s="6">
        <f>'[1]38.Albania'!K9</f>
        <v>1.4500000101249999</v>
      </c>
      <c r="L9" s="5" t="str">
        <f>'[1]38.Albania'!L9</f>
        <v xml:space="preserve"> </v>
      </c>
      <c r="O9" s="51"/>
    </row>
    <row r="10" spans="1:16">
      <c r="A10">
        <v>9</v>
      </c>
      <c r="B10" s="5" t="str">
        <f>'[1]38.Albania'!B10</f>
        <v>Skenderbeu</v>
      </c>
      <c r="C10" s="5">
        <f>'[1]38.Albania'!C10</f>
        <v>27</v>
      </c>
      <c r="D10" s="5">
        <f>'[1]38.Albania'!D10</f>
        <v>5</v>
      </c>
      <c r="E10" s="5">
        <f>'[1]38.Albania'!E10</f>
        <v>8</v>
      </c>
      <c r="F10" s="5">
        <f>'[1]38.Albania'!F10</f>
        <v>14</v>
      </c>
      <c r="G10" s="5">
        <f>'[1]38.Albania'!G10</f>
        <v>23</v>
      </c>
      <c r="H10" s="5">
        <f>'[1]38.Albania'!H10</f>
        <v>46</v>
      </c>
      <c r="I10" s="5">
        <f>'[1]38.Albania'!I10</f>
        <v>-23</v>
      </c>
      <c r="J10" s="48">
        <f>'[1]38.Albania'!J10</f>
        <v>23</v>
      </c>
      <c r="K10" s="6">
        <f>'[1]38.Albania'!K10</f>
        <v>4.0000000034602072</v>
      </c>
      <c r="L10" s="5" t="str">
        <f>'[1]38.Albania'!L10</f>
        <v xml:space="preserve"> </v>
      </c>
    </row>
    <row r="11" spans="1:16">
      <c r="A11">
        <v>10</v>
      </c>
      <c r="B11" s="5" t="str">
        <f>'[1]38.Albania'!B11</f>
        <v>Apolonia</v>
      </c>
      <c r="C11" s="5">
        <f>'[1]38.Albania'!C11</f>
        <v>27</v>
      </c>
      <c r="D11" s="5">
        <f>'[1]38.Albania'!D11</f>
        <v>3</v>
      </c>
      <c r="E11" s="5">
        <f>'[1]38.Albania'!E11</f>
        <v>8</v>
      </c>
      <c r="F11" s="5">
        <f>'[1]38.Albania'!F11</f>
        <v>16</v>
      </c>
      <c r="G11" s="5">
        <f>'[1]38.Albania'!G11</f>
        <v>18</v>
      </c>
      <c r="H11" s="5">
        <f>'[1]38.Albania'!H11</f>
        <v>45</v>
      </c>
      <c r="I11" s="5">
        <f>'[1]38.Albania'!I11</f>
        <v>-27</v>
      </c>
      <c r="J11" s="48">
        <f>'[1]38.Albania'!J11</f>
        <v>17</v>
      </c>
      <c r="K11" s="6">
        <f>'[1]38.Albania'!K11</f>
        <v>1.4500000100999999</v>
      </c>
      <c r="L11" s="5" t="str">
        <f>'[1]38.Albania'!L11</f>
        <v xml:space="preserve"> </v>
      </c>
    </row>
    <row r="12" spans="1:16">
      <c r="F12" s="120" t="s">
        <v>203</v>
      </c>
      <c r="G12" s="277">
        <f>IF(SUM(C2:C11)=0,0,SUM(G2:G11)/SUM(C2:C11)*2)</f>
        <v>2.0370370370370372</v>
      </c>
      <c r="H12" s="277"/>
      <c r="K12" s="3"/>
    </row>
    <row r="13" spans="1:16">
      <c r="B13" t="s">
        <v>162</v>
      </c>
      <c r="K13" s="6">
        <f>'[1]38.Albania'!K13</f>
        <v>1.4500000099999999</v>
      </c>
      <c r="N13" s="25"/>
    </row>
    <row r="14" spans="1:16">
      <c r="N14" s="153"/>
    </row>
    <row r="16" spans="1:16">
      <c r="B16" s="24"/>
      <c r="C16" s="25"/>
    </row>
    <row r="17" spans="2:2">
      <c r="B17" s="190" t="s">
        <v>204</v>
      </c>
    </row>
    <row r="18" spans="2:2">
      <c r="B18" s="27" t="s">
        <v>227</v>
      </c>
    </row>
    <row r="19" spans="2:2">
      <c r="B19" s="190" t="s">
        <v>206</v>
      </c>
    </row>
    <row r="20" spans="2:2">
      <c r="B20" s="190" t="s">
        <v>207</v>
      </c>
    </row>
    <row r="21" spans="2:2">
      <c r="B21" s="27" t="s">
        <v>222</v>
      </c>
    </row>
    <row r="22" spans="2:2">
      <c r="B22" s="144"/>
    </row>
    <row r="23" spans="2:2">
      <c r="B23" t="s">
        <v>299</v>
      </c>
    </row>
  </sheetData>
  <mergeCells count="1">
    <mergeCell ref="G12:H12"/>
  </mergeCells>
  <phoneticPr fontId="3" type="noConversion"/>
  <hyperlinks>
    <hyperlink ref="O1" location="MENU!A1" display="Menu" xr:uid="{00000000-0004-0000-2B00-000000000000}"/>
  </hyperlinks>
  <pageMargins left="0.75" right="0.75" top="1" bottom="1" header="0.5" footer="0.5"/>
  <pageSetup paperSize="9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Лист46"/>
  <dimension ref="A1:Q24"/>
  <sheetViews>
    <sheetView workbookViewId="0"/>
  </sheetViews>
  <sheetFormatPr defaultRowHeight="15"/>
  <cols>
    <col min="1" max="1" width="3" customWidth="1"/>
    <col min="2" max="2" width="19.7109375" customWidth="1"/>
    <col min="3" max="8" width="3" customWidth="1"/>
    <col min="9" max="9" width="3.7109375" customWidth="1"/>
    <col min="10" max="10" width="3.7109375" style="13" customWidth="1"/>
    <col min="11" max="11" width="5.5703125" bestFit="1" customWidth="1"/>
    <col min="12" max="12" width="7.42578125" bestFit="1" customWidth="1"/>
  </cols>
  <sheetData>
    <row r="1" spans="1:17">
      <c r="B1" t="s">
        <v>184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s="13" t="s">
        <v>199</v>
      </c>
      <c r="K1" s="17" t="s">
        <v>128</v>
      </c>
      <c r="L1" s="17" t="s">
        <v>200</v>
      </c>
      <c r="M1" s="129" t="str">
        <f>CONCATENATE(MAX(C2:C13),"/33")</f>
        <v>26/33</v>
      </c>
      <c r="N1" s="243"/>
      <c r="O1" s="246" t="s">
        <v>77</v>
      </c>
    </row>
    <row r="2" spans="1:17">
      <c r="A2">
        <v>1</v>
      </c>
      <c r="B2" s="5" t="str">
        <f>'[1]39.Macedonia'!B2</f>
        <v>Shkendija</v>
      </c>
      <c r="C2" s="5">
        <f>'[1]39.Macedonia'!C2</f>
        <v>26</v>
      </c>
      <c r="D2" s="5">
        <f>'[1]39.Macedonia'!D2</f>
        <v>17</v>
      </c>
      <c r="E2" s="5">
        <f>'[1]39.Macedonia'!E2</f>
        <v>8</v>
      </c>
      <c r="F2" s="5">
        <f>'[1]39.Macedonia'!F2</f>
        <v>1</v>
      </c>
      <c r="G2" s="5">
        <f>'[1]39.Macedonia'!G2</f>
        <v>52</v>
      </c>
      <c r="H2" s="5">
        <f>'[1]39.Macedonia'!H2</f>
        <v>16</v>
      </c>
      <c r="I2" s="5">
        <f>'[1]39.Macedonia'!I2</f>
        <v>36</v>
      </c>
      <c r="J2" s="48">
        <f>'[1]39.Macedonia'!J2</f>
        <v>59</v>
      </c>
      <c r="K2" s="6">
        <f>'[1]39.Macedonia'!K2</f>
        <v>9.0000000075187963</v>
      </c>
      <c r="L2" s="5" t="str">
        <f>'[1]39.Macedonia'!L2</f>
        <v>CHQ1</v>
      </c>
      <c r="M2" s="129"/>
    </row>
    <row r="3" spans="1:17">
      <c r="A3">
        <v>2</v>
      </c>
      <c r="B3" s="5" t="str">
        <f>'[1]39.Macedonia'!B3</f>
        <v>Shkupi</v>
      </c>
      <c r="C3" s="5">
        <f>'[1]39.Macedonia'!C3</f>
        <v>26</v>
      </c>
      <c r="D3" s="5">
        <f>'[1]39.Macedonia'!D3</f>
        <v>14</v>
      </c>
      <c r="E3" s="5">
        <f>'[1]39.Macedonia'!E3</f>
        <v>7</v>
      </c>
      <c r="F3" s="5">
        <f>'[1]39.Macedonia'!F3</f>
        <v>5</v>
      </c>
      <c r="G3" s="5">
        <f>'[1]39.Macedonia'!G3</f>
        <v>37</v>
      </c>
      <c r="H3" s="5">
        <f>'[1]39.Macedonia'!H3</f>
        <v>22</v>
      </c>
      <c r="I3" s="5">
        <f>'[1]39.Macedonia'!I3</f>
        <v>15</v>
      </c>
      <c r="J3" s="48">
        <f>'[1]39.Macedonia'!J3</f>
        <v>49</v>
      </c>
      <c r="K3" s="6">
        <f>'[1]39.Macedonia'!K3</f>
        <v>3.0000000030211482</v>
      </c>
      <c r="L3" s="5" t="str">
        <f>'[1]39.Macedonia'!L3</f>
        <v>ECLQ1</v>
      </c>
    </row>
    <row r="4" spans="1:17">
      <c r="A4">
        <v>3</v>
      </c>
      <c r="B4" s="5" t="str">
        <f>'[1]39.Macedonia'!B4</f>
        <v>Makedonija GP</v>
      </c>
      <c r="C4" s="5">
        <f>'[1]39.Macedonia'!C4</f>
        <v>26</v>
      </c>
      <c r="D4" s="5">
        <f>'[1]39.Macedonia'!D4</f>
        <v>13</v>
      </c>
      <c r="E4" s="5">
        <f>'[1]39.Macedonia'!E4</f>
        <v>5</v>
      </c>
      <c r="F4" s="5">
        <f>'[1]39.Macedonia'!F4</f>
        <v>8</v>
      </c>
      <c r="G4" s="5">
        <f>'[1]39.Macedonia'!G4</f>
        <v>39</v>
      </c>
      <c r="H4" s="5">
        <f>'[1]39.Macedonia'!H4</f>
        <v>33</v>
      </c>
      <c r="I4" s="5">
        <f>'[1]39.Macedonia'!I4</f>
        <v>6</v>
      </c>
      <c r="J4" s="48">
        <f>'[1]39.Macedonia'!J4</f>
        <v>44</v>
      </c>
      <c r="K4" s="6">
        <f>'[1]39.Macedonia'!K4</f>
        <v>1.5250000026041666</v>
      </c>
      <c r="L4" s="5" t="str">
        <f>'[1]39.Macedonia'!L4</f>
        <v>ECLQ1</v>
      </c>
    </row>
    <row r="5" spans="1:17">
      <c r="A5">
        <v>4</v>
      </c>
      <c r="B5" s="5" t="str">
        <f>'[1]39.Macedonia'!B5</f>
        <v>Struga</v>
      </c>
      <c r="C5" s="5">
        <f>'[1]39.Macedonia'!C5</f>
        <v>26</v>
      </c>
      <c r="D5" s="5">
        <f>'[1]39.Macedonia'!D5</f>
        <v>10</v>
      </c>
      <c r="E5" s="5">
        <f>'[1]39.Macedonia'!E5</f>
        <v>10</v>
      </c>
      <c r="F5" s="5">
        <f>'[1]39.Macedonia'!F5</f>
        <v>6</v>
      </c>
      <c r="G5" s="5">
        <f>'[1]39.Macedonia'!G5</f>
        <v>28</v>
      </c>
      <c r="H5" s="5">
        <f>'[1]39.Macedonia'!H5</f>
        <v>21</v>
      </c>
      <c r="I5" s="5">
        <f>'[1]39.Macedonia'!I5</f>
        <v>7</v>
      </c>
      <c r="J5" s="48">
        <f>'[1]39.Macedonia'!J5</f>
        <v>40</v>
      </c>
      <c r="K5" s="6">
        <f>'[1]39.Macedonia'!K5</f>
        <v>1.5250000002499999</v>
      </c>
      <c r="L5" s="5" t="str">
        <f>'[1]39.Macedonia'!L5</f>
        <v>ECLQ1?</v>
      </c>
      <c r="O5" s="271"/>
      <c r="P5" s="271"/>
      <c r="Q5" s="271" t="s">
        <v>240</v>
      </c>
    </row>
    <row r="6" spans="1:17">
      <c r="A6">
        <v>5</v>
      </c>
      <c r="B6" s="5" t="str">
        <f>'[1]39.Macedonia'!B6</f>
        <v>Rabotnicki</v>
      </c>
      <c r="C6" s="5">
        <f>'[1]39.Macedonia'!C6</f>
        <v>26</v>
      </c>
      <c r="D6" s="5">
        <f>'[1]39.Macedonia'!D6</f>
        <v>9</v>
      </c>
      <c r="E6" s="5">
        <f>'[1]39.Macedonia'!E6</f>
        <v>12</v>
      </c>
      <c r="F6" s="5">
        <f>'[1]39.Macedonia'!F6</f>
        <v>5</v>
      </c>
      <c r="G6" s="5">
        <f>'[1]39.Macedonia'!G6</f>
        <v>32</v>
      </c>
      <c r="H6" s="5">
        <f>'[1]39.Macedonia'!H6</f>
        <v>26</v>
      </c>
      <c r="I6" s="5">
        <f>'[1]39.Macedonia'!I6</f>
        <v>6</v>
      </c>
      <c r="J6" s="48">
        <f>'[1]39.Macedonia'!J6</f>
        <v>39</v>
      </c>
      <c r="K6" s="6">
        <f>'[1]39.Macedonia'!K6</f>
        <v>1.7500000026954179</v>
      </c>
      <c r="L6" s="5" t="str">
        <f>'[1]39.Macedonia'!L6</f>
        <v xml:space="preserve"> </v>
      </c>
      <c r="M6" s="10"/>
      <c r="O6" s="271"/>
      <c r="P6" s="271"/>
      <c r="Q6" s="271" t="s">
        <v>300</v>
      </c>
    </row>
    <row r="7" spans="1:17">
      <c r="A7">
        <v>6</v>
      </c>
      <c r="B7" s="5" t="str">
        <f>'[1]39.Macedonia'!B7</f>
        <v>Borec</v>
      </c>
      <c r="C7" s="5">
        <f>'[1]39.Macedonia'!C7</f>
        <v>26</v>
      </c>
      <c r="D7" s="5">
        <f>'[1]39.Macedonia'!D7</f>
        <v>9</v>
      </c>
      <c r="E7" s="5">
        <f>'[1]39.Macedonia'!E7</f>
        <v>6</v>
      </c>
      <c r="F7" s="5">
        <f>'[1]39.Macedonia'!F7</f>
        <v>11</v>
      </c>
      <c r="G7" s="5">
        <f>'[1]39.Macedonia'!G7</f>
        <v>24</v>
      </c>
      <c r="H7" s="5">
        <f>'[1]39.Macedonia'!H7</f>
        <v>26</v>
      </c>
      <c r="I7" s="5">
        <f>'[1]39.Macedonia'!I7</f>
        <v>-2</v>
      </c>
      <c r="J7" s="48">
        <f>'[1]39.Macedonia'!J7</f>
        <v>33</v>
      </c>
      <c r="K7" s="6">
        <f>'[1]39.Macedonia'!K7</f>
        <v>1.5250000001666666</v>
      </c>
      <c r="L7" s="5" t="str">
        <f>'[1]39.Macedonia'!L7</f>
        <v xml:space="preserve"> </v>
      </c>
      <c r="N7" s="271"/>
      <c r="O7" s="271"/>
      <c r="P7" s="271"/>
    </row>
    <row r="8" spans="1:17" ht="15" customHeight="1">
      <c r="A8">
        <v>7</v>
      </c>
      <c r="B8" s="5" t="str">
        <f>'[1]39.Macedonia'!B8</f>
        <v>Pelister</v>
      </c>
      <c r="C8" s="5">
        <f>'[1]39.Macedonia'!C8</f>
        <v>26</v>
      </c>
      <c r="D8" s="5">
        <f>'[1]39.Macedonia'!D8</f>
        <v>8</v>
      </c>
      <c r="E8" s="5">
        <f>'[1]39.Macedonia'!E8</f>
        <v>8</v>
      </c>
      <c r="F8" s="5">
        <f>'[1]39.Macedonia'!F8</f>
        <v>10</v>
      </c>
      <c r="G8" s="5">
        <f>'[1]39.Macedonia'!G8</f>
        <v>25</v>
      </c>
      <c r="H8" s="5">
        <f>'[1]39.Macedonia'!H8</f>
        <v>29</v>
      </c>
      <c r="I8" s="5">
        <f>'[1]39.Macedonia'!I8</f>
        <v>-4</v>
      </c>
      <c r="J8" s="48">
        <f>'[1]39.Macedonia'!J8</f>
        <v>32</v>
      </c>
      <c r="K8" s="6">
        <f>'[1]39.Macedonia'!K8</f>
        <v>1.5250000025974024</v>
      </c>
      <c r="L8" s="5" t="str">
        <f>'[1]39.Macedonia'!L8</f>
        <v xml:space="preserve"> </v>
      </c>
      <c r="N8" s="67"/>
      <c r="O8" s="143"/>
      <c r="P8" s="271"/>
    </row>
    <row r="9" spans="1:17" ht="15" customHeight="1">
      <c r="A9">
        <v>8</v>
      </c>
      <c r="B9" s="5" t="str">
        <f>'[1]39.Macedonia'!B9</f>
        <v>Akademija Pandev</v>
      </c>
      <c r="C9" s="5">
        <f>'[1]39.Macedonia'!C9</f>
        <v>26</v>
      </c>
      <c r="D9" s="5">
        <f>'[1]39.Macedonia'!D9</f>
        <v>9</v>
      </c>
      <c r="E9" s="5">
        <f>'[1]39.Macedonia'!E9</f>
        <v>4</v>
      </c>
      <c r="F9" s="5">
        <f>'[1]39.Macedonia'!F9</f>
        <v>13</v>
      </c>
      <c r="G9" s="5">
        <f>'[1]39.Macedonia'!G9</f>
        <v>20</v>
      </c>
      <c r="H9" s="5">
        <f>'[1]39.Macedonia'!H9</f>
        <v>27</v>
      </c>
      <c r="I9" s="5">
        <f>'[1]39.Macedonia'!I9</f>
        <v>-7</v>
      </c>
      <c r="J9" s="48">
        <f>'[1]39.Macedonia'!J9</f>
        <v>31</v>
      </c>
      <c r="K9" s="6">
        <f>'[1]39.Macedonia'!K9</f>
        <v>1.525000002610966</v>
      </c>
      <c r="L9" s="5" t="str">
        <f>'[1]39.Macedonia'!L9</f>
        <v xml:space="preserve"> </v>
      </c>
      <c r="N9" s="49"/>
    </row>
    <row r="10" spans="1:17" ht="15" customHeight="1">
      <c r="A10">
        <v>9</v>
      </c>
      <c r="B10" s="5" t="str">
        <f>'[1]39.Macedonia'!B10</f>
        <v>Sileks</v>
      </c>
      <c r="C10" s="5">
        <f>'[1]39.Macedonia'!C10</f>
        <v>26</v>
      </c>
      <c r="D10" s="5">
        <f>'[1]39.Macedonia'!D10</f>
        <v>8</v>
      </c>
      <c r="E10" s="5">
        <f>'[1]39.Macedonia'!E10</f>
        <v>5</v>
      </c>
      <c r="F10" s="5">
        <f>'[1]39.Macedonia'!F10</f>
        <v>13</v>
      </c>
      <c r="G10" s="5">
        <f>'[1]39.Macedonia'!G10</f>
        <v>38</v>
      </c>
      <c r="H10" s="5">
        <f>'[1]39.Macedonia'!H10</f>
        <v>32</v>
      </c>
      <c r="I10" s="5">
        <f>'[1]39.Macedonia'!I10</f>
        <v>6</v>
      </c>
      <c r="J10" s="48">
        <f>'[1]39.Macedonia'!J10</f>
        <v>29</v>
      </c>
      <c r="K10" s="6">
        <f>'[1]39.Macedonia'!K10</f>
        <v>1.7500000027247957</v>
      </c>
      <c r="L10" s="5" t="str">
        <f>'[1]39.Macedonia'!L10</f>
        <v xml:space="preserve"> </v>
      </c>
    </row>
    <row r="11" spans="1:17">
      <c r="A11">
        <v>10</v>
      </c>
      <c r="B11" s="5" t="str">
        <f>'[1]39.Macedonia'!B11</f>
        <v>Renova</v>
      </c>
      <c r="C11" s="5">
        <f>'[1]39.Macedonia'!C11</f>
        <v>26</v>
      </c>
      <c r="D11" s="5">
        <f>'[1]39.Macedonia'!D11</f>
        <v>6</v>
      </c>
      <c r="E11" s="5">
        <f>'[1]39.Macedonia'!E11</f>
        <v>9</v>
      </c>
      <c r="F11" s="5">
        <f>'[1]39.Macedonia'!F11</f>
        <v>11</v>
      </c>
      <c r="G11" s="5">
        <f>'[1]39.Macedonia'!G11</f>
        <v>28</v>
      </c>
      <c r="H11" s="5">
        <f>'[1]39.Macedonia'!H11</f>
        <v>38</v>
      </c>
      <c r="I11" s="5">
        <f>'[1]39.Macedonia'!I11</f>
        <v>-10</v>
      </c>
      <c r="J11" s="48">
        <f>'[1]39.Macedonia'!J11</f>
        <v>27</v>
      </c>
      <c r="K11" s="6">
        <f>'[1]39.Macedonia'!K11</f>
        <v>1.525000002617801</v>
      </c>
      <c r="L11" s="5" t="str">
        <f>'[1]39.Macedonia'!L11</f>
        <v xml:space="preserve"> </v>
      </c>
    </row>
    <row r="12" spans="1:17">
      <c r="A12">
        <v>11</v>
      </c>
      <c r="B12" s="5" t="str">
        <f>'[1]39.Macedonia'!B12</f>
        <v>Vardar</v>
      </c>
      <c r="C12" s="5">
        <f>'[1]39.Macedonia'!C12</f>
        <v>26</v>
      </c>
      <c r="D12" s="5">
        <f>'[1]39.Macedonia'!D12</f>
        <v>6</v>
      </c>
      <c r="E12" s="5">
        <f>'[1]39.Macedonia'!E12</f>
        <v>9</v>
      </c>
      <c r="F12" s="5">
        <f>'[1]39.Macedonia'!F12</f>
        <v>11</v>
      </c>
      <c r="G12" s="5">
        <f>'[1]39.Macedonia'!G12</f>
        <v>29</v>
      </c>
      <c r="H12" s="5">
        <f>'[1]39.Macedonia'!H12</f>
        <v>48</v>
      </c>
      <c r="I12" s="5">
        <f>'[1]39.Macedonia'!I12</f>
        <v>-19</v>
      </c>
      <c r="J12" s="48">
        <f>'[1]39.Macedonia'!J12</f>
        <v>27</v>
      </c>
      <c r="K12" s="6">
        <f>'[1]39.Macedonia'!K12</f>
        <v>4.0000000034722225</v>
      </c>
      <c r="L12" s="5" t="str">
        <f>'[1]39.Macedonia'!L12</f>
        <v xml:space="preserve"> </v>
      </c>
    </row>
    <row r="13" spans="1:17">
      <c r="A13">
        <v>12</v>
      </c>
      <c r="B13" s="5" t="str">
        <f>'[1]39.Macedonia'!B13</f>
        <v>Belasica</v>
      </c>
      <c r="C13" s="5">
        <f>'[1]39.Macedonia'!C13</f>
        <v>26</v>
      </c>
      <c r="D13" s="5">
        <f>'[1]39.Macedonia'!D13</f>
        <v>3</v>
      </c>
      <c r="E13" s="5">
        <f>'[1]39.Macedonia'!E13</f>
        <v>5</v>
      </c>
      <c r="F13" s="5">
        <f>'[1]39.Macedonia'!F13</f>
        <v>18</v>
      </c>
      <c r="G13" s="5">
        <f>'[1]39.Macedonia'!G13</f>
        <v>20</v>
      </c>
      <c r="H13" s="5">
        <f>'[1]39.Macedonia'!H13</f>
        <v>54</v>
      </c>
      <c r="I13" s="5">
        <f>'[1]39.Macedonia'!I13</f>
        <v>-34</v>
      </c>
      <c r="J13" s="48">
        <f>'[1]39.Macedonia'!J13</f>
        <v>14</v>
      </c>
      <c r="K13" s="6">
        <f>'[1]39.Macedonia'!K13</f>
        <v>1.5250000000833333</v>
      </c>
      <c r="L13" s="5" t="str">
        <f>'[1]39.Macedonia'!L13</f>
        <v xml:space="preserve"> </v>
      </c>
    </row>
    <row r="14" spans="1:17">
      <c r="F14" s="120" t="s">
        <v>203</v>
      </c>
      <c r="G14" s="277">
        <f>SUM(G2:G13)/SUM(C2:C13)*2</f>
        <v>2.3846153846153846</v>
      </c>
      <c r="H14" s="277"/>
      <c r="K14" s="3"/>
    </row>
    <row r="15" spans="1:17">
      <c r="B15" t="s">
        <v>163</v>
      </c>
      <c r="K15" s="6">
        <f>'[1]39.Macedonia'!K15</f>
        <v>1.5249999999999999</v>
      </c>
    </row>
    <row r="16" spans="1:17">
      <c r="K16" s="3"/>
    </row>
    <row r="18" spans="2:12">
      <c r="B18" s="190" t="s">
        <v>204</v>
      </c>
      <c r="L18" t="str">
        <f>IF(B14="Дебрецен","ЛЕ2"," ")</f>
        <v xml:space="preserve"> </v>
      </c>
    </row>
    <row r="19" spans="2:12">
      <c r="B19" s="27" t="s">
        <v>301</v>
      </c>
    </row>
    <row r="20" spans="2:12">
      <c r="B20" s="27" t="s">
        <v>302</v>
      </c>
    </row>
    <row r="21" spans="2:12">
      <c r="B21" s="27" t="s">
        <v>276</v>
      </c>
    </row>
    <row r="22" spans="2:12">
      <c r="B22" s="27" t="s">
        <v>303</v>
      </c>
    </row>
    <row r="23" spans="2:12">
      <c r="B23" s="27" t="s">
        <v>220</v>
      </c>
    </row>
    <row r="24" spans="2:12">
      <c r="B24" s="25" t="s">
        <v>304</v>
      </c>
    </row>
  </sheetData>
  <mergeCells count="1">
    <mergeCell ref="G14:H14"/>
  </mergeCells>
  <phoneticPr fontId="3" type="noConversion"/>
  <hyperlinks>
    <hyperlink ref="O1" location="MENU!A1" display="Menu" xr:uid="{00000000-0004-0000-2C00-000000000000}"/>
  </hyperlinks>
  <pageMargins left="0.75" right="0.75" top="1" bottom="1" header="0.5" footer="0.5"/>
  <pageSetup paperSize="9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Лист36"/>
  <dimension ref="A1:Q36"/>
  <sheetViews>
    <sheetView workbookViewId="0"/>
  </sheetViews>
  <sheetFormatPr defaultRowHeight="15"/>
  <cols>
    <col min="1" max="1" width="3" customWidth="1"/>
    <col min="2" max="2" width="19.7109375" customWidth="1"/>
    <col min="3" max="8" width="3" customWidth="1"/>
    <col min="9" max="10" width="3.7109375" customWidth="1"/>
    <col min="11" max="11" width="5.5703125" bestFit="1" customWidth="1"/>
    <col min="12" max="12" width="7.42578125" bestFit="1" customWidth="1"/>
  </cols>
  <sheetData>
    <row r="1" spans="1:17">
      <c r="B1" t="s">
        <v>184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s="13" t="s">
        <v>199</v>
      </c>
      <c r="K1" s="17" t="s">
        <v>128</v>
      </c>
      <c r="L1" s="17" t="s">
        <v>200</v>
      </c>
      <c r="M1" s="129" t="str">
        <f>CONCATENATE(MAX(C2:C13),"/33")</f>
        <v>25/33</v>
      </c>
      <c r="N1" s="243"/>
      <c r="O1" s="246" t="s">
        <v>77</v>
      </c>
    </row>
    <row r="2" spans="1:17">
      <c r="A2">
        <v>1</v>
      </c>
      <c r="B2" s="5" t="str">
        <f>'[1]40.Bosnia'!B2</f>
        <v>Sarajevo</v>
      </c>
      <c r="C2" s="5">
        <f>'[1]40.Bosnia'!C2</f>
        <v>25</v>
      </c>
      <c r="D2" s="5">
        <f>'[1]40.Bosnia'!D2</f>
        <v>15</v>
      </c>
      <c r="E2" s="5">
        <f>'[1]40.Bosnia'!E2</f>
        <v>7</v>
      </c>
      <c r="F2" s="5">
        <f>'[1]40.Bosnia'!F2</f>
        <v>3</v>
      </c>
      <c r="G2" s="5">
        <f>'[1]40.Bosnia'!G2</f>
        <v>42</v>
      </c>
      <c r="H2" s="5">
        <f>'[1]40.Bosnia'!H2</f>
        <v>19</v>
      </c>
      <c r="I2" s="5">
        <f>'[1]40.Bosnia'!I2</f>
        <v>23</v>
      </c>
      <c r="J2" s="48">
        <f>'[1]40.Bosnia'!J2</f>
        <v>52</v>
      </c>
      <c r="K2" s="6">
        <f>'[1]40.Bosnia'!K2</f>
        <v>6.2500000055555551</v>
      </c>
      <c r="L2" s="5" t="str">
        <f>'[1]40.Bosnia'!L2</f>
        <v>CHQ1</v>
      </c>
      <c r="M2" s="129"/>
    </row>
    <row r="3" spans="1:17">
      <c r="A3">
        <v>2</v>
      </c>
      <c r="B3" s="5" t="str">
        <f>'[1]40.Bosnia'!B3</f>
        <v>Borac Banja Luka</v>
      </c>
      <c r="C3" s="5">
        <f>'[1]40.Bosnia'!C3</f>
        <v>25</v>
      </c>
      <c r="D3" s="5">
        <f>'[1]40.Bosnia'!D3</f>
        <v>15</v>
      </c>
      <c r="E3" s="5">
        <f>'[1]40.Bosnia'!E3</f>
        <v>2</v>
      </c>
      <c r="F3" s="5">
        <f>'[1]40.Bosnia'!F3</f>
        <v>8</v>
      </c>
      <c r="G3" s="5">
        <f>'[1]40.Bosnia'!G3</f>
        <v>47</v>
      </c>
      <c r="H3" s="5">
        <f>'[1]40.Bosnia'!H3</f>
        <v>27</v>
      </c>
      <c r="I3" s="5">
        <f>'[1]40.Bosnia'!I3</f>
        <v>20</v>
      </c>
      <c r="J3" s="48">
        <f>'[1]40.Bosnia'!J3</f>
        <v>47</v>
      </c>
      <c r="K3" s="6">
        <f>'[1]40.Bosnia'!K3</f>
        <v>1.6000000026525201</v>
      </c>
      <c r="L3" s="5" t="str">
        <f>'[1]40.Bosnia'!L3</f>
        <v>ECLQ1</v>
      </c>
      <c r="M3" s="5"/>
      <c r="N3" s="243"/>
      <c r="Q3" s="271" t="s">
        <v>240</v>
      </c>
    </row>
    <row r="4" spans="1:17">
      <c r="A4">
        <v>3</v>
      </c>
      <c r="B4" s="5" t="str">
        <f>'[1]40.Bosnia'!B4</f>
        <v>Velez</v>
      </c>
      <c r="C4" s="5">
        <f>'[1]40.Bosnia'!C4</f>
        <v>25</v>
      </c>
      <c r="D4" s="5">
        <f>'[1]40.Bosnia'!D4</f>
        <v>12</v>
      </c>
      <c r="E4" s="5">
        <f>'[1]40.Bosnia'!E4</f>
        <v>9</v>
      </c>
      <c r="F4" s="5">
        <f>'[1]40.Bosnia'!F4</f>
        <v>4</v>
      </c>
      <c r="G4" s="5">
        <f>'[1]40.Bosnia'!G4</f>
        <v>38</v>
      </c>
      <c r="H4" s="5">
        <f>'[1]40.Bosnia'!H4</f>
        <v>24</v>
      </c>
      <c r="I4" s="5">
        <f>'[1]40.Bosnia'!I4</f>
        <v>14</v>
      </c>
      <c r="J4" s="48">
        <f>'[1]40.Bosnia'!J4</f>
        <v>45</v>
      </c>
      <c r="K4" s="6">
        <f>'[1]40.Bosnia'!K4</f>
        <v>1.6000000003333334</v>
      </c>
      <c r="L4" s="5" t="str">
        <f>'[1]40.Bosnia'!L4</f>
        <v>ECLQ1</v>
      </c>
      <c r="M4" s="5"/>
      <c r="Q4" s="271" t="s">
        <v>305</v>
      </c>
    </row>
    <row r="5" spans="1:17">
      <c r="A5">
        <v>4</v>
      </c>
      <c r="B5" s="5" t="str">
        <f>'[1]40.Bosnia'!B5</f>
        <v>Zrinjski</v>
      </c>
      <c r="C5" s="5">
        <f>'[1]40.Bosnia'!C5</f>
        <v>25</v>
      </c>
      <c r="D5" s="5">
        <f>'[1]40.Bosnia'!D5</f>
        <v>14</v>
      </c>
      <c r="E5" s="5">
        <f>'[1]40.Bosnia'!E5</f>
        <v>3</v>
      </c>
      <c r="F5" s="5">
        <f>'[1]40.Bosnia'!F5</f>
        <v>8</v>
      </c>
      <c r="G5" s="5">
        <f>'[1]40.Bosnia'!G5</f>
        <v>35</v>
      </c>
      <c r="H5" s="5">
        <f>'[1]40.Bosnia'!H5</f>
        <v>21</v>
      </c>
      <c r="I5" s="5">
        <f>'[1]40.Bosnia'!I5</f>
        <v>14</v>
      </c>
      <c r="J5" s="48">
        <f>'[1]40.Bosnia'!J5</f>
        <v>45</v>
      </c>
      <c r="K5" s="6">
        <f>'[1]40.Bosnia'!K5</f>
        <v>8.0000000071942452</v>
      </c>
      <c r="L5" s="5" t="str">
        <f>'[1]40.Bosnia'!L5</f>
        <v>ECLQ1?</v>
      </c>
    </row>
    <row r="6" spans="1:17">
      <c r="A6">
        <v>5</v>
      </c>
      <c r="B6" s="5" t="str">
        <f>'[1]40.Bosnia'!B6</f>
        <v>Siroki Brijeg</v>
      </c>
      <c r="C6" s="5">
        <f>'[1]40.Bosnia'!C6</f>
        <v>25</v>
      </c>
      <c r="D6" s="5">
        <f>'[1]40.Bosnia'!D6</f>
        <v>13</v>
      </c>
      <c r="E6" s="5">
        <f>'[1]40.Bosnia'!E6</f>
        <v>6</v>
      </c>
      <c r="F6" s="5">
        <f>'[1]40.Bosnia'!F6</f>
        <v>6</v>
      </c>
      <c r="G6" s="5">
        <f>'[1]40.Bosnia'!G6</f>
        <v>38</v>
      </c>
      <c r="H6" s="5">
        <f>'[1]40.Bosnia'!H6</f>
        <v>24</v>
      </c>
      <c r="I6" s="5">
        <f>'[1]40.Bosnia'!I6</f>
        <v>14</v>
      </c>
      <c r="J6" s="48">
        <f>'[1]40.Bosnia'!J6</f>
        <v>45</v>
      </c>
      <c r="K6" s="6">
        <f>'[1]40.Bosnia'!K6</f>
        <v>2.7500000029154519</v>
      </c>
      <c r="L6" s="5" t="str">
        <f>'[1]40.Bosnia'!L6</f>
        <v xml:space="preserve"> </v>
      </c>
      <c r="P6" s="271"/>
    </row>
    <row r="7" spans="1:17">
      <c r="A7" s="44">
        <v>6</v>
      </c>
      <c r="B7" s="5" t="str">
        <f>'[1]40.Bosnia'!B7</f>
        <v>Tuzla City</v>
      </c>
      <c r="C7" s="5">
        <f>'[1]40.Bosnia'!C7</f>
        <v>25</v>
      </c>
      <c r="D7" s="5">
        <f>'[1]40.Bosnia'!D7</f>
        <v>12</v>
      </c>
      <c r="E7" s="5">
        <f>'[1]40.Bosnia'!E7</f>
        <v>5</v>
      </c>
      <c r="F7" s="5">
        <f>'[1]40.Bosnia'!F7</f>
        <v>8</v>
      </c>
      <c r="G7" s="5">
        <f>'[1]40.Bosnia'!G7</f>
        <v>30</v>
      </c>
      <c r="H7" s="5">
        <f>'[1]40.Bosnia'!H7</f>
        <v>26</v>
      </c>
      <c r="I7" s="5">
        <f>'[1]40.Bosnia'!I7</f>
        <v>4</v>
      </c>
      <c r="J7" s="48">
        <f>'[1]40.Bosnia'!J7</f>
        <v>41</v>
      </c>
      <c r="K7" s="6">
        <f>'[1]40.Bosnia'!K7</f>
        <v>1.6000000001666668</v>
      </c>
      <c r="L7" s="5" t="str">
        <f>'[1]40.Bosnia'!L7</f>
        <v xml:space="preserve"> </v>
      </c>
      <c r="P7" s="271"/>
    </row>
    <row r="8" spans="1:17">
      <c r="A8">
        <v>7</v>
      </c>
      <c r="B8" s="5" t="str">
        <f>'[1]40.Bosnia'!B8</f>
        <v>Zeljeznicar</v>
      </c>
      <c r="C8" s="5">
        <f>'[1]40.Bosnia'!C8</f>
        <v>25</v>
      </c>
      <c r="D8" s="5">
        <f>'[1]40.Bosnia'!D8</f>
        <v>11</v>
      </c>
      <c r="E8" s="5">
        <f>'[1]40.Bosnia'!E8</f>
        <v>6</v>
      </c>
      <c r="F8" s="5">
        <f>'[1]40.Bosnia'!F8</f>
        <v>8</v>
      </c>
      <c r="G8" s="5">
        <f>'[1]40.Bosnia'!G8</f>
        <v>38</v>
      </c>
      <c r="H8" s="5">
        <f>'[1]40.Bosnia'!H8</f>
        <v>26</v>
      </c>
      <c r="I8" s="5">
        <f>'[1]40.Bosnia'!I8</f>
        <v>12</v>
      </c>
      <c r="J8" s="48">
        <f>'[1]40.Bosnia'!J8</f>
        <v>39</v>
      </c>
      <c r="K8" s="6">
        <f>'[1]40.Bosnia'!K8</f>
        <v>3.0000000029940121</v>
      </c>
      <c r="L8" s="5" t="str">
        <f>'[1]40.Bosnia'!L8</f>
        <v xml:space="preserve"> </v>
      </c>
      <c r="P8" s="271"/>
    </row>
    <row r="9" spans="1:17">
      <c r="A9">
        <v>8</v>
      </c>
      <c r="B9" s="5" t="str">
        <f>'[1]40.Bosnia'!B9</f>
        <v>Sloboda</v>
      </c>
      <c r="C9" s="5">
        <f>'[1]40.Bosnia'!C9</f>
        <v>25</v>
      </c>
      <c r="D9" s="5">
        <f>'[1]40.Bosnia'!D9</f>
        <v>7</v>
      </c>
      <c r="E9" s="5">
        <f>'[1]40.Bosnia'!E9</f>
        <v>4</v>
      </c>
      <c r="F9" s="5">
        <f>'[1]40.Bosnia'!F9</f>
        <v>14</v>
      </c>
      <c r="G9" s="5">
        <f>'[1]40.Bosnia'!G9</f>
        <v>25</v>
      </c>
      <c r="H9" s="5">
        <f>'[1]40.Bosnia'!H9</f>
        <v>36</v>
      </c>
      <c r="I9" s="5">
        <f>'[1]40.Bosnia'!I9</f>
        <v>-11</v>
      </c>
      <c r="J9" s="48">
        <f>'[1]40.Bosnia'!J9</f>
        <v>25</v>
      </c>
      <c r="K9" s="6">
        <f>'[1]40.Bosnia'!K9</f>
        <v>1.6000000026385226</v>
      </c>
      <c r="L9" s="5" t="str">
        <f>'[1]40.Bosnia'!L9</f>
        <v xml:space="preserve"> </v>
      </c>
    </row>
    <row r="10" spans="1:17">
      <c r="A10">
        <v>9</v>
      </c>
      <c r="B10" s="5" t="str">
        <f>'[1]40.Bosnia'!B10</f>
        <v>Mladost</v>
      </c>
      <c r="C10" s="5">
        <f>'[1]40.Bosnia'!C10</f>
        <v>25</v>
      </c>
      <c r="D10" s="5">
        <f>'[1]40.Bosnia'!D10</f>
        <v>7</v>
      </c>
      <c r="E10" s="5">
        <f>'[1]40.Bosnia'!E10</f>
        <v>3</v>
      </c>
      <c r="F10" s="5">
        <f>'[1]40.Bosnia'!F10</f>
        <v>15</v>
      </c>
      <c r="G10" s="5">
        <f>'[1]40.Bosnia'!G10</f>
        <v>24</v>
      </c>
      <c r="H10" s="5">
        <f>'[1]40.Bosnia'!H10</f>
        <v>51</v>
      </c>
      <c r="I10" s="5">
        <f>'[1]40.Bosnia'!I10</f>
        <v>-27</v>
      </c>
      <c r="J10" s="48">
        <f>'[1]40.Bosnia'!J10</f>
        <v>24</v>
      </c>
      <c r="K10" s="6">
        <f>'[1]40.Bosnia'!K10</f>
        <v>1.6000000001111112</v>
      </c>
      <c r="L10" s="5" t="str">
        <f>'[1]40.Bosnia'!L10</f>
        <v xml:space="preserve"> </v>
      </c>
    </row>
    <row r="11" spans="1:17">
      <c r="A11">
        <v>10</v>
      </c>
      <c r="B11" s="5" t="str">
        <f>'[1]40.Bosnia'!B11</f>
        <v>Radnik Bijeljina</v>
      </c>
      <c r="C11" s="5">
        <f>'[1]40.Bosnia'!C11</f>
        <v>25</v>
      </c>
      <c r="D11" s="5">
        <f>'[1]40.Bosnia'!D11</f>
        <v>4</v>
      </c>
      <c r="E11" s="5">
        <f>'[1]40.Bosnia'!E11</f>
        <v>8</v>
      </c>
      <c r="F11" s="5">
        <f>'[1]40.Bosnia'!F11</f>
        <v>13</v>
      </c>
      <c r="G11" s="5">
        <f>'[1]40.Bosnia'!G11</f>
        <v>23</v>
      </c>
      <c r="H11" s="5">
        <f>'[1]40.Bosnia'!H11</f>
        <v>40</v>
      </c>
      <c r="I11" s="5">
        <f>'[1]40.Bosnia'!I11</f>
        <v>-17</v>
      </c>
      <c r="J11" s="48">
        <f>'[1]40.Bosnia'!J11</f>
        <v>20</v>
      </c>
      <c r="K11" s="6">
        <f>'[1]40.Bosnia'!K11</f>
        <v>1.6000000026455028</v>
      </c>
      <c r="L11" s="5" t="str">
        <f>'[1]40.Bosnia'!L11</f>
        <v xml:space="preserve"> </v>
      </c>
    </row>
    <row r="12" spans="1:17">
      <c r="A12">
        <v>11</v>
      </c>
      <c r="B12" s="5" t="str">
        <f>'[1]40.Bosnia'!B12</f>
        <v>Olimpik Sarajevo</v>
      </c>
      <c r="C12" s="5">
        <f>'[1]40.Bosnia'!C12</f>
        <v>25</v>
      </c>
      <c r="D12" s="5">
        <f>'[1]40.Bosnia'!D12</f>
        <v>6</v>
      </c>
      <c r="E12" s="5">
        <f>'[1]40.Bosnia'!E12</f>
        <v>2</v>
      </c>
      <c r="F12" s="5">
        <f>'[1]40.Bosnia'!F12</f>
        <v>17</v>
      </c>
      <c r="G12" s="5">
        <f>'[1]40.Bosnia'!G12</f>
        <v>19</v>
      </c>
      <c r="H12" s="5">
        <f>'[1]40.Bosnia'!H12</f>
        <v>44</v>
      </c>
      <c r="I12" s="5">
        <f>'[1]40.Bosnia'!I12</f>
        <v>-25</v>
      </c>
      <c r="J12" s="48">
        <f>'[1]40.Bosnia'!J12</f>
        <v>20</v>
      </c>
      <c r="K12" s="6">
        <f>'[1]40.Bosnia'!K12</f>
        <v>1.6000000000909091</v>
      </c>
      <c r="L12" s="5" t="str">
        <f>'[1]40.Bosnia'!L12</f>
        <v xml:space="preserve"> </v>
      </c>
    </row>
    <row r="13" spans="1:17">
      <c r="A13">
        <v>12</v>
      </c>
      <c r="B13" s="5" t="str">
        <f>'[1]40.Bosnia'!B13</f>
        <v>Krupa</v>
      </c>
      <c r="C13" s="5">
        <f>'[1]40.Bosnia'!C13</f>
        <v>25</v>
      </c>
      <c r="D13" s="5">
        <f>'[1]40.Bosnia'!D13</f>
        <v>3</v>
      </c>
      <c r="E13" s="5">
        <f>'[1]40.Bosnia'!E13</f>
        <v>7</v>
      </c>
      <c r="F13" s="5">
        <f>'[1]40.Bosnia'!F13</f>
        <v>15</v>
      </c>
      <c r="G13" s="5">
        <f>'[1]40.Bosnia'!G13</f>
        <v>16</v>
      </c>
      <c r="H13" s="5">
        <f>'[1]40.Bosnia'!H13</f>
        <v>37</v>
      </c>
      <c r="I13" s="5">
        <f>'[1]40.Bosnia'!I13</f>
        <v>-21</v>
      </c>
      <c r="J13" s="48">
        <f>'[1]40.Bosnia'!J13</f>
        <v>16</v>
      </c>
      <c r="K13" s="6">
        <f>'[1]40.Bosnia'!K13</f>
        <v>1.6000000000833334</v>
      </c>
      <c r="L13" s="5" t="str">
        <f>'[1]40.Bosnia'!L13</f>
        <v xml:space="preserve"> </v>
      </c>
    </row>
    <row r="14" spans="1:17">
      <c r="F14" s="120" t="s">
        <v>203</v>
      </c>
      <c r="G14" s="277">
        <f>SUM(G2:G13)/SUM(C2:C13)*2</f>
        <v>2.5</v>
      </c>
      <c r="H14" s="277"/>
    </row>
    <row r="15" spans="1:17">
      <c r="B15" t="s">
        <v>164</v>
      </c>
      <c r="K15" s="6">
        <f>'[1]40.Bosnia'!K15</f>
        <v>1.6</v>
      </c>
    </row>
    <row r="18" spans="2:12">
      <c r="B18" s="190" t="s">
        <v>204</v>
      </c>
      <c r="L18" t="str">
        <f>IF(B14="Дебрецен","ЛЕ2"," ")</f>
        <v xml:space="preserve"> </v>
      </c>
    </row>
    <row r="19" spans="2:12">
      <c r="B19" s="27" t="s">
        <v>306</v>
      </c>
    </row>
    <row r="20" spans="2:12">
      <c r="B20" s="190" t="s">
        <v>206</v>
      </c>
    </row>
    <row r="21" spans="2:12">
      <c r="B21" s="190" t="s">
        <v>207</v>
      </c>
    </row>
    <row r="22" spans="2:12">
      <c r="B22" s="27" t="s">
        <v>251</v>
      </c>
    </row>
    <row r="23" spans="2:12">
      <c r="B23" s="27"/>
    </row>
    <row r="24" spans="2:12">
      <c r="B24" s="27"/>
    </row>
    <row r="25" spans="2:12">
      <c r="B25" s="27"/>
    </row>
    <row r="36" ht="14.25" customHeight="1"/>
  </sheetData>
  <mergeCells count="1">
    <mergeCell ref="G14:H14"/>
  </mergeCells>
  <phoneticPr fontId="3" type="noConversion"/>
  <hyperlinks>
    <hyperlink ref="O1" location="MENU!A1" display="Menu" xr:uid="{00000000-0004-0000-2D00-000000000000}"/>
  </hyperlinks>
  <pageMargins left="0.75" right="0.75" top="1" bottom="1" header="0.5" footer="0.5"/>
  <pageSetup paperSize="9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Лист40"/>
  <dimension ref="A1:S22"/>
  <sheetViews>
    <sheetView workbookViewId="0"/>
  </sheetViews>
  <sheetFormatPr defaultRowHeight="15"/>
  <cols>
    <col min="1" max="1" width="3" customWidth="1"/>
    <col min="2" max="2" width="19.7109375" customWidth="1"/>
    <col min="3" max="8" width="3" customWidth="1"/>
    <col min="9" max="9" width="3.7109375" customWidth="1"/>
    <col min="10" max="10" width="3.7109375" style="13" customWidth="1"/>
    <col min="11" max="11" width="6.5703125" bestFit="1" customWidth="1"/>
    <col min="12" max="12" width="7.42578125" bestFit="1" customWidth="1"/>
  </cols>
  <sheetData>
    <row r="1" spans="1:19">
      <c r="B1" t="s">
        <v>184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s="13" t="s">
        <v>199</v>
      </c>
      <c r="K1" s="17" t="s">
        <v>128</v>
      </c>
      <c r="L1" s="17" t="s">
        <v>200</v>
      </c>
      <c r="M1" s="129" t="str">
        <f>CONCATENATE(MAX(C2:C11),"/36")</f>
        <v>27/36</v>
      </c>
      <c r="N1" s="243"/>
      <c r="O1" s="246" t="s">
        <v>77</v>
      </c>
    </row>
    <row r="2" spans="1:19">
      <c r="A2">
        <v>1</v>
      </c>
      <c r="B2" s="5" t="str">
        <f>'[1]41.Moldova'!B2</f>
        <v>Sheriff</v>
      </c>
      <c r="C2" s="5">
        <f>'[1]41.Moldova'!C2</f>
        <v>27</v>
      </c>
      <c r="D2" s="5">
        <f>'[1]41.Moldova'!D2</f>
        <v>24</v>
      </c>
      <c r="E2" s="5">
        <f>'[1]41.Moldova'!E2</f>
        <v>2</v>
      </c>
      <c r="F2" s="5">
        <f>'[1]41.Moldova'!F2</f>
        <v>1</v>
      </c>
      <c r="G2" s="5">
        <f>'[1]41.Moldova'!G2</f>
        <v>79</v>
      </c>
      <c r="H2" s="5">
        <f>'[1]41.Moldova'!H2</f>
        <v>6</v>
      </c>
      <c r="I2" s="5">
        <f>'[1]41.Moldova'!I2</f>
        <v>73</v>
      </c>
      <c r="J2" s="48">
        <f>'[1]41.Moldova'!J2</f>
        <v>74</v>
      </c>
      <c r="K2" s="6">
        <f>'[1]41.Moldova'!K2</f>
        <v>14.50000000925926</v>
      </c>
      <c r="L2" s="5" t="str">
        <f>'[1]41.Moldova'!L2</f>
        <v>CHQ1</v>
      </c>
      <c r="N2" s="14"/>
    </row>
    <row r="3" spans="1:19">
      <c r="A3">
        <v>2</v>
      </c>
      <c r="B3" s="5" t="str">
        <f>'[1]41.Moldova'!B3</f>
        <v>Petrocub</v>
      </c>
      <c r="C3" s="5">
        <f>'[1]41.Moldova'!C3</f>
        <v>27</v>
      </c>
      <c r="D3" s="5">
        <f>'[1]41.Moldova'!D3</f>
        <v>20</v>
      </c>
      <c r="E3" s="5">
        <f>'[1]41.Moldova'!E3</f>
        <v>5</v>
      </c>
      <c r="F3" s="5">
        <f>'[1]41.Moldova'!F3</f>
        <v>2</v>
      </c>
      <c r="G3" s="5">
        <f>'[1]41.Moldova'!G3</f>
        <v>68</v>
      </c>
      <c r="H3" s="5">
        <f>'[1]41.Moldova'!H3</f>
        <v>15</v>
      </c>
      <c r="I3" s="5">
        <f>'[1]41.Moldova'!I3</f>
        <v>53</v>
      </c>
      <c r="J3" s="48">
        <f>'[1]41.Moldova'!J3</f>
        <v>65</v>
      </c>
      <c r="K3" s="6">
        <f>'[1]41.Moldova'!K3</f>
        <v>3.0000000030303031</v>
      </c>
      <c r="L3" s="5" t="str">
        <f>'[1]41.Moldova'!L3</f>
        <v>ECLQ1</v>
      </c>
      <c r="N3" s="5"/>
    </row>
    <row r="4" spans="1:19">
      <c r="A4">
        <v>3</v>
      </c>
      <c r="B4" s="5" t="str">
        <f>'[1]41.Moldova'!B4</f>
        <v>Milsami</v>
      </c>
      <c r="C4" s="5">
        <f>'[1]41.Moldova'!C4</f>
        <v>27</v>
      </c>
      <c r="D4" s="5">
        <f>'[1]41.Moldova'!D4</f>
        <v>16</v>
      </c>
      <c r="E4" s="5">
        <f>'[1]41.Moldova'!E4</f>
        <v>6</v>
      </c>
      <c r="F4" s="5">
        <f>'[1]41.Moldova'!F4</f>
        <v>5</v>
      </c>
      <c r="G4" s="5">
        <f>'[1]41.Moldova'!G4</f>
        <v>52</v>
      </c>
      <c r="H4" s="5">
        <f>'[1]41.Moldova'!H4</f>
        <v>22</v>
      </c>
      <c r="I4" s="5">
        <f>'[1]41.Moldova'!I4</f>
        <v>30</v>
      </c>
      <c r="J4" s="48">
        <f>'[1]41.Moldova'!J4</f>
        <v>54</v>
      </c>
      <c r="K4" s="6">
        <f>'[1]41.Moldova'!K4</f>
        <v>2.2500000027932963</v>
      </c>
      <c r="L4" s="5" t="str">
        <f>'[1]41.Moldova'!L4</f>
        <v>ECLQ1</v>
      </c>
      <c r="N4" s="5"/>
    </row>
    <row r="5" spans="1:19">
      <c r="A5">
        <v>4</v>
      </c>
      <c r="B5" s="5" t="str">
        <f>'[1]41.Moldova'!B5</f>
        <v>Sfintul</v>
      </c>
      <c r="C5" s="5">
        <f>'[1]41.Moldova'!C5</f>
        <v>27</v>
      </c>
      <c r="D5" s="5">
        <f>'[1]41.Moldova'!D5</f>
        <v>16</v>
      </c>
      <c r="E5" s="5">
        <f>'[1]41.Moldova'!E5</f>
        <v>4</v>
      </c>
      <c r="F5" s="5">
        <f>'[1]41.Moldova'!F5</f>
        <v>7</v>
      </c>
      <c r="G5" s="5">
        <f>'[1]41.Moldova'!G5</f>
        <v>48</v>
      </c>
      <c r="H5" s="5">
        <f>'[1]41.Moldova'!H5</f>
        <v>30</v>
      </c>
      <c r="I5" s="5">
        <f>'[1]41.Moldova'!I5</f>
        <v>18</v>
      </c>
      <c r="J5" s="48">
        <f>'[1]41.Moldova'!J5</f>
        <v>52</v>
      </c>
      <c r="K5" s="6">
        <f>'[1]41.Moldova'!K5</f>
        <v>1.5000000025839793</v>
      </c>
      <c r="L5" s="5" t="str">
        <f>'[1]41.Moldova'!L5</f>
        <v>ECLQ1?</v>
      </c>
      <c r="P5" s="271"/>
    </row>
    <row r="6" spans="1:19">
      <c r="A6">
        <v>5</v>
      </c>
      <c r="B6" s="5" t="str">
        <f>'[1]41.Moldova'!B6</f>
        <v>Dinamo-Auto</v>
      </c>
      <c r="C6" s="5">
        <f>'[1]41.Moldova'!C6</f>
        <v>27</v>
      </c>
      <c r="D6" s="5">
        <f>'[1]41.Moldova'!D6</f>
        <v>10</v>
      </c>
      <c r="E6" s="5">
        <f>'[1]41.Moldova'!E6</f>
        <v>9</v>
      </c>
      <c r="F6" s="5">
        <f>'[1]41.Moldova'!F6</f>
        <v>8</v>
      </c>
      <c r="G6" s="5">
        <f>'[1]41.Moldova'!G6</f>
        <v>45</v>
      </c>
      <c r="H6" s="5">
        <f>'[1]41.Moldova'!H6</f>
        <v>41</v>
      </c>
      <c r="I6" s="5">
        <f>'[1]41.Moldova'!I6</f>
        <v>4</v>
      </c>
      <c r="J6" s="48">
        <f>'[1]41.Moldova'!J6</f>
        <v>39</v>
      </c>
      <c r="K6" s="6">
        <f>'[1]41.Moldova'!K6</f>
        <v>1.3750000025</v>
      </c>
      <c r="L6" s="5" t="str">
        <f>'[1]41.Moldova'!L6</f>
        <v xml:space="preserve"> </v>
      </c>
      <c r="M6" s="271"/>
      <c r="P6" s="271"/>
      <c r="S6" s="271"/>
    </row>
    <row r="7" spans="1:19">
      <c r="A7">
        <v>6</v>
      </c>
      <c r="B7" s="5" t="str">
        <f>'[1]41.Moldova'!B7</f>
        <v>Dacia Buiucani</v>
      </c>
      <c r="C7" s="5">
        <f>'[1]41.Moldova'!C7</f>
        <v>27</v>
      </c>
      <c r="D7" s="5">
        <f>'[1]41.Moldova'!D7</f>
        <v>9</v>
      </c>
      <c r="E7" s="5">
        <f>'[1]41.Moldova'!E7</f>
        <v>7</v>
      </c>
      <c r="F7" s="5">
        <f>'[1]41.Moldova'!F7</f>
        <v>11</v>
      </c>
      <c r="G7" s="5">
        <f>'[1]41.Moldova'!G7</f>
        <v>31</v>
      </c>
      <c r="H7" s="5">
        <f>'[1]41.Moldova'!H7</f>
        <v>35</v>
      </c>
      <c r="I7" s="5">
        <f>'[1]41.Moldova'!I7</f>
        <v>-4</v>
      </c>
      <c r="J7" s="48">
        <f>'[1]41.Moldova'!J7</f>
        <v>34</v>
      </c>
      <c r="K7" s="6">
        <f>'[1]41.Moldova'!K7</f>
        <v>1.3750000001666667</v>
      </c>
      <c r="L7" s="5" t="str">
        <f>'[1]41.Moldova'!L7</f>
        <v xml:space="preserve"> </v>
      </c>
      <c r="M7" s="22"/>
      <c r="O7" s="271"/>
      <c r="P7" s="271"/>
      <c r="S7" s="271"/>
    </row>
    <row r="8" spans="1:19">
      <c r="A8">
        <v>7</v>
      </c>
      <c r="B8" s="5" t="str">
        <f>'[1]41.Moldova'!B8</f>
        <v>Speranta</v>
      </c>
      <c r="C8" s="5">
        <f>'[1]41.Moldova'!C8</f>
        <v>26</v>
      </c>
      <c r="D8" s="5">
        <f>'[1]41.Moldova'!D8</f>
        <v>4</v>
      </c>
      <c r="E8" s="5">
        <f>'[1]41.Moldova'!E8</f>
        <v>7</v>
      </c>
      <c r="F8" s="5">
        <f>'[1]41.Moldova'!F8</f>
        <v>15</v>
      </c>
      <c r="G8" s="5">
        <f>'[1]41.Moldova'!G8</f>
        <v>26</v>
      </c>
      <c r="H8" s="5">
        <f>'[1]41.Moldova'!H8</f>
        <v>51</v>
      </c>
      <c r="I8" s="5">
        <f>'[1]41.Moldova'!I8</f>
        <v>-25</v>
      </c>
      <c r="J8" s="48">
        <f>'[1]41.Moldova'!J8</f>
        <v>19</v>
      </c>
      <c r="K8" s="6">
        <f>'[1]41.Moldova'!K8</f>
        <v>1.3750000024875622</v>
      </c>
      <c r="L8" s="5" t="str">
        <f>'[1]41.Moldova'!L8</f>
        <v xml:space="preserve"> </v>
      </c>
      <c r="M8" s="271"/>
      <c r="O8" s="143"/>
      <c r="P8" s="271"/>
    </row>
    <row r="9" spans="1:19">
      <c r="A9">
        <v>8</v>
      </c>
      <c r="B9" s="5" t="str">
        <f>'[1]41.Moldova'!B9</f>
        <v>Floresti</v>
      </c>
      <c r="C9" s="5">
        <f>'[1]41.Moldova'!C9</f>
        <v>26</v>
      </c>
      <c r="D9" s="5">
        <f>'[1]41.Moldova'!D9</f>
        <v>4</v>
      </c>
      <c r="E9" s="5">
        <f>'[1]41.Moldova'!E9</f>
        <v>5</v>
      </c>
      <c r="F9" s="5">
        <f>'[1]41.Moldova'!F9</f>
        <v>17</v>
      </c>
      <c r="G9" s="5">
        <f>'[1]41.Moldova'!G9</f>
        <v>21</v>
      </c>
      <c r="H9" s="5">
        <f>'[1]41.Moldova'!H9</f>
        <v>64</v>
      </c>
      <c r="I9" s="5">
        <f>'[1]41.Moldova'!I9</f>
        <v>-43</v>
      </c>
      <c r="J9" s="48">
        <f>'[1]41.Moldova'!J9</f>
        <v>17</v>
      </c>
      <c r="K9" s="6">
        <f>'[1]41.Moldova'!K9</f>
        <v>1.375000000125</v>
      </c>
      <c r="L9" s="5" t="str">
        <f>'[1]41.Moldova'!L9</f>
        <v xml:space="preserve"> </v>
      </c>
      <c r="O9" s="271"/>
    </row>
    <row r="10" spans="1:19">
      <c r="A10">
        <v>9</v>
      </c>
      <c r="B10" s="5" t="str">
        <f>'[1]41.Moldova'!B10</f>
        <v>Zimbru</v>
      </c>
      <c r="C10" s="5">
        <f>'[1]41.Moldova'!C10</f>
        <v>26</v>
      </c>
      <c r="D10" s="5">
        <f>'[1]41.Moldova'!D10</f>
        <v>3</v>
      </c>
      <c r="E10" s="5">
        <f>'[1]41.Moldova'!E10</f>
        <v>4</v>
      </c>
      <c r="F10" s="5">
        <f>'[1]41.Moldova'!F10</f>
        <v>19</v>
      </c>
      <c r="G10" s="5">
        <f>'[1]41.Moldova'!G10</f>
        <v>18</v>
      </c>
      <c r="H10" s="5">
        <f>'[1]41.Moldova'!H10</f>
        <v>50</v>
      </c>
      <c r="I10" s="5">
        <f>'[1]41.Moldova'!I10</f>
        <v>-32</v>
      </c>
      <c r="J10" s="48">
        <f>'[1]41.Moldova'!J10</f>
        <v>13</v>
      </c>
      <c r="K10" s="6">
        <f>'[1]41.Moldova'!K10</f>
        <v>1.3750000024449878</v>
      </c>
      <c r="L10" s="5" t="str">
        <f>'[1]41.Moldova'!L10</f>
        <v xml:space="preserve"> </v>
      </c>
    </row>
    <row r="11" spans="1:19">
      <c r="A11">
        <v>10</v>
      </c>
      <c r="B11" s="5" t="str">
        <f>'[1]41.Moldova'!B11</f>
        <v>Codru</v>
      </c>
      <c r="C11" s="5">
        <f>'[1]41.Moldova'!C11</f>
        <v>26</v>
      </c>
      <c r="D11" s="5">
        <f>'[1]41.Moldova'!D11</f>
        <v>1</v>
      </c>
      <c r="E11" s="5">
        <f>'[1]41.Moldova'!E11</f>
        <v>3</v>
      </c>
      <c r="F11" s="5">
        <f>'[1]41.Moldova'!F11</f>
        <v>22</v>
      </c>
      <c r="G11" s="5">
        <f>'[1]41.Moldova'!G11</f>
        <v>17</v>
      </c>
      <c r="H11" s="5">
        <f>'[1]41.Moldova'!H11</f>
        <v>91</v>
      </c>
      <c r="I11" s="5">
        <f>'[1]41.Moldova'!I11</f>
        <v>-74</v>
      </c>
      <c r="J11" s="48">
        <f>'[1]41.Moldova'!J11</f>
        <v>6</v>
      </c>
      <c r="K11" s="6">
        <f>'[1]41.Moldova'!K11</f>
        <v>1.3750000001</v>
      </c>
      <c r="L11" s="5" t="str">
        <f>'[1]41.Moldova'!L11</f>
        <v xml:space="preserve"> </v>
      </c>
    </row>
    <row r="12" spans="1:19">
      <c r="F12" s="120" t="s">
        <v>203</v>
      </c>
      <c r="G12" s="277">
        <f>SUM(G2:G11)/SUM(C2:C11)*2</f>
        <v>3.0451127819548871</v>
      </c>
      <c r="H12" s="277"/>
      <c r="K12" s="3"/>
      <c r="N12" s="54"/>
    </row>
    <row r="13" spans="1:19">
      <c r="B13" t="s">
        <v>165</v>
      </c>
      <c r="K13" s="6">
        <f>'[1]41.Moldova'!K13</f>
        <v>1.375</v>
      </c>
      <c r="N13" s="42"/>
    </row>
    <row r="14" spans="1:19">
      <c r="K14" s="3"/>
    </row>
    <row r="16" spans="1:19">
      <c r="B16" s="190" t="s">
        <v>204</v>
      </c>
    </row>
    <row r="17" spans="2:12">
      <c r="B17" s="27" t="s">
        <v>306</v>
      </c>
    </row>
    <row r="18" spans="2:12">
      <c r="B18" s="27" t="s">
        <v>231</v>
      </c>
      <c r="L18" t="str">
        <f>IF(B14="Дебрецен","ЛЕ2"," ")</f>
        <v xml:space="preserve"> </v>
      </c>
    </row>
    <row r="19" spans="2:12">
      <c r="B19" s="27" t="s">
        <v>232</v>
      </c>
    </row>
    <row r="20" spans="2:12">
      <c r="B20" s="27" t="s">
        <v>307</v>
      </c>
    </row>
    <row r="21" spans="2:12">
      <c r="B21" s="27" t="s">
        <v>308</v>
      </c>
    </row>
    <row r="22" spans="2:12">
      <c r="B22" s="27" t="s">
        <v>309</v>
      </c>
    </row>
  </sheetData>
  <mergeCells count="1">
    <mergeCell ref="G12:H12"/>
  </mergeCells>
  <phoneticPr fontId="3" type="noConversion"/>
  <hyperlinks>
    <hyperlink ref="O1" location="MENU!A1" display="Menu" xr:uid="{00000000-0004-0000-2E00-000000000000}"/>
  </hyperlinks>
  <pageMargins left="0.75" right="0.75" top="1" bottom="1" header="0.5" footer="0.5"/>
  <pageSetup paperSize="9" orientation="portrait" verticalDpi="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Лист38"/>
  <dimension ref="A1:Q36"/>
  <sheetViews>
    <sheetView workbookViewId="0"/>
  </sheetViews>
  <sheetFormatPr defaultRowHeight="15"/>
  <cols>
    <col min="1" max="1" width="3" customWidth="1"/>
    <col min="2" max="2" width="19.7109375" customWidth="1"/>
    <col min="3" max="3" width="3" customWidth="1"/>
    <col min="4" max="8" width="3" style="13" customWidth="1"/>
    <col min="9" max="10" width="3.7109375" style="13" customWidth="1"/>
    <col min="11" max="11" width="6.28515625" bestFit="1" customWidth="1"/>
    <col min="12" max="12" width="7.42578125" bestFit="1" customWidth="1"/>
  </cols>
  <sheetData>
    <row r="1" spans="1:17">
      <c r="B1" t="s">
        <v>184</v>
      </c>
      <c r="C1" t="s">
        <v>192</v>
      </c>
      <c r="D1" s="29" t="s">
        <v>193</v>
      </c>
      <c r="E1" s="29" t="s">
        <v>194</v>
      </c>
      <c r="F1" s="29" t="s">
        <v>195</v>
      </c>
      <c r="G1" s="29" t="s">
        <v>196</v>
      </c>
      <c r="H1" s="29" t="s">
        <v>197</v>
      </c>
      <c r="I1" s="29" t="s">
        <v>198</v>
      </c>
      <c r="J1" s="13" t="s">
        <v>199</v>
      </c>
      <c r="K1" s="17" t="s">
        <v>128</v>
      </c>
      <c r="L1" s="17" t="s">
        <v>200</v>
      </c>
      <c r="M1" s="22" t="str">
        <f>CONCATENATE(MAX(C1:C11),"/18")</f>
        <v>18/18</v>
      </c>
      <c r="N1" s="243"/>
      <c r="O1" s="246" t="s">
        <v>77</v>
      </c>
    </row>
    <row r="2" spans="1:17">
      <c r="A2">
        <v>1</v>
      </c>
      <c r="B2" s="5" t="str">
        <f>'[1]42.Ireland'!B2</f>
        <v>Shamrock Rovers</v>
      </c>
      <c r="C2" s="5">
        <f>'[1]42.Ireland'!C2</f>
        <v>18</v>
      </c>
      <c r="D2" s="5">
        <f>'[1]42.Ireland'!D2</f>
        <v>15</v>
      </c>
      <c r="E2" s="5">
        <f>'[1]42.Ireland'!E2</f>
        <v>3</v>
      </c>
      <c r="F2" s="5">
        <f>'[1]42.Ireland'!F2</f>
        <v>0</v>
      </c>
      <c r="G2" s="5">
        <f>'[1]42.Ireland'!G2</f>
        <v>44</v>
      </c>
      <c r="H2" s="5">
        <f>'[1]42.Ireland'!H2</f>
        <v>7</v>
      </c>
      <c r="I2" s="5">
        <f>'[1]42.Ireland'!I2</f>
        <v>37</v>
      </c>
      <c r="J2" s="48">
        <f>'[1]42.Ireland'!J2</f>
        <v>48</v>
      </c>
      <c r="K2" s="6">
        <f>'[1]42.Ireland'!K2</f>
        <v>4.7500000039370081</v>
      </c>
      <c r="L2" s="5" t="str">
        <f>'[1]42.Ireland'!L2</f>
        <v>CHQ1</v>
      </c>
    </row>
    <row r="3" spans="1:17">
      <c r="A3">
        <v>2</v>
      </c>
      <c r="B3" s="5" t="str">
        <f>'[1]42.Ireland'!B3</f>
        <v>Bohemians</v>
      </c>
      <c r="C3" s="5">
        <f>'[1]42.Ireland'!C3</f>
        <v>18</v>
      </c>
      <c r="D3" s="5">
        <f>'[1]42.Ireland'!D3</f>
        <v>12</v>
      </c>
      <c r="E3" s="5">
        <f>'[1]42.Ireland'!E3</f>
        <v>1</v>
      </c>
      <c r="F3" s="5">
        <f>'[1]42.Ireland'!F3</f>
        <v>5</v>
      </c>
      <c r="G3" s="5">
        <f>'[1]42.Ireland'!G3</f>
        <v>23</v>
      </c>
      <c r="H3" s="5">
        <f>'[1]42.Ireland'!H3</f>
        <v>12</v>
      </c>
      <c r="I3" s="5">
        <f>'[1]42.Ireland'!I3</f>
        <v>11</v>
      </c>
      <c r="J3" s="48">
        <f>'[1]42.Ireland'!J3</f>
        <v>37</v>
      </c>
      <c r="K3" s="6">
        <f>'[1]42.Ireland'!K3</f>
        <v>1.5750000026315789</v>
      </c>
      <c r="L3" s="5" t="str">
        <f>'[1]42.Ireland'!L3</f>
        <v>ECLQ1</v>
      </c>
      <c r="N3" s="243"/>
    </row>
    <row r="4" spans="1:17">
      <c r="A4">
        <v>3</v>
      </c>
      <c r="B4" s="5" t="str">
        <f>'[1]42.Ireland'!B4</f>
        <v>Dundalk</v>
      </c>
      <c r="C4" s="5">
        <f>'[1]42.Ireland'!C4</f>
        <v>18</v>
      </c>
      <c r="D4" s="5">
        <f>'[1]42.Ireland'!D4</f>
        <v>7</v>
      </c>
      <c r="E4" s="5">
        <f>'[1]42.Ireland'!E4</f>
        <v>5</v>
      </c>
      <c r="F4" s="5">
        <f>'[1]42.Ireland'!F4</f>
        <v>6</v>
      </c>
      <c r="G4" s="5">
        <f>'[1]42.Ireland'!G4</f>
        <v>25</v>
      </c>
      <c r="H4" s="5">
        <f>'[1]42.Ireland'!H4</f>
        <v>23</v>
      </c>
      <c r="I4" s="5">
        <f>'[1]42.Ireland'!I4</f>
        <v>2</v>
      </c>
      <c r="J4" s="48">
        <f>'[1]42.Ireland'!J4</f>
        <v>26</v>
      </c>
      <c r="K4" s="6">
        <f>'[1]42.Ireland'!K4</f>
        <v>10.500000007936508</v>
      </c>
      <c r="L4" s="5" t="str">
        <f>'[1]42.Ireland'!L4</f>
        <v>ECLQ1</v>
      </c>
    </row>
    <row r="5" spans="1:17">
      <c r="A5">
        <v>4</v>
      </c>
      <c r="B5" s="5" t="str">
        <f>'[1]42.Ireland'!B5</f>
        <v>Sligo Rovers</v>
      </c>
      <c r="C5" s="5">
        <f>'[1]42.Ireland'!C5</f>
        <v>18</v>
      </c>
      <c r="D5" s="5">
        <f>'[1]42.Ireland'!D5</f>
        <v>8</v>
      </c>
      <c r="E5" s="5">
        <f>'[1]42.Ireland'!E5</f>
        <v>1</v>
      </c>
      <c r="F5" s="5">
        <f>'[1]42.Ireland'!F5</f>
        <v>9</v>
      </c>
      <c r="G5" s="5">
        <f>'[1]42.Ireland'!G5</f>
        <v>19</v>
      </c>
      <c r="H5" s="5">
        <f>'[1]42.Ireland'!H5</f>
        <v>23</v>
      </c>
      <c r="I5" s="5">
        <f>'[1]42.Ireland'!I5</f>
        <v>-4</v>
      </c>
      <c r="J5" s="48">
        <f>'[1]42.Ireland'!J5</f>
        <v>25</v>
      </c>
      <c r="K5" s="6">
        <f>'[1]42.Ireland'!K5</f>
        <v>1.57500000025</v>
      </c>
      <c r="L5" s="5" t="str">
        <f>'[1]42.Ireland'!L5</f>
        <v>ECLQ1</v>
      </c>
      <c r="P5" s="271"/>
      <c r="Q5" s="271" t="s">
        <v>201</v>
      </c>
    </row>
    <row r="6" spans="1:17">
      <c r="A6">
        <v>5</v>
      </c>
      <c r="B6" s="5" t="str">
        <f>'[1]42.Ireland'!B6</f>
        <v>Waterford</v>
      </c>
      <c r="C6" s="5">
        <f>'[1]42.Ireland'!C6</f>
        <v>18</v>
      </c>
      <c r="D6" s="5">
        <f>'[1]42.Ireland'!D6</f>
        <v>7</v>
      </c>
      <c r="E6" s="5">
        <f>'[1]42.Ireland'!E6</f>
        <v>3</v>
      </c>
      <c r="F6" s="5">
        <f>'[1]42.Ireland'!F6</f>
        <v>8</v>
      </c>
      <c r="G6" s="5">
        <f>'[1]42.Ireland'!G6</f>
        <v>17</v>
      </c>
      <c r="H6" s="5">
        <f>'[1]42.Ireland'!H6</f>
        <v>22</v>
      </c>
      <c r="I6" s="5">
        <f>'[1]42.Ireland'!I6</f>
        <v>-5</v>
      </c>
      <c r="J6" s="48">
        <f>'[1]42.Ireland'!J6</f>
        <v>24</v>
      </c>
      <c r="K6" s="6">
        <f>'[1]42.Ireland'!K6</f>
        <v>1.5750000002</v>
      </c>
      <c r="L6" s="5" t="str">
        <f>'[1]42.Ireland'!L6</f>
        <v xml:space="preserve"> </v>
      </c>
      <c r="N6" s="271"/>
      <c r="O6" s="271"/>
      <c r="P6" s="150"/>
      <c r="Q6" s="271" t="s">
        <v>310</v>
      </c>
    </row>
    <row r="7" spans="1:17">
      <c r="A7">
        <v>6</v>
      </c>
      <c r="B7" s="5" t="str">
        <f>'[1]42.Ireland'!B7</f>
        <v>St. Patricks</v>
      </c>
      <c r="C7" s="5">
        <f>'[1]42.Ireland'!C7</f>
        <v>18</v>
      </c>
      <c r="D7" s="5">
        <f>'[1]42.Ireland'!D7</f>
        <v>5</v>
      </c>
      <c r="E7" s="5">
        <f>'[1]42.Ireland'!E7</f>
        <v>6</v>
      </c>
      <c r="F7" s="5">
        <f>'[1]42.Ireland'!F7</f>
        <v>7</v>
      </c>
      <c r="G7" s="5">
        <f>'[1]42.Ireland'!G7</f>
        <v>14</v>
      </c>
      <c r="H7" s="5">
        <f>'[1]42.Ireland'!H7</f>
        <v>17</v>
      </c>
      <c r="I7" s="5">
        <f>'[1]42.Ireland'!I7</f>
        <v>-3</v>
      </c>
      <c r="J7" s="48">
        <f>'[1]42.Ireland'!J7</f>
        <v>21</v>
      </c>
      <c r="K7" s="6">
        <f>'[1]42.Ireland'!K7</f>
        <v>1.5750000026246718</v>
      </c>
      <c r="L7" s="5" t="str">
        <f>'[1]42.Ireland'!L7</f>
        <v xml:space="preserve"> </v>
      </c>
      <c r="N7" s="271"/>
      <c r="O7" s="271"/>
      <c r="P7" s="271"/>
      <c r="Q7" s="271"/>
    </row>
    <row r="8" spans="1:17">
      <c r="A8">
        <v>7</v>
      </c>
      <c r="B8" s="5" t="str">
        <f>'[1]42.Ireland'!B8</f>
        <v>Derry City</v>
      </c>
      <c r="C8" s="5">
        <f>'[1]42.Ireland'!C8</f>
        <v>18</v>
      </c>
      <c r="D8" s="5">
        <f>'[1]42.Ireland'!D8</f>
        <v>5</v>
      </c>
      <c r="E8" s="5">
        <f>'[1]42.Ireland'!E8</f>
        <v>5</v>
      </c>
      <c r="F8" s="5">
        <f>'[1]42.Ireland'!F8</f>
        <v>8</v>
      </c>
      <c r="G8" s="5">
        <f>'[1]42.Ireland'!G8</f>
        <v>18</v>
      </c>
      <c r="H8" s="5">
        <f>'[1]42.Ireland'!H8</f>
        <v>18</v>
      </c>
      <c r="I8" s="5">
        <f>'[1]42.Ireland'!I8</f>
        <v>0</v>
      </c>
      <c r="J8" s="48">
        <f>'[1]42.Ireland'!J8</f>
        <v>20</v>
      </c>
      <c r="K8" s="6">
        <f>'[1]42.Ireland'!K8</f>
        <v>2.2500000028248586</v>
      </c>
      <c r="L8" s="5" t="str">
        <f>'[1]42.Ireland'!L8</f>
        <v xml:space="preserve"> </v>
      </c>
    </row>
    <row r="9" spans="1:17">
      <c r="A9">
        <v>8</v>
      </c>
      <c r="B9" s="5" t="str">
        <f>'[1]42.Ireland'!B9</f>
        <v>Finn Harps</v>
      </c>
      <c r="C9" s="5">
        <f>'[1]42.Ireland'!C9</f>
        <v>18</v>
      </c>
      <c r="D9" s="5">
        <f>'[1]42.Ireland'!D9</f>
        <v>5</v>
      </c>
      <c r="E9" s="5">
        <f>'[1]42.Ireland'!E9</f>
        <v>5</v>
      </c>
      <c r="F9" s="5">
        <f>'[1]42.Ireland'!F9</f>
        <v>8</v>
      </c>
      <c r="G9" s="5">
        <f>'[1]42.Ireland'!G9</f>
        <v>15</v>
      </c>
      <c r="H9" s="5">
        <f>'[1]42.Ireland'!H9</f>
        <v>24</v>
      </c>
      <c r="I9" s="5">
        <f>'[1]42.Ireland'!I9</f>
        <v>-9</v>
      </c>
      <c r="J9" s="48">
        <f>'[1]42.Ireland'!J9</f>
        <v>20</v>
      </c>
      <c r="K9" s="6">
        <f>'[1]42.Ireland'!K9</f>
        <v>1.575000000125</v>
      </c>
      <c r="L9" s="5" t="str">
        <f>'[1]42.Ireland'!L9</f>
        <v xml:space="preserve"> </v>
      </c>
    </row>
    <row r="10" spans="1:17">
      <c r="A10">
        <v>9</v>
      </c>
      <c r="B10" s="5" t="str">
        <f>'[1]42.Ireland'!B10</f>
        <v>Shelbourne</v>
      </c>
      <c r="C10" s="5">
        <f>'[1]42.Ireland'!C10</f>
        <v>18</v>
      </c>
      <c r="D10" s="5">
        <f>'[1]42.Ireland'!D10</f>
        <v>5</v>
      </c>
      <c r="E10" s="5">
        <f>'[1]42.Ireland'!E10</f>
        <v>4</v>
      </c>
      <c r="F10" s="5">
        <f>'[1]42.Ireland'!F10</f>
        <v>9</v>
      </c>
      <c r="G10" s="5">
        <f>'[1]42.Ireland'!G10</f>
        <v>13</v>
      </c>
      <c r="H10" s="5">
        <f>'[1]42.Ireland'!H10</f>
        <v>22</v>
      </c>
      <c r="I10" s="5">
        <f>'[1]42.Ireland'!I10</f>
        <v>-9</v>
      </c>
      <c r="J10" s="48">
        <f>'[1]42.Ireland'!J10</f>
        <v>19</v>
      </c>
      <c r="K10" s="6">
        <f>'[1]42.Ireland'!K10</f>
        <v>1.5750000001111111</v>
      </c>
      <c r="L10" s="5" t="str">
        <f>'[1]42.Ireland'!L10</f>
        <v xml:space="preserve"> </v>
      </c>
      <c r="N10" s="25"/>
    </row>
    <row r="11" spans="1:17">
      <c r="A11">
        <v>10</v>
      </c>
      <c r="B11" s="5" t="str">
        <f>'[1]42.Ireland'!B11</f>
        <v>Cork City</v>
      </c>
      <c r="C11" s="5">
        <f>'[1]42.Ireland'!C11</f>
        <v>18</v>
      </c>
      <c r="D11" s="5">
        <f>'[1]42.Ireland'!D11</f>
        <v>2</v>
      </c>
      <c r="E11" s="5">
        <f>'[1]42.Ireland'!E11</f>
        <v>5</v>
      </c>
      <c r="F11" s="5">
        <f>'[1]42.Ireland'!F11</f>
        <v>11</v>
      </c>
      <c r="G11" s="5">
        <f>'[1]42.Ireland'!G11</f>
        <v>10</v>
      </c>
      <c r="H11" s="5">
        <f>'[1]42.Ireland'!H11</f>
        <v>30</v>
      </c>
      <c r="I11" s="5">
        <f>'[1]42.Ireland'!I11</f>
        <v>-20</v>
      </c>
      <c r="J11" s="48">
        <f>'[1]42.Ireland'!J11</f>
        <v>11</v>
      </c>
      <c r="K11" s="6">
        <f>'[1]42.Ireland'!K11</f>
        <v>4.500000003861004</v>
      </c>
      <c r="L11" s="5" t="str">
        <f>'[1]42.Ireland'!L11</f>
        <v xml:space="preserve"> </v>
      </c>
      <c r="N11" s="153"/>
    </row>
    <row r="12" spans="1:17">
      <c r="F12" s="120" t="s">
        <v>203</v>
      </c>
      <c r="G12" s="277">
        <f>SUM(G2:G11)/SUM(C2:C11)*2</f>
        <v>2.2000000000000002</v>
      </c>
      <c r="H12" s="277"/>
    </row>
    <row r="13" spans="1:17">
      <c r="B13" t="s">
        <v>166</v>
      </c>
      <c r="K13" s="6">
        <f>'[1]42.Ireland'!K13</f>
        <v>1.575</v>
      </c>
    </row>
    <row r="17" spans="2:12">
      <c r="B17" s="190" t="s">
        <v>204</v>
      </c>
    </row>
    <row r="18" spans="2:12">
      <c r="B18" s="27" t="s">
        <v>211</v>
      </c>
      <c r="L18" t="str">
        <f>IF(B14="Дебрецен","ЛЕ2"," ")</f>
        <v xml:space="preserve"> </v>
      </c>
    </row>
    <row r="19" spans="2:12">
      <c r="B19" s="27" t="s">
        <v>212</v>
      </c>
    </row>
    <row r="36" ht="14.25" customHeight="1"/>
  </sheetData>
  <mergeCells count="1">
    <mergeCell ref="G12:H12"/>
  </mergeCells>
  <phoneticPr fontId="3" type="noConversion"/>
  <hyperlinks>
    <hyperlink ref="O1" location="MENU!A1" display="Menu" xr:uid="{00000000-0004-0000-2F00-000000000000}"/>
  </hyperlinks>
  <pageMargins left="0.75" right="0.75" top="1" bottom="1" header="0.5" footer="0.5"/>
  <pageSetup paperSize="9"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Лист37"/>
  <dimension ref="A1:Q23"/>
  <sheetViews>
    <sheetView workbookViewId="0"/>
  </sheetViews>
  <sheetFormatPr defaultRowHeight="15"/>
  <cols>
    <col min="1" max="1" width="3" customWidth="1"/>
    <col min="2" max="2" width="19.7109375" customWidth="1"/>
    <col min="3" max="8" width="3" customWidth="1"/>
    <col min="9" max="9" width="3.7109375" customWidth="1"/>
    <col min="10" max="10" width="3.7109375" style="13" customWidth="1"/>
    <col min="11" max="11" width="6.5703125" bestFit="1" customWidth="1"/>
    <col min="12" max="12" width="7.42578125" bestFit="1" customWidth="1"/>
  </cols>
  <sheetData>
    <row r="1" spans="1:17">
      <c r="B1" t="s">
        <v>184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s="13" t="s">
        <v>199</v>
      </c>
      <c r="K1" s="17" t="s">
        <v>128</v>
      </c>
      <c r="L1" s="17" t="s">
        <v>200</v>
      </c>
      <c r="M1" s="22" t="str">
        <f>CONCATENATE(MAX(C2:C13),"/22")</f>
        <v>22/22</v>
      </c>
      <c r="N1" s="243"/>
      <c r="O1" s="246" t="s">
        <v>77</v>
      </c>
    </row>
    <row r="2" spans="1:17">
      <c r="A2">
        <v>1</v>
      </c>
      <c r="B2" s="5" t="str">
        <f>'[1]43.Finland'!B2</f>
        <v>HJK</v>
      </c>
      <c r="C2" s="5">
        <f>'[1]43.Finland'!C2</f>
        <v>22</v>
      </c>
      <c r="D2" s="5">
        <f>'[1]43.Finland'!D2</f>
        <v>14</v>
      </c>
      <c r="E2" s="5">
        <f>'[1]43.Finland'!E2</f>
        <v>6</v>
      </c>
      <c r="F2" s="5">
        <f>'[1]43.Finland'!F2</f>
        <v>2</v>
      </c>
      <c r="G2" s="5">
        <f>'[1]43.Finland'!G2</f>
        <v>53</v>
      </c>
      <c r="H2" s="5">
        <f>'[1]43.Finland'!H2</f>
        <v>17</v>
      </c>
      <c r="I2" s="5">
        <f>'[1]43.Finland'!I2</f>
        <v>36</v>
      </c>
      <c r="J2" s="48">
        <f>'[1]43.Finland'!J2</f>
        <v>48</v>
      </c>
      <c r="K2" s="6">
        <f>'[1]43.Finland'!K2</f>
        <v>5.5000000047169815</v>
      </c>
      <c r="L2" s="5" t="str">
        <f>'[1]43.Finland'!L2</f>
        <v>CHQ1</v>
      </c>
      <c r="M2" s="20"/>
    </row>
    <row r="3" spans="1:17">
      <c r="A3">
        <v>2</v>
      </c>
      <c r="B3" s="5" t="str">
        <f>'[1]43.Finland'!B3</f>
        <v>Inter Turku</v>
      </c>
      <c r="C3" s="5">
        <f>'[1]43.Finland'!C3</f>
        <v>22</v>
      </c>
      <c r="D3" s="5">
        <f>'[1]43.Finland'!D3</f>
        <v>12</v>
      </c>
      <c r="E3" s="5">
        <f>'[1]43.Finland'!E3</f>
        <v>5</v>
      </c>
      <c r="F3" s="5">
        <f>'[1]43.Finland'!F3</f>
        <v>5</v>
      </c>
      <c r="G3" s="5">
        <f>'[1]43.Finland'!G3</f>
        <v>36</v>
      </c>
      <c r="H3" s="5">
        <f>'[1]43.Finland'!H3</f>
        <v>17</v>
      </c>
      <c r="I3" s="5">
        <f>'[1]43.Finland'!I3</f>
        <v>19</v>
      </c>
      <c r="J3" s="48">
        <f>'[1]43.Finland'!J3</f>
        <v>41</v>
      </c>
      <c r="K3" s="6">
        <f>'[1]43.Finland'!K3</f>
        <v>2.0000000027624307</v>
      </c>
      <c r="L3" s="5" t="str">
        <f>'[1]43.Finland'!L3</f>
        <v>ECLQ1</v>
      </c>
      <c r="M3" s="20"/>
      <c r="N3" s="243"/>
    </row>
    <row r="4" spans="1:17">
      <c r="A4">
        <v>3</v>
      </c>
      <c r="B4" s="5" t="str">
        <f>'[1]43.Finland'!B4</f>
        <v>KuPS</v>
      </c>
      <c r="C4" s="5">
        <f>'[1]43.Finland'!C4</f>
        <v>22</v>
      </c>
      <c r="D4" s="5">
        <f>'[1]43.Finland'!D4</f>
        <v>12</v>
      </c>
      <c r="E4" s="5">
        <f>'[1]43.Finland'!E4</f>
        <v>5</v>
      </c>
      <c r="F4" s="5">
        <f>'[1]43.Finland'!F4</f>
        <v>5</v>
      </c>
      <c r="G4" s="5">
        <f>'[1]43.Finland'!G4</f>
        <v>39</v>
      </c>
      <c r="H4" s="5">
        <f>'[1]43.Finland'!H4</f>
        <v>26</v>
      </c>
      <c r="I4" s="5">
        <f>'[1]43.Finland'!I4</f>
        <v>13</v>
      </c>
      <c r="J4" s="48">
        <f>'[1]43.Finland'!J4</f>
        <v>41</v>
      </c>
      <c r="K4" s="6">
        <f>'[1]43.Finland'!K4</f>
        <v>5.0000000040816328</v>
      </c>
      <c r="L4" s="5" t="str">
        <f>'[1]43.Finland'!L4</f>
        <v>ECLQ1</v>
      </c>
    </row>
    <row r="5" spans="1:17">
      <c r="A5">
        <v>4</v>
      </c>
      <c r="B5" s="5" t="str">
        <f>'[1]43.Finland'!B5</f>
        <v>Honka</v>
      </c>
      <c r="C5" s="5">
        <f>'[1]43.Finland'!C5</f>
        <v>22</v>
      </c>
      <c r="D5" s="5">
        <f>'[1]43.Finland'!D5</f>
        <v>9</v>
      </c>
      <c r="E5" s="5">
        <f>'[1]43.Finland'!E5</f>
        <v>10</v>
      </c>
      <c r="F5" s="5">
        <f>'[1]43.Finland'!F5</f>
        <v>3</v>
      </c>
      <c r="G5" s="5">
        <f>'[1]43.Finland'!G5</f>
        <v>26</v>
      </c>
      <c r="H5" s="5">
        <f>'[1]43.Finland'!H5</f>
        <v>17</v>
      </c>
      <c r="I5" s="5">
        <f>'[1]43.Finland'!I5</f>
        <v>9</v>
      </c>
      <c r="J5" s="48">
        <f>'[1]43.Finland'!J5</f>
        <v>37</v>
      </c>
      <c r="K5" s="6">
        <f>'[1]43.Finland'!K5</f>
        <v>1.3750000024937656</v>
      </c>
      <c r="L5" s="5" t="str">
        <f>'[1]43.Finland'!L5</f>
        <v>ECLQ1</v>
      </c>
    </row>
    <row r="6" spans="1:17">
      <c r="A6">
        <v>5</v>
      </c>
      <c r="B6" s="5" t="str">
        <f>'[1]43.Finland'!B6</f>
        <v>Ilves</v>
      </c>
      <c r="C6" s="5">
        <f>'[1]43.Finland'!C6</f>
        <v>22</v>
      </c>
      <c r="D6" s="5">
        <f>'[1]43.Finland'!D6</f>
        <v>10</v>
      </c>
      <c r="E6" s="5">
        <f>'[1]43.Finland'!E6</f>
        <v>6</v>
      </c>
      <c r="F6" s="5">
        <f>'[1]43.Finland'!F6</f>
        <v>6</v>
      </c>
      <c r="G6" s="5">
        <f>'[1]43.Finland'!G6</f>
        <v>37</v>
      </c>
      <c r="H6" s="5">
        <f>'[1]43.Finland'!H6</f>
        <v>29</v>
      </c>
      <c r="I6" s="5">
        <f>'[1]43.Finland'!I6</f>
        <v>8</v>
      </c>
      <c r="J6" s="48">
        <f>'[1]43.Finland'!J6</f>
        <v>36</v>
      </c>
      <c r="K6" s="6">
        <f>'[1]43.Finland'!K6</f>
        <v>2.0000000027397262</v>
      </c>
      <c r="L6" s="5" t="str">
        <f>'[1]43.Finland'!L6</f>
        <v xml:space="preserve"> </v>
      </c>
      <c r="N6" s="271"/>
      <c r="O6" s="271"/>
      <c r="P6" s="271"/>
      <c r="Q6" s="271" t="s">
        <v>201</v>
      </c>
    </row>
    <row r="7" spans="1:17">
      <c r="A7" s="44">
        <v>6</v>
      </c>
      <c r="B7" s="5" t="str">
        <f>'[1]43.Finland'!B7</f>
        <v>Lahti</v>
      </c>
      <c r="C7" s="5">
        <f>'[1]43.Finland'!C7</f>
        <v>22</v>
      </c>
      <c r="D7" s="5">
        <f>'[1]43.Finland'!D7</f>
        <v>8</v>
      </c>
      <c r="E7" s="5">
        <f>'[1]43.Finland'!E7</f>
        <v>8</v>
      </c>
      <c r="F7" s="5">
        <f>'[1]43.Finland'!F7</f>
        <v>6</v>
      </c>
      <c r="G7" s="5">
        <f>'[1]43.Finland'!G7</f>
        <v>33</v>
      </c>
      <c r="H7" s="5">
        <f>'[1]43.Finland'!H7</f>
        <v>30</v>
      </c>
      <c r="I7" s="5">
        <f>'[1]43.Finland'!I7</f>
        <v>3</v>
      </c>
      <c r="J7" s="48">
        <f>'[1]43.Finland'!J7</f>
        <v>32</v>
      </c>
      <c r="K7" s="6">
        <f>'[1]43.Finland'!K7</f>
        <v>1.3750000024813895</v>
      </c>
      <c r="L7" s="5" t="str">
        <f>'[1]43.Finland'!L7</f>
        <v xml:space="preserve"> </v>
      </c>
      <c r="N7" s="22"/>
      <c r="O7" s="271"/>
      <c r="P7" s="271"/>
      <c r="Q7" s="271" t="s">
        <v>311</v>
      </c>
    </row>
    <row r="8" spans="1:17">
      <c r="A8">
        <v>7</v>
      </c>
      <c r="B8" s="5" t="str">
        <f>'[1]43.Finland'!B8</f>
        <v>SJK</v>
      </c>
      <c r="C8" s="5">
        <f>'[1]43.Finland'!C8</f>
        <v>22</v>
      </c>
      <c r="D8" s="5">
        <f>'[1]43.Finland'!D8</f>
        <v>8</v>
      </c>
      <c r="E8" s="5">
        <f>'[1]43.Finland'!E8</f>
        <v>5</v>
      </c>
      <c r="F8" s="5">
        <f>'[1]43.Finland'!F8</f>
        <v>9</v>
      </c>
      <c r="G8" s="5">
        <f>'[1]43.Finland'!G8</f>
        <v>27</v>
      </c>
      <c r="H8" s="5">
        <f>'[1]43.Finland'!H8</f>
        <v>29</v>
      </c>
      <c r="I8" s="5">
        <f>'[1]43.Finland'!I8</f>
        <v>-2</v>
      </c>
      <c r="J8" s="48">
        <f>'[1]43.Finland'!J8</f>
        <v>29</v>
      </c>
      <c r="K8" s="6">
        <f>'[1]43.Finland'!K8</f>
        <v>1.3750000024570024</v>
      </c>
      <c r="L8" s="5" t="str">
        <f>'[1]43.Finland'!L8</f>
        <v xml:space="preserve"> </v>
      </c>
      <c r="N8" s="271"/>
      <c r="O8" s="51"/>
      <c r="P8" s="271"/>
    </row>
    <row r="9" spans="1:17">
      <c r="A9">
        <v>8</v>
      </c>
      <c r="B9" s="5" t="str">
        <f>'[1]43.Finland'!B9</f>
        <v>HIFK</v>
      </c>
      <c r="C9" s="5">
        <f>'[1]43.Finland'!C9</f>
        <v>22</v>
      </c>
      <c r="D9" s="5">
        <f>'[1]43.Finland'!D9</f>
        <v>8</v>
      </c>
      <c r="E9" s="5">
        <f>'[1]43.Finland'!E9</f>
        <v>4</v>
      </c>
      <c r="F9" s="5">
        <f>'[1]43.Finland'!F9</f>
        <v>10</v>
      </c>
      <c r="G9" s="5">
        <f>'[1]43.Finland'!G9</f>
        <v>29</v>
      </c>
      <c r="H9" s="5">
        <f>'[1]43.Finland'!H9</f>
        <v>33</v>
      </c>
      <c r="I9" s="5">
        <f>'[1]43.Finland'!I9</f>
        <v>-4</v>
      </c>
      <c r="J9" s="48">
        <f>'[1]43.Finland'!J9</f>
        <v>28</v>
      </c>
      <c r="K9" s="6">
        <f>'[1]43.Finland'!K9</f>
        <v>1.375000000125</v>
      </c>
      <c r="L9" s="5" t="str">
        <f>'[1]43.Finland'!L9</f>
        <v xml:space="preserve"> </v>
      </c>
    </row>
    <row r="10" spans="1:17">
      <c r="A10">
        <v>9</v>
      </c>
      <c r="B10" s="5" t="str">
        <f>'[1]43.Finland'!B10</f>
        <v>Mariehamn</v>
      </c>
      <c r="C10" s="5">
        <f>'[1]43.Finland'!C10</f>
        <v>22</v>
      </c>
      <c r="D10" s="5">
        <f>'[1]43.Finland'!D10</f>
        <v>6</v>
      </c>
      <c r="E10" s="5">
        <f>'[1]43.Finland'!E10</f>
        <v>5</v>
      </c>
      <c r="F10" s="5">
        <f>'[1]43.Finland'!F10</f>
        <v>11</v>
      </c>
      <c r="G10" s="5">
        <f>'[1]43.Finland'!G10</f>
        <v>29</v>
      </c>
      <c r="H10" s="5">
        <f>'[1]43.Finland'!H10</f>
        <v>43</v>
      </c>
      <c r="I10" s="5">
        <f>'[1]43.Finland'!I10</f>
        <v>-14</v>
      </c>
      <c r="J10" s="48">
        <f>'[1]43.Finland'!J10</f>
        <v>23</v>
      </c>
      <c r="K10" s="6">
        <f>'[1]43.Finland'!K10</f>
        <v>1.3750000024752476</v>
      </c>
      <c r="L10" s="5" t="str">
        <f>'[1]43.Finland'!L10</f>
        <v xml:space="preserve"> </v>
      </c>
      <c r="P10" s="20"/>
    </row>
    <row r="11" spans="1:17">
      <c r="A11">
        <v>10</v>
      </c>
      <c r="B11" s="5" t="str">
        <f>'[1]43.Finland'!B11</f>
        <v>Haka</v>
      </c>
      <c r="C11" s="5">
        <f>'[1]43.Finland'!C11</f>
        <v>22</v>
      </c>
      <c r="D11" s="5">
        <f>'[1]43.Finland'!D11</f>
        <v>5</v>
      </c>
      <c r="E11" s="5">
        <f>'[1]43.Finland'!E11</f>
        <v>7</v>
      </c>
      <c r="F11" s="5">
        <f>'[1]43.Finland'!F11</f>
        <v>10</v>
      </c>
      <c r="G11" s="5">
        <f>'[1]43.Finland'!G11</f>
        <v>25</v>
      </c>
      <c r="H11" s="5">
        <f>'[1]43.Finland'!H11</f>
        <v>41</v>
      </c>
      <c r="I11" s="5">
        <f>'[1]43.Finland'!I11</f>
        <v>-16</v>
      </c>
      <c r="J11" s="48">
        <f>'[1]43.Finland'!J11</f>
        <v>22</v>
      </c>
      <c r="K11" s="6">
        <f>'[1]43.Finland'!K11</f>
        <v>1.3750000001</v>
      </c>
      <c r="L11" s="5" t="str">
        <f>'[1]43.Finland'!L11</f>
        <v xml:space="preserve"> </v>
      </c>
      <c r="P11" s="271"/>
    </row>
    <row r="12" spans="1:17">
      <c r="A12">
        <v>11</v>
      </c>
      <c r="B12" s="5" t="str">
        <f>'[1]43.Finland'!B12</f>
        <v>TPS</v>
      </c>
      <c r="C12" s="5">
        <f>'[1]43.Finland'!C12</f>
        <v>22</v>
      </c>
      <c r="D12" s="5">
        <f>'[1]43.Finland'!D12</f>
        <v>6</v>
      </c>
      <c r="E12" s="5">
        <f>'[1]43.Finland'!E12</f>
        <v>3</v>
      </c>
      <c r="F12" s="5">
        <f>'[1]43.Finland'!F12</f>
        <v>13</v>
      </c>
      <c r="G12" s="5">
        <f>'[1]43.Finland'!G12</f>
        <v>23</v>
      </c>
      <c r="H12" s="5">
        <f>'[1]43.Finland'!H12</f>
        <v>39</v>
      </c>
      <c r="I12" s="5">
        <f>'[1]43.Finland'!I12</f>
        <v>-16</v>
      </c>
      <c r="J12" s="48">
        <f>'[1]43.Finland'!J12</f>
        <v>21</v>
      </c>
      <c r="K12" s="6">
        <f>'[1]43.Finland'!K12</f>
        <v>1.3750000000909091</v>
      </c>
      <c r="L12" s="5" t="str">
        <f>'[1]43.Finland'!L12</f>
        <v xml:space="preserve"> </v>
      </c>
    </row>
    <row r="13" spans="1:17">
      <c r="A13">
        <v>12</v>
      </c>
      <c r="B13" s="5" t="str">
        <f>'[1]43.Finland'!B13</f>
        <v>RoPS</v>
      </c>
      <c r="C13" s="5">
        <f>'[1]43.Finland'!C13</f>
        <v>22</v>
      </c>
      <c r="D13" s="5">
        <f>'[1]43.Finland'!D13</f>
        <v>1</v>
      </c>
      <c r="E13" s="5">
        <f>'[1]43.Finland'!E13</f>
        <v>2</v>
      </c>
      <c r="F13" s="5">
        <f>'[1]43.Finland'!F13</f>
        <v>19</v>
      </c>
      <c r="G13" s="5">
        <f>'[1]43.Finland'!G13</f>
        <v>15</v>
      </c>
      <c r="H13" s="5">
        <f>'[1]43.Finland'!H13</f>
        <v>51</v>
      </c>
      <c r="I13" s="5">
        <f>'[1]43.Finland'!I13</f>
        <v>-36</v>
      </c>
      <c r="J13" s="48">
        <f>'[1]43.Finland'!J13</f>
        <v>5</v>
      </c>
      <c r="K13" s="6">
        <f>'[1]43.Finland'!K13</f>
        <v>1.5000000025706941</v>
      </c>
      <c r="L13" s="5" t="str">
        <f>'[1]43.Finland'!L13</f>
        <v xml:space="preserve"> </v>
      </c>
      <c r="P13" s="20"/>
    </row>
    <row r="14" spans="1:17">
      <c r="F14" s="120" t="s">
        <v>203</v>
      </c>
      <c r="G14" s="277">
        <f>SUM(G2:G13)/SUM(C2:C13)*2</f>
        <v>2.8181818181818183</v>
      </c>
      <c r="H14" s="277"/>
      <c r="K14" s="3"/>
      <c r="P14" s="271"/>
    </row>
    <row r="15" spans="1:17">
      <c r="B15" t="s">
        <v>167</v>
      </c>
      <c r="K15" s="6">
        <f>'[1]43.Finland'!K15</f>
        <v>1.375</v>
      </c>
    </row>
    <row r="16" spans="1:17">
      <c r="P16" s="20"/>
    </row>
    <row r="17" spans="2:16">
      <c r="P17" s="271"/>
    </row>
    <row r="18" spans="2:16">
      <c r="L18" t="str">
        <f>IF(B14="Дебрецен","ЛЕ2"," ")</f>
        <v xml:space="preserve"> </v>
      </c>
      <c r="N18" s="243"/>
      <c r="P18" s="271"/>
    </row>
    <row r="19" spans="2:16">
      <c r="B19" s="190" t="s">
        <v>204</v>
      </c>
    </row>
    <row r="20" spans="2:16">
      <c r="B20" s="27" t="s">
        <v>211</v>
      </c>
    </row>
    <row r="21" spans="2:16">
      <c r="B21" s="27" t="s">
        <v>212</v>
      </c>
    </row>
    <row r="22" spans="2:16">
      <c r="B22" s="27" t="s">
        <v>218</v>
      </c>
    </row>
    <row r="23" spans="2:16">
      <c r="B23" s="27" t="s">
        <v>251</v>
      </c>
    </row>
  </sheetData>
  <mergeCells count="1">
    <mergeCell ref="G14:H14"/>
  </mergeCells>
  <phoneticPr fontId="3" type="noConversion"/>
  <hyperlinks>
    <hyperlink ref="O1" location="MENU!A1" display="Menu" xr:uid="{00000000-0004-0000-3000-000000000000}"/>
  </hyperlinks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applyStyles="1"/>
  </sheetPr>
  <dimension ref="A1:Q402"/>
  <sheetViews>
    <sheetView workbookViewId="0"/>
  </sheetViews>
  <sheetFormatPr defaultRowHeight="12.75" outlineLevelCol="1"/>
  <cols>
    <col min="1" max="1" width="3" style="32" bestFit="1" customWidth="1"/>
    <col min="2" max="2" width="23.7109375" style="39" bestFit="1" customWidth="1"/>
    <col min="3" max="3" width="7.5703125" style="156" bestFit="1" customWidth="1"/>
    <col min="4" max="4" width="4.28515625" style="32" bestFit="1" customWidth="1"/>
    <col min="5" max="5" width="7.140625" style="51" customWidth="1"/>
    <col min="6" max="6" width="7.140625" style="32" customWidth="1" outlineLevel="1"/>
    <col min="7" max="7" width="7.7109375" style="151" customWidth="1" outlineLevel="1"/>
    <col min="8" max="16384" width="9.140625" style="32"/>
  </cols>
  <sheetData>
    <row r="1" spans="1:11">
      <c r="A1" s="32">
        <v>1</v>
      </c>
      <c r="B1" s="38" t="s">
        <v>121</v>
      </c>
      <c r="E1" s="51" t="s">
        <v>96</v>
      </c>
      <c r="F1" s="51" t="s">
        <v>122</v>
      </c>
      <c r="G1" s="131" t="s">
        <v>123</v>
      </c>
      <c r="H1" s="51" t="str">
        <f>'1.Spain'!M1</f>
        <v>30/38</v>
      </c>
      <c r="J1" s="33"/>
      <c r="K1" s="245"/>
    </row>
    <row r="2" spans="1:11">
      <c r="A2" s="32">
        <v>1</v>
      </c>
      <c r="B2" s="39" t="str">
        <f>[1]Teams!$B2</f>
        <v>Atletico Madrid</v>
      </c>
      <c r="C2" s="156">
        <f>[1]Teams!$C2</f>
        <v>115.00000016666667</v>
      </c>
      <c r="D2" s="32" t="str">
        <f>[1]Teams!$D2</f>
        <v>n1</v>
      </c>
      <c r="E2" s="51" t="str">
        <f>[1]Teams!$E2</f>
        <v>GS CL</v>
      </c>
      <c r="F2" s="32">
        <f>[1]Teams!$F2</f>
        <v>23</v>
      </c>
      <c r="G2" s="131" t="str">
        <f>[1]Teams!$G2</f>
        <v>1/4 CL</v>
      </c>
      <c r="K2" s="38"/>
    </row>
    <row r="3" spans="1:11">
      <c r="A3" s="32">
        <v>2</v>
      </c>
      <c r="B3" s="39" t="str">
        <f>[1]Teams!$B3</f>
        <v>Real Madrid</v>
      </c>
      <c r="C3" s="156">
        <f>[1]Teams!$C3</f>
        <v>124.0000005</v>
      </c>
      <c r="D3" s="32" t="str">
        <f>[1]Teams!$D3</f>
        <v>n2</v>
      </c>
      <c r="E3" s="51" t="str">
        <f>[1]Teams!$E3</f>
        <v>GS CL</v>
      </c>
      <c r="F3" s="32">
        <f>[1]Teams!$F3</f>
        <v>30</v>
      </c>
      <c r="G3" s="131" t="str">
        <f>[1]Teams!$G3</f>
        <v>CLF</v>
      </c>
      <c r="K3" s="38"/>
    </row>
    <row r="4" spans="1:11">
      <c r="A4" s="32">
        <v>3</v>
      </c>
      <c r="B4" s="39" t="str">
        <f>[1]Teams!$B4</f>
        <v>Barcelona</v>
      </c>
      <c r="C4" s="156">
        <f>[1]Teams!$C4</f>
        <v>122.00000033333333</v>
      </c>
      <c r="D4" s="32" t="str">
        <f>[1]Teams!$D4</f>
        <v>n3</v>
      </c>
      <c r="E4" s="51" t="str">
        <f>[1]Teams!$E4</f>
        <v>GS CL</v>
      </c>
      <c r="F4" s="32">
        <f>[1]Teams!$F4</f>
        <v>27</v>
      </c>
      <c r="G4" s="131" t="str">
        <f>[1]Teams!$G4</f>
        <v>1/2 CL</v>
      </c>
      <c r="K4" s="38"/>
    </row>
    <row r="5" spans="1:11">
      <c r="A5" s="32">
        <v>4</v>
      </c>
      <c r="B5" s="39" t="str">
        <f>[1]Teams!$B5</f>
        <v>Sevilla</v>
      </c>
      <c r="C5" s="156">
        <f>[1]Teams!$C5</f>
        <v>98.000000099999994</v>
      </c>
      <c r="D5" s="32" t="str">
        <f>[1]Teams!$D5</f>
        <v>n4</v>
      </c>
      <c r="E5" s="51" t="str">
        <f>[1]Teams!$E5</f>
        <v>GS CL</v>
      </c>
      <c r="F5" s="32">
        <f>[1]Teams!$F5</f>
        <v>17</v>
      </c>
      <c r="G5" s="131" t="str">
        <f>[1]Teams!$G5</f>
        <v>1/8 CL</v>
      </c>
      <c r="K5" s="38"/>
    </row>
    <row r="6" spans="1:11">
      <c r="A6" s="32">
        <v>5</v>
      </c>
      <c r="B6" s="39" t="str">
        <f>[1]Teams!$B6</f>
        <v>Real Sociedad</v>
      </c>
      <c r="C6" s="156">
        <f>[1]Teams!$C6</f>
        <v>19.25600001234568</v>
      </c>
      <c r="D6" s="32" t="str">
        <f>[1]Teams!$D6</f>
        <v>n5</v>
      </c>
      <c r="E6" s="51" t="str">
        <f>[1]Teams!$E6</f>
        <v>GS EL</v>
      </c>
      <c r="F6" s="32">
        <f>[1]Teams!$F6</f>
        <v>5</v>
      </c>
      <c r="G6" s="131" t="str">
        <f>[1]Teams!$G6</f>
        <v>1/16 ECL</v>
      </c>
      <c r="K6" s="38"/>
    </row>
    <row r="7" spans="1:11">
      <c r="A7" s="32">
        <v>6</v>
      </c>
      <c r="B7" s="39" t="str">
        <f>[1]Teams!$B7</f>
        <v>Betis</v>
      </c>
      <c r="C7" s="156">
        <f>[1]Teams!$C7</f>
        <v>19.256000011904764</v>
      </c>
      <c r="D7" s="32" t="str">
        <f>[1]Teams!$D7</f>
        <v>n6*</v>
      </c>
      <c r="E7" s="51" t="str">
        <f>[1]Teams!$E7</f>
        <v>GS EL</v>
      </c>
      <c r="F7" s="32">
        <f>[1]Teams!$F7</f>
        <v>5</v>
      </c>
      <c r="G7" s="131" t="str">
        <f>[1]Teams!$G7</f>
        <v>1/16 ECL</v>
      </c>
      <c r="K7" s="38"/>
    </row>
    <row r="8" spans="1:11">
      <c r="A8" s="32">
        <v>7</v>
      </c>
      <c r="B8" s="39" t="str">
        <f>[1]Teams!$B8</f>
        <v>Villarreal</v>
      </c>
      <c r="C8" s="156">
        <f>[1]Teams!$C8</f>
        <v>55.000000040000003</v>
      </c>
      <c r="D8" s="32" t="str">
        <f>[1]Teams!$D8</f>
        <v>n7?</v>
      </c>
      <c r="E8" s="51" t="str">
        <f>[1]Teams!$E8</f>
        <v>ECLQ4</v>
      </c>
      <c r="F8" s="32">
        <f>[1]Teams!$F8</f>
        <v>21.5</v>
      </c>
      <c r="G8" s="131" t="str">
        <f>[1]Teams!$G8</f>
        <v>1/2 ECL</v>
      </c>
      <c r="K8" s="38"/>
    </row>
    <row r="9" spans="1:11">
      <c r="C9" s="156">
        <f>AVERAGE(C2:C8)</f>
        <v>78.930285880607201</v>
      </c>
      <c r="F9" s="32">
        <f>SUM(F2:F8)</f>
        <v>128.5</v>
      </c>
      <c r="G9" s="152">
        <f>ROUNDDOWN(F9/A8,3)</f>
        <v>18.356999999999999</v>
      </c>
      <c r="K9" s="38"/>
    </row>
    <row r="10" spans="1:11">
      <c r="K10" s="38"/>
    </row>
    <row r="11" spans="1:11">
      <c r="A11" s="32">
        <v>2</v>
      </c>
      <c r="B11" s="38" t="s">
        <v>124</v>
      </c>
      <c r="E11" s="51" t="s">
        <v>96</v>
      </c>
      <c r="F11" s="51" t="s">
        <v>122</v>
      </c>
      <c r="G11" s="131" t="s">
        <v>123</v>
      </c>
      <c r="H11" s="51" t="str">
        <f>'2.England'!M1</f>
        <v>32/38</v>
      </c>
      <c r="J11" s="33"/>
      <c r="K11" s="245"/>
    </row>
    <row r="12" spans="1:11">
      <c r="A12" s="32">
        <v>1</v>
      </c>
      <c r="B12" s="39" t="str">
        <f>[1]Teams!$B12</f>
        <v>Manchester City</v>
      </c>
      <c r="C12" s="156">
        <f>[1]Teams!$C12</f>
        <v>117.0000002</v>
      </c>
      <c r="D12" s="32" t="str">
        <f>[1]Teams!$D12</f>
        <v>n1</v>
      </c>
      <c r="E12" s="51" t="str">
        <f>[1]Teams!$E12</f>
        <v>GS CL</v>
      </c>
      <c r="F12" s="32">
        <f>[1]Teams!$F12</f>
        <v>23</v>
      </c>
      <c r="G12" s="131" t="str">
        <f>[1]Teams!$G12</f>
        <v>1/4 CL</v>
      </c>
      <c r="K12" s="38"/>
    </row>
    <row r="13" spans="1:11">
      <c r="A13" s="32">
        <v>2</v>
      </c>
      <c r="B13" s="39" t="str">
        <f>[1]Teams!$B13</f>
        <v>Manchester United</v>
      </c>
      <c r="C13" s="156">
        <f>[1]Teams!$C13</f>
        <v>106.000000125</v>
      </c>
      <c r="D13" s="32" t="str">
        <f>[1]Teams!$D13</f>
        <v>n2</v>
      </c>
      <c r="E13" s="51" t="str">
        <f>[1]Teams!$E13</f>
        <v>GS CL</v>
      </c>
      <c r="F13" s="32">
        <f>[1]Teams!$F13</f>
        <v>23</v>
      </c>
      <c r="G13" s="131" t="str">
        <f>[1]Teams!$G13</f>
        <v>1/4 CL</v>
      </c>
      <c r="K13" s="38"/>
    </row>
    <row r="14" spans="1:11">
      <c r="A14" s="32">
        <v>3</v>
      </c>
      <c r="B14" s="39" t="str">
        <f>[1]Teams!$B14</f>
        <v>Leicester</v>
      </c>
      <c r="C14" s="156">
        <f>[1]Teams!$C14</f>
        <v>32.000000019607846</v>
      </c>
      <c r="D14" s="32" t="str">
        <f>[1]Teams!$D14</f>
        <v>n3</v>
      </c>
      <c r="E14" s="51" t="str">
        <f>[1]Teams!$E14</f>
        <v>GS CL</v>
      </c>
      <c r="F14" s="32">
        <f>[1]Teams!$F14</f>
        <v>7</v>
      </c>
      <c r="G14" s="131" t="str">
        <f>[1]Teams!$G14</f>
        <v>GS CL</v>
      </c>
      <c r="K14" s="38"/>
    </row>
    <row r="15" spans="1:11">
      <c r="A15" s="32">
        <v>4</v>
      </c>
      <c r="B15" s="39" t="str">
        <f>[1]Teams!$B15</f>
        <v>West Ham</v>
      </c>
      <c r="C15" s="156">
        <f>[1]Teams!$C15</f>
        <v>19.342000012820513</v>
      </c>
      <c r="D15" s="32" t="str">
        <f>[1]Teams!$D15</f>
        <v>n4</v>
      </c>
      <c r="E15" s="51" t="str">
        <f>[1]Teams!$E15</f>
        <v>GS CL</v>
      </c>
      <c r="F15" s="32">
        <f>[1]Teams!$F15</f>
        <v>7</v>
      </c>
      <c r="G15" s="131" t="str">
        <f>[1]Teams!$G15</f>
        <v>GS CL</v>
      </c>
      <c r="K15" s="38"/>
    </row>
    <row r="16" spans="1:11">
      <c r="A16" s="32">
        <v>5</v>
      </c>
      <c r="B16" s="39" t="str">
        <f>[1]Teams!$B16</f>
        <v>Chelsea</v>
      </c>
      <c r="C16" s="156">
        <f>[1]Teams!$C16</f>
        <v>91.000000083333333</v>
      </c>
      <c r="D16" s="32" t="str">
        <f>[1]Teams!$D16</f>
        <v>n5</v>
      </c>
      <c r="E16" s="51" t="str">
        <f>[1]Teams!$E16</f>
        <v>GS EL</v>
      </c>
      <c r="F16" s="32">
        <f>[1]Teams!$F16</f>
        <v>26</v>
      </c>
      <c r="G16" s="131" t="str">
        <f>[1]Teams!$G16</f>
        <v>ELF</v>
      </c>
      <c r="K16" s="38"/>
    </row>
    <row r="17" spans="1:11">
      <c r="A17" s="32">
        <v>6</v>
      </c>
      <c r="B17" s="39" t="str">
        <f>[1]Teams!$B17</f>
        <v>Liverpool</v>
      </c>
      <c r="C17" s="156">
        <f>[1]Teams!$C17</f>
        <v>100.00000011111111</v>
      </c>
      <c r="D17" s="32" t="str">
        <f>[1]Teams!$D17</f>
        <v>n6*</v>
      </c>
      <c r="E17" s="51" t="str">
        <f>[1]Teams!$E17</f>
        <v>GS EL</v>
      </c>
      <c r="F17" s="32">
        <f>[1]Teams!$F17</f>
        <v>28</v>
      </c>
      <c r="G17" s="131" t="str">
        <f>[1]Teams!$G17</f>
        <v>ELW</v>
      </c>
      <c r="K17" s="38"/>
    </row>
    <row r="18" spans="1:11">
      <c r="A18" s="32">
        <v>7</v>
      </c>
      <c r="B18" s="39" t="str">
        <f>[1]Teams!$B18</f>
        <v>Tottenham</v>
      </c>
      <c r="C18" s="156">
        <f>[1]Teams!$C18</f>
        <v>88.000000071428573</v>
      </c>
      <c r="D18" s="32" t="str">
        <f>[1]Teams!$D18</f>
        <v>n7?</v>
      </c>
      <c r="E18" s="51" t="str">
        <f>[1]Teams!$E18</f>
        <v>ECLQ4</v>
      </c>
      <c r="F18" s="32">
        <f>[1]Teams!$F18</f>
        <v>26.5</v>
      </c>
      <c r="G18" s="131" t="str">
        <f>[1]Teams!$G18</f>
        <v>ECLW</v>
      </c>
      <c r="K18" s="38"/>
    </row>
    <row r="19" spans="1:11">
      <c r="C19" s="156">
        <f>AVERAGE(C12:C18)</f>
        <v>79.0488572319002</v>
      </c>
      <c r="F19" s="32">
        <f>SUM(F12:F18)</f>
        <v>140.5</v>
      </c>
      <c r="G19" s="152">
        <f>ROUNDDOWN(F19/A18,3)</f>
        <v>20.071000000000002</v>
      </c>
      <c r="K19" s="38"/>
    </row>
    <row r="20" spans="1:11">
      <c r="K20" s="38"/>
    </row>
    <row r="21" spans="1:11">
      <c r="A21" s="32">
        <v>3</v>
      </c>
      <c r="B21" s="38" t="s">
        <v>125</v>
      </c>
      <c r="E21" s="51" t="s">
        <v>96</v>
      </c>
      <c r="F21" s="51" t="s">
        <v>122</v>
      </c>
      <c r="G21" s="131" t="s">
        <v>123</v>
      </c>
      <c r="H21" s="51" t="str">
        <f>'3.Germany'!M1</f>
        <v>28/34</v>
      </c>
      <c r="J21" s="33"/>
      <c r="K21" s="245"/>
    </row>
    <row r="22" spans="1:11">
      <c r="A22" s="32">
        <v>1</v>
      </c>
      <c r="B22" s="39" t="str">
        <f>[1]Teams!$B22</f>
        <v>Bayern Munich</v>
      </c>
      <c r="C22" s="156">
        <f>[1]Teams!$C22</f>
        <v>132.000001</v>
      </c>
      <c r="D22" s="32" t="str">
        <f>[1]Teams!$D22</f>
        <v>n1</v>
      </c>
      <c r="E22" s="51" t="str">
        <f>[1]Teams!$E22</f>
        <v>GS CL</v>
      </c>
      <c r="F22" s="32">
        <f>[1]Teams!$F22</f>
        <v>32</v>
      </c>
      <c r="G22" s="131" t="str">
        <f>[1]Teams!$G22</f>
        <v>CLW</v>
      </c>
      <c r="K22" s="38"/>
    </row>
    <row r="23" spans="1:11">
      <c r="A23" s="32">
        <v>2</v>
      </c>
      <c r="B23" s="39" t="str">
        <f>[1]Teams!$B23</f>
        <v>RB Leipzig</v>
      </c>
      <c r="C23" s="156">
        <f>[1]Teams!$C23</f>
        <v>66.000000047619054</v>
      </c>
      <c r="D23" s="32" t="str">
        <f>[1]Teams!$D23</f>
        <v>n2</v>
      </c>
      <c r="E23" s="51" t="str">
        <f>[1]Teams!$E23</f>
        <v>GS CL</v>
      </c>
      <c r="F23" s="32">
        <f>[1]Teams!$F23</f>
        <v>17</v>
      </c>
      <c r="G23" s="131" t="str">
        <f>[1]Teams!$G23</f>
        <v>1/8 CL</v>
      </c>
      <c r="K23" s="38"/>
    </row>
    <row r="24" spans="1:11">
      <c r="A24" s="32">
        <v>3</v>
      </c>
      <c r="B24" s="39" t="str">
        <f>[1]Teams!$B24</f>
        <v>Wolfsburg</v>
      </c>
      <c r="C24" s="156">
        <f>[1]Teams!$C24</f>
        <v>14.656000009708739</v>
      </c>
      <c r="D24" s="32" t="str">
        <f>[1]Teams!$D24</f>
        <v>n3</v>
      </c>
      <c r="E24" s="51" t="str">
        <f>[1]Teams!$E24</f>
        <v>GS CL</v>
      </c>
      <c r="F24" s="32">
        <f>[1]Teams!$F24</f>
        <v>7</v>
      </c>
      <c r="G24" s="131" t="str">
        <f>[1]Teams!$G24</f>
        <v>GS CL</v>
      </c>
      <c r="K24" s="38"/>
    </row>
    <row r="25" spans="1:11">
      <c r="A25" s="32">
        <v>4</v>
      </c>
      <c r="B25" s="39" t="str">
        <f>[1]Teams!$B25</f>
        <v>Eintracht</v>
      </c>
      <c r="C25" s="156">
        <f>[1]Teams!$C25</f>
        <v>33.000000020408166</v>
      </c>
      <c r="D25" s="32" t="str">
        <f>[1]Teams!$D25</f>
        <v>n4</v>
      </c>
      <c r="E25" s="51" t="str">
        <f>[1]Teams!$E25</f>
        <v>GS CL</v>
      </c>
      <c r="F25" s="32">
        <f>[1]Teams!$F25</f>
        <v>7</v>
      </c>
      <c r="G25" s="131" t="str">
        <f>[1]Teams!$G25</f>
        <v>GS CL</v>
      </c>
      <c r="K25" s="38"/>
    </row>
    <row r="26" spans="1:11">
      <c r="A26" s="32">
        <v>5</v>
      </c>
      <c r="B26" s="39" t="str">
        <f>[1]Teams!$B26</f>
        <v>Borussia Dortmund</v>
      </c>
      <c r="C26" s="156">
        <f>[1]Teams!$C26</f>
        <v>90.000000076923072</v>
      </c>
      <c r="D26" s="32" t="str">
        <f>[1]Teams!$D26</f>
        <v>n5</v>
      </c>
      <c r="E26" s="51" t="str">
        <f>[1]Teams!$E26</f>
        <v>GS EL</v>
      </c>
      <c r="F26" s="32">
        <f>[1]Teams!$F26</f>
        <v>23</v>
      </c>
      <c r="G26" s="131" t="str">
        <f>[1]Teams!$G26</f>
        <v>1/2 EL</v>
      </c>
      <c r="K26" s="38"/>
    </row>
    <row r="27" spans="1:11">
      <c r="A27" s="32">
        <v>6</v>
      </c>
      <c r="B27" s="39" t="str">
        <f>[1]Teams!$B27</f>
        <v>Bayer 04</v>
      </c>
      <c r="C27" s="156">
        <f>[1]Teams!$C27</f>
        <v>57.000000041666667</v>
      </c>
      <c r="D27" s="32" t="str">
        <f>[1]Teams!$D27</f>
        <v>n6*</v>
      </c>
      <c r="E27" s="51" t="str">
        <f>[1]Teams!$E27</f>
        <v>GS EL</v>
      </c>
      <c r="F27" s="32">
        <f>[1]Teams!$F27</f>
        <v>19</v>
      </c>
      <c r="G27" s="131" t="str">
        <f>[1]Teams!$G27</f>
        <v>1/4 EL</v>
      </c>
      <c r="K27" s="38"/>
    </row>
    <row r="28" spans="1:11">
      <c r="A28" s="32">
        <v>7</v>
      </c>
      <c r="B28" s="39" t="str">
        <f>[1]Teams!$B28</f>
        <v>Union Berlin</v>
      </c>
      <c r="C28" s="156">
        <f>[1]Teams!$C28</f>
        <v>14.656000000142857</v>
      </c>
      <c r="D28" s="32" t="str">
        <f>[1]Teams!$D28</f>
        <v>n7?</v>
      </c>
      <c r="E28" s="51" t="str">
        <f>[1]Teams!$E28</f>
        <v>ECLQ4</v>
      </c>
      <c r="F28" s="32">
        <f>[1]Teams!$F28</f>
        <v>0.5</v>
      </c>
      <c r="G28" s="131" t="str">
        <f>[1]Teams!$G28</f>
        <v>ECLQ4</v>
      </c>
      <c r="K28" s="38"/>
    </row>
    <row r="29" spans="1:11">
      <c r="C29" s="156">
        <f>AVERAGE(C22:C28)</f>
        <v>58.187428742352651</v>
      </c>
      <c r="F29" s="32">
        <f>SUM(F22:F28)</f>
        <v>105.5</v>
      </c>
      <c r="G29" s="152">
        <f>ROUNDDOWN(F29/A28,3)</f>
        <v>15.071</v>
      </c>
      <c r="K29" s="38"/>
    </row>
    <row r="30" spans="1:11">
      <c r="K30" s="38"/>
    </row>
    <row r="31" spans="1:11">
      <c r="A31" s="32">
        <v>4</v>
      </c>
      <c r="B31" s="38" t="s">
        <v>126</v>
      </c>
      <c r="E31" s="51" t="s">
        <v>96</v>
      </c>
      <c r="F31" s="51" t="s">
        <v>122</v>
      </c>
      <c r="G31" s="131" t="s">
        <v>123</v>
      </c>
      <c r="H31" s="51" t="str">
        <f>'4.Italy'!M1</f>
        <v>30/38</v>
      </c>
      <c r="J31" s="33"/>
      <c r="K31" s="245"/>
    </row>
    <row r="32" spans="1:11">
      <c r="A32" s="32">
        <v>1</v>
      </c>
      <c r="B32" s="39" t="str">
        <f>[1]Teams!$B32</f>
        <v>Internazionale</v>
      </c>
      <c r="C32" s="156">
        <f>[1]Teams!$C32</f>
        <v>53.000000038461536</v>
      </c>
      <c r="D32" s="32" t="str">
        <f>[1]Teams!$D32</f>
        <v>n1</v>
      </c>
      <c r="E32" s="51" t="str">
        <f>[1]Teams!$E32</f>
        <v>GS CL</v>
      </c>
      <c r="F32" s="32">
        <f>[1]Teams!$F32</f>
        <v>15</v>
      </c>
      <c r="G32" s="131" t="str">
        <f>[1]Teams!$G32</f>
        <v>1/4 EL</v>
      </c>
      <c r="K32" s="38"/>
    </row>
    <row r="33" spans="1:11">
      <c r="A33" s="32">
        <v>2</v>
      </c>
      <c r="B33" s="39" t="str">
        <f>[1]Teams!$B33</f>
        <v>Milan</v>
      </c>
      <c r="C33" s="156">
        <f>[1]Teams!$C33</f>
        <v>31.000000018867926</v>
      </c>
      <c r="D33" s="32" t="str">
        <f>[1]Teams!$D33</f>
        <v>n2</v>
      </c>
      <c r="E33" s="51" t="str">
        <f>[1]Teams!$E33</f>
        <v>GS CL</v>
      </c>
      <c r="F33" s="32">
        <f>[1]Teams!$F33</f>
        <v>7</v>
      </c>
      <c r="G33" s="131" t="str">
        <f>[1]Teams!$G33</f>
        <v>GS CL</v>
      </c>
      <c r="K33" s="38"/>
    </row>
    <row r="34" spans="1:11">
      <c r="A34" s="32">
        <v>3</v>
      </c>
      <c r="B34" s="39" t="str">
        <f>[1]Teams!$B34</f>
        <v>Juventus</v>
      </c>
      <c r="C34" s="156">
        <f>[1]Teams!$C34</f>
        <v>120.00000025</v>
      </c>
      <c r="D34" s="32" t="str">
        <f>[1]Teams!$D34</f>
        <v>n3</v>
      </c>
      <c r="E34" s="51" t="str">
        <f>[1]Teams!$E34</f>
        <v>GS CL</v>
      </c>
      <c r="F34" s="32">
        <f>[1]Teams!$F34</f>
        <v>27</v>
      </c>
      <c r="G34" s="131" t="str">
        <f>[1]Teams!$G34</f>
        <v>1/2 CL</v>
      </c>
      <c r="K34" s="38"/>
    </row>
    <row r="35" spans="1:11">
      <c r="A35" s="32">
        <v>4</v>
      </c>
      <c r="B35" s="39" t="str">
        <f>[1]Teams!$B35</f>
        <v>Atalanta</v>
      </c>
      <c r="C35" s="156">
        <f>[1]Teams!$C35</f>
        <v>50.50000003703704</v>
      </c>
      <c r="D35" s="32" t="str">
        <f>[1]Teams!$D35</f>
        <v>n4</v>
      </c>
      <c r="E35" s="51" t="str">
        <f>[1]Teams!$E35</f>
        <v>GS CL</v>
      </c>
      <c r="F35" s="32">
        <f>[1]Teams!$F35</f>
        <v>15</v>
      </c>
      <c r="G35" s="131" t="str">
        <f>[1]Teams!$G35</f>
        <v>1/4 EL</v>
      </c>
      <c r="K35" s="38"/>
    </row>
    <row r="36" spans="1:11">
      <c r="A36" s="32">
        <v>5</v>
      </c>
      <c r="B36" s="39" t="str">
        <f>[1]Teams!$B36</f>
        <v>Napoli</v>
      </c>
      <c r="C36" s="156">
        <f>[1]Teams!$C36</f>
        <v>74.000000049999997</v>
      </c>
      <c r="D36" s="32" t="str">
        <f>[1]Teams!$D36</f>
        <v>n5</v>
      </c>
      <c r="E36" s="51" t="str">
        <f>[1]Teams!$E36</f>
        <v>GS EL</v>
      </c>
      <c r="F36" s="32">
        <f>[1]Teams!$F36</f>
        <v>19</v>
      </c>
      <c r="G36" s="131" t="str">
        <f>[1]Teams!$G36</f>
        <v>1/4 EL</v>
      </c>
      <c r="K36" s="38"/>
    </row>
    <row r="37" spans="1:11">
      <c r="A37" s="32">
        <v>6</v>
      </c>
      <c r="B37" s="39" t="str">
        <f>[1]Teams!$B37</f>
        <v>Lazio</v>
      </c>
      <c r="C37" s="156">
        <f>[1]Teams!$C37</f>
        <v>44.000000029411765</v>
      </c>
      <c r="D37" s="32" t="str">
        <f>[1]Teams!$D37</f>
        <v>n6</v>
      </c>
      <c r="E37" s="51" t="str">
        <f>[1]Teams!$E37</f>
        <v>GS EL</v>
      </c>
      <c r="F37" s="32">
        <f>[1]Teams!$F37</f>
        <v>15</v>
      </c>
      <c r="G37" s="131" t="str">
        <f>[1]Teams!$G37</f>
        <v>1/8 EL</v>
      </c>
      <c r="K37" s="38"/>
    </row>
    <row r="38" spans="1:11">
      <c r="A38" s="32">
        <v>7</v>
      </c>
      <c r="B38" s="39" t="str">
        <f>[1]Teams!$B38</f>
        <v>Roma</v>
      </c>
      <c r="C38" s="156">
        <f>[1]Teams!$C38</f>
        <v>86.000000066666672</v>
      </c>
      <c r="D38" s="32" t="str">
        <f>[1]Teams!$D38</f>
        <v>n7</v>
      </c>
      <c r="E38" s="51" t="str">
        <f>[1]Teams!$E38</f>
        <v>ECLQ4</v>
      </c>
      <c r="F38" s="32">
        <f>[1]Teams!$F38</f>
        <v>24.5</v>
      </c>
      <c r="G38" s="131" t="str">
        <f>[1]Teams!$G38</f>
        <v>ECLF</v>
      </c>
      <c r="K38" s="38"/>
    </row>
    <row r="39" spans="1:11">
      <c r="C39" s="156">
        <f>AVERAGE(C32:C38)</f>
        <v>65.500000070063564</v>
      </c>
      <c r="F39" s="32">
        <f>SUM(F32:F38)</f>
        <v>122.5</v>
      </c>
      <c r="G39" s="152">
        <f>ROUNDDOWN(F39/A38,3)</f>
        <v>17.5</v>
      </c>
      <c r="K39" s="38"/>
    </row>
    <row r="40" spans="1:11">
      <c r="K40" s="38"/>
    </row>
    <row r="41" spans="1:11">
      <c r="A41" s="32">
        <v>5</v>
      </c>
      <c r="B41" s="38" t="s">
        <v>127</v>
      </c>
      <c r="C41" s="221" t="s">
        <v>128</v>
      </c>
      <c r="E41" s="51" t="s">
        <v>129</v>
      </c>
      <c r="F41" s="51" t="s">
        <v>122</v>
      </c>
      <c r="G41" s="131" t="s">
        <v>123</v>
      </c>
      <c r="H41" s="51" t="str">
        <f>'5.France'!M1</f>
        <v>32/38</v>
      </c>
      <c r="J41" s="33"/>
      <c r="K41" s="245"/>
    </row>
    <row r="42" spans="1:11">
      <c r="A42" s="32">
        <v>1</v>
      </c>
      <c r="B42" s="39" t="str">
        <f>[1]Teams!$B42</f>
        <v>Lille</v>
      </c>
      <c r="C42" s="156">
        <f>[1]Teams!$C42</f>
        <v>14.000000009174311</v>
      </c>
      <c r="D42" s="32" t="str">
        <f>[1]Teams!$D42</f>
        <v>n1</v>
      </c>
      <c r="E42" s="51" t="str">
        <f>[1]Teams!$E42</f>
        <v>GS CL</v>
      </c>
      <c r="F42" s="32">
        <f>[1]Teams!$F42</f>
        <v>7</v>
      </c>
      <c r="G42" s="131" t="str">
        <f>[1]Teams!$G42</f>
        <v>GS CL</v>
      </c>
      <c r="K42" s="38"/>
    </row>
    <row r="43" spans="1:11">
      <c r="A43" s="32">
        <v>2</v>
      </c>
      <c r="B43" s="39" t="str">
        <f>[1]Teams!$B43</f>
        <v>Paris SG</v>
      </c>
      <c r="C43" s="156">
        <f>[1]Teams!$C43</f>
        <v>112.00000014285715</v>
      </c>
      <c r="D43" s="32" t="str">
        <f>[1]Teams!$D43</f>
        <v>n2</v>
      </c>
      <c r="E43" s="51" t="str">
        <f>[1]Teams!$E43</f>
        <v>GS CL</v>
      </c>
      <c r="F43" s="32">
        <f>[1]Teams!$F43</f>
        <v>23</v>
      </c>
      <c r="G43" s="131" t="str">
        <f>[1]Teams!$G43</f>
        <v>1/4 CL</v>
      </c>
      <c r="K43" s="38"/>
    </row>
    <row r="44" spans="1:11">
      <c r="A44" s="32">
        <v>3</v>
      </c>
      <c r="B44" s="39" t="str">
        <f>[1]Teams!$B44</f>
        <v>Monaco</v>
      </c>
      <c r="C44" s="156">
        <f>[1]Teams!$C44</f>
        <v>36.000000024999999</v>
      </c>
      <c r="D44" s="32" t="str">
        <f>[1]Teams!$D44</f>
        <v>n3</v>
      </c>
      <c r="E44" s="51" t="str">
        <f>[1]Teams!$E44</f>
        <v>NCQ3</v>
      </c>
      <c r="F44" s="32">
        <f>[1]Teams!$F44</f>
        <v>17</v>
      </c>
      <c r="G44" s="131" t="str">
        <f>[1]Teams!$G44</f>
        <v>1/8 EL</v>
      </c>
      <c r="K44" s="38"/>
    </row>
    <row r="45" spans="1:11">
      <c r="A45" s="32">
        <v>4</v>
      </c>
      <c r="B45" s="39" t="str">
        <f>[1]Teams!$B45</f>
        <v>Lyon</v>
      </c>
      <c r="C45" s="156">
        <f>[1]Teams!$C45</f>
        <v>76.000000052631577</v>
      </c>
      <c r="D45" s="32" t="str">
        <f>[1]Teams!$D45</f>
        <v>n4</v>
      </c>
      <c r="E45" s="51" t="str">
        <f>[1]Teams!$E45</f>
        <v>GS EL</v>
      </c>
      <c r="F45" s="32">
        <f>[1]Teams!$F45</f>
        <v>23</v>
      </c>
      <c r="G45" s="131" t="str">
        <f>[1]Teams!$G45</f>
        <v>1/2 EL</v>
      </c>
      <c r="K45" s="38"/>
    </row>
    <row r="46" spans="1:11">
      <c r="A46" s="32">
        <v>5</v>
      </c>
      <c r="B46" s="39" t="str">
        <f>[1]Teams!$B46</f>
        <v>Lens</v>
      </c>
      <c r="C46" s="156">
        <f>[1]Teams!$C46</f>
        <v>11.1830000002</v>
      </c>
      <c r="D46" s="32" t="str">
        <f>[1]Teams!$D46</f>
        <v>n5*</v>
      </c>
      <c r="E46" s="51" t="str">
        <f>[1]Teams!$E46</f>
        <v>GS EL</v>
      </c>
      <c r="F46" s="32">
        <f>[1]Teams!$F46</f>
        <v>3</v>
      </c>
      <c r="G46" s="131" t="str">
        <f>[1]Teams!$G46</f>
        <v>GS EL</v>
      </c>
      <c r="K46" s="38"/>
    </row>
    <row r="47" spans="1:11">
      <c r="A47" s="32">
        <v>6</v>
      </c>
      <c r="B47" s="39" t="str">
        <f>[1]Teams!$B47</f>
        <v>Marseille</v>
      </c>
      <c r="C47" s="156">
        <f>[1]Teams!$C47</f>
        <v>28.000000017543858</v>
      </c>
      <c r="D47" s="32" t="str">
        <f>[1]Teams!$D47</f>
        <v>n6?</v>
      </c>
      <c r="E47" s="51" t="str">
        <f>[1]Teams!$E47</f>
        <v>ECLQ4</v>
      </c>
      <c r="F47" s="32">
        <f>[1]Teams!$F47</f>
        <v>17.5</v>
      </c>
      <c r="G47" s="131" t="str">
        <f>[1]Teams!$G47</f>
        <v>1/4 ECL</v>
      </c>
      <c r="K47" s="38"/>
    </row>
    <row r="48" spans="1:11">
      <c r="C48" s="156">
        <f>AVERAGE(C42:C47)</f>
        <v>46.197166707901147</v>
      </c>
      <c r="E48" s="32"/>
      <c r="F48" s="32">
        <f>SUM(F42:F47)</f>
        <v>90.5</v>
      </c>
      <c r="G48" s="152">
        <f>ROUNDDOWN(F48/A47,3)</f>
        <v>15.083</v>
      </c>
      <c r="K48" s="38"/>
    </row>
    <row r="49" spans="1:11">
      <c r="K49" s="38"/>
    </row>
    <row r="50" spans="1:11">
      <c r="A50" s="32">
        <v>6</v>
      </c>
      <c r="B50" s="38" t="s">
        <v>130</v>
      </c>
      <c r="C50" s="221" t="s">
        <v>128</v>
      </c>
      <c r="E50" s="51" t="s">
        <v>129</v>
      </c>
      <c r="F50" s="51" t="s">
        <v>122</v>
      </c>
      <c r="G50" s="131" t="s">
        <v>123</v>
      </c>
      <c r="H50" s="51" t="str">
        <f>'6.Portugal'!M1</f>
        <v>26/34</v>
      </c>
      <c r="J50" s="33"/>
      <c r="K50" s="245"/>
    </row>
    <row r="51" spans="1:11">
      <c r="A51" s="32">
        <v>1</v>
      </c>
      <c r="B51" s="39" t="str">
        <f>[1]Teams!$B51</f>
        <v>Sporting</v>
      </c>
      <c r="C51" s="156">
        <f>[1]Teams!$C51</f>
        <v>45.500000031250003</v>
      </c>
      <c r="D51" s="32" t="str">
        <f>[1]Teams!$D51</f>
        <v>n1</v>
      </c>
      <c r="E51" s="51" t="str">
        <f>[1]Teams!$E51</f>
        <v>GS CL</v>
      </c>
      <c r="F51" s="32">
        <f>[1]Teams!$F51</f>
        <v>11</v>
      </c>
      <c r="G51" s="131" t="str">
        <f>[1]Teams!$G51</f>
        <v>1/8 EL</v>
      </c>
      <c r="K51" s="38"/>
    </row>
    <row r="52" spans="1:11">
      <c r="A52" s="32">
        <v>2</v>
      </c>
      <c r="B52" s="39" t="str">
        <f>[1]Teams!$B52</f>
        <v>Porto</v>
      </c>
      <c r="C52" s="156">
        <f>[1]Teams!$C52</f>
        <v>85.000000062500007</v>
      </c>
      <c r="D52" s="32" t="str">
        <f>[1]Teams!$D52</f>
        <v>n2</v>
      </c>
      <c r="E52" s="51" t="str">
        <f>[1]Teams!$E52</f>
        <v>GS CL</v>
      </c>
      <c r="F52" s="32">
        <f>[1]Teams!$F52</f>
        <v>17</v>
      </c>
      <c r="G52" s="131" t="str">
        <f>[1]Teams!$G52</f>
        <v>1/8 CL</v>
      </c>
      <c r="K52" s="38"/>
    </row>
    <row r="53" spans="1:11">
      <c r="A53" s="32">
        <v>3</v>
      </c>
      <c r="B53" s="39" t="str">
        <f>[1]Teams!$B53</f>
        <v>Benfica</v>
      </c>
      <c r="C53" s="156">
        <f>[1]Teams!$C53</f>
        <v>58.000000043478259</v>
      </c>
      <c r="D53" s="32" t="str">
        <f>[1]Teams!$D53</f>
        <v>n3</v>
      </c>
      <c r="E53" s="51" t="str">
        <f>[1]Teams!$E53</f>
        <v>NCQ3</v>
      </c>
      <c r="F53" s="32">
        <f>[1]Teams!$F53</f>
        <v>20</v>
      </c>
      <c r="G53" s="131" t="str">
        <f>[1]Teams!$G53</f>
        <v>1/8 CL</v>
      </c>
      <c r="K53" s="38"/>
    </row>
    <row r="54" spans="1:11">
      <c r="A54" s="32">
        <v>4</v>
      </c>
      <c r="B54" s="39" t="str">
        <f>[1]Teams!$B54</f>
        <v>Braga</v>
      </c>
      <c r="C54" s="156">
        <f>[1]Teams!$C54</f>
        <v>35.000000023255815</v>
      </c>
      <c r="D54" s="32" t="str">
        <f>[1]Teams!$D54</f>
        <v>n4*</v>
      </c>
      <c r="E54" s="51" t="str">
        <f>[1]Teams!$E54</f>
        <v>GS EL</v>
      </c>
      <c r="F54" s="32">
        <f>[1]Teams!$F54</f>
        <v>9</v>
      </c>
      <c r="G54" s="131" t="str">
        <f>[1]Teams!$G54</f>
        <v>1/16 EL</v>
      </c>
      <c r="K54" s="38"/>
    </row>
    <row r="55" spans="1:11">
      <c r="A55" s="32">
        <v>5</v>
      </c>
      <c r="B55" s="39" t="str">
        <f>[1]Teams!$B55</f>
        <v>Pacos de Ferreira</v>
      </c>
      <c r="C55" s="156">
        <f>[1]Teams!$C55</f>
        <v>9.6290000001999996</v>
      </c>
      <c r="D55" s="32" t="str">
        <f>[1]Teams!$D55</f>
        <v>n5</v>
      </c>
      <c r="E55" s="51" t="str">
        <f>[1]Teams!$E55</f>
        <v>ECLQ4</v>
      </c>
      <c r="F55" s="32">
        <f>[1]Teams!$F55</f>
        <v>0.5</v>
      </c>
      <c r="G55" s="131" t="str">
        <f>[1]Teams!$G55</f>
        <v>ECLQ4</v>
      </c>
    </row>
    <row r="56" spans="1:11">
      <c r="A56" s="32">
        <v>6</v>
      </c>
      <c r="B56" s="39" t="str">
        <f>[1]Teams!$B56</f>
        <v>Vitoria Guimaraes</v>
      </c>
      <c r="C56" s="156">
        <f>[1]Teams!$C56</f>
        <v>9.6290000076923068</v>
      </c>
      <c r="D56" s="32" t="str">
        <f>[1]Teams!$D56</f>
        <v>n6?</v>
      </c>
      <c r="E56" s="51" t="str">
        <f>[1]Teams!$E56</f>
        <v>ECLQ2</v>
      </c>
      <c r="F56" s="32">
        <f>[1]Teams!$F56</f>
        <v>3.5</v>
      </c>
      <c r="G56" s="131" t="str">
        <f>[1]Teams!$G56</f>
        <v>ECLQ4</v>
      </c>
    </row>
    <row r="57" spans="1:11">
      <c r="C57" s="156">
        <f>AVERAGE(C51:C56)</f>
        <v>40.459666694729393</v>
      </c>
      <c r="E57" s="32"/>
      <c r="F57" s="32">
        <f>SUM(F51:F56)</f>
        <v>61</v>
      </c>
      <c r="G57" s="152">
        <f>ROUNDDOWN(F57/A56,3)</f>
        <v>10.166</v>
      </c>
    </row>
    <row r="59" spans="1:11">
      <c r="A59" s="32">
        <v>7</v>
      </c>
      <c r="B59" s="38" t="s">
        <v>131</v>
      </c>
      <c r="C59" s="221" t="s">
        <v>128</v>
      </c>
      <c r="E59" s="51" t="s">
        <v>129</v>
      </c>
      <c r="F59" s="51" t="s">
        <v>122</v>
      </c>
      <c r="G59" s="131" t="s">
        <v>123</v>
      </c>
      <c r="H59" s="51" t="str">
        <f>'7.Russia'!M1</f>
        <v>25/30</v>
      </c>
      <c r="J59" s="33"/>
      <c r="K59" s="245"/>
    </row>
    <row r="60" spans="1:11">
      <c r="A60" s="32">
        <v>1</v>
      </c>
      <c r="B60" s="39" t="str">
        <f>[1]Teams!$B60</f>
        <v>Zenit</v>
      </c>
      <c r="C60" s="156">
        <f>[1]Teams!$C60</f>
        <v>50.000000035714287</v>
      </c>
      <c r="D60" s="32" t="str">
        <f>[1]Teams!$D60</f>
        <v>n1</v>
      </c>
      <c r="E60" s="51" t="str">
        <f>[1]Teams!$E60</f>
        <v>GS CL</v>
      </c>
      <c r="F60" s="32">
        <f>[1]Teams!$F60</f>
        <v>11</v>
      </c>
      <c r="G60" s="131" t="str">
        <f>[1]Teams!$G60</f>
        <v>1/8 EL</v>
      </c>
    </row>
    <row r="61" spans="1:11">
      <c r="A61" s="32">
        <v>2</v>
      </c>
      <c r="B61" s="39" t="str">
        <f>[1]Teams!$B61</f>
        <v>Spartak</v>
      </c>
      <c r="C61" s="156">
        <f>[1]Teams!$C61</f>
        <v>18.500000011235954</v>
      </c>
      <c r="D61" s="32" t="str">
        <f>[1]Teams!$D61</f>
        <v>n2</v>
      </c>
      <c r="E61" s="51" t="str">
        <f>[1]Teams!$E61</f>
        <v>NCQ3</v>
      </c>
      <c r="F61" s="32">
        <f>[1]Teams!$F61</f>
        <v>3.5</v>
      </c>
      <c r="G61" s="131" t="str">
        <f>[1]Teams!$G61</f>
        <v>GS EL</v>
      </c>
    </row>
    <row r="62" spans="1:11">
      <c r="A62" s="32">
        <v>3</v>
      </c>
      <c r="B62" s="39" t="str">
        <f>[1]Teams!$B62</f>
        <v>Lokomotiv</v>
      </c>
      <c r="C62" s="156">
        <f>[1]Teams!$C62</f>
        <v>31.00000001851852</v>
      </c>
      <c r="D62" s="32" t="str">
        <f>[1]Teams!$D62</f>
        <v>n3*</v>
      </c>
      <c r="E62" s="51" t="str">
        <f>[1]Teams!$E62</f>
        <v>GS EL</v>
      </c>
      <c r="F62" s="32">
        <f>[1]Teams!$F62</f>
        <v>9</v>
      </c>
      <c r="G62" s="131" t="str">
        <f>[1]Teams!$G62</f>
        <v>1/16 EL</v>
      </c>
    </row>
    <row r="63" spans="1:11">
      <c r="A63" s="32">
        <v>4</v>
      </c>
      <c r="B63" s="39" t="str">
        <f>[1]Teams!$B63</f>
        <v>CSKA</v>
      </c>
      <c r="C63" s="156">
        <f>[1]Teams!$C63</f>
        <v>40.000000026315789</v>
      </c>
      <c r="D63" s="32" t="str">
        <f>[1]Teams!$D63</f>
        <v>n4</v>
      </c>
      <c r="E63" s="51" t="str">
        <f>[1]Teams!$E63</f>
        <v>ECLQ3</v>
      </c>
      <c r="F63" s="32">
        <f>[1]Teams!$F63</f>
        <v>19</v>
      </c>
      <c r="G63" s="131" t="str">
        <f>[1]Teams!$G63</f>
        <v>1/4 ECL</v>
      </c>
    </row>
    <row r="64" spans="1:11">
      <c r="A64" s="32">
        <v>5</v>
      </c>
      <c r="B64" s="39" t="str">
        <f>[1]Teams!$B64</f>
        <v>Rubin</v>
      </c>
      <c r="C64" s="156">
        <f>[1]Teams!$C64</f>
        <v>7.6760000002000002</v>
      </c>
      <c r="D64" s="32" t="str">
        <f>[1]Teams!$D64</f>
        <v>n5?</v>
      </c>
      <c r="E64" s="51" t="str">
        <f>[1]Teams!$E64</f>
        <v>ECLQ2</v>
      </c>
      <c r="F64" s="32">
        <f>[1]Teams!$F64</f>
        <v>2</v>
      </c>
      <c r="G64" s="131" t="str">
        <f>[1]Teams!$G64</f>
        <v>ECLQ3</v>
      </c>
    </row>
    <row r="65" spans="1:11">
      <c r="C65" s="156">
        <f>AVERAGE(C60:C64)</f>
        <v>29.435200018396909</v>
      </c>
      <c r="F65" s="32">
        <f>SUM(F60:F64)</f>
        <v>44.5</v>
      </c>
      <c r="G65" s="152">
        <f>ROUNDDOWN(F65/A64,3)</f>
        <v>8.9</v>
      </c>
    </row>
    <row r="66" spans="1:11">
      <c r="E66" s="32"/>
    </row>
    <row r="67" spans="1:11">
      <c r="A67" s="32">
        <v>8</v>
      </c>
      <c r="B67" s="38" t="s">
        <v>132</v>
      </c>
      <c r="C67" s="221" t="s">
        <v>128</v>
      </c>
      <c r="E67" s="51" t="s">
        <v>129</v>
      </c>
      <c r="F67" s="51" t="s">
        <v>122</v>
      </c>
      <c r="G67" s="131" t="s">
        <v>123</v>
      </c>
      <c r="H67" s="51" t="str">
        <f>'8.Belgium'!M1</f>
        <v>33/34</v>
      </c>
      <c r="J67" s="33"/>
      <c r="K67" s="245"/>
    </row>
    <row r="68" spans="1:11">
      <c r="A68" s="32">
        <v>1</v>
      </c>
      <c r="B68" s="39" t="str">
        <f>[1]Teams!$B68</f>
        <v>Club Brugge</v>
      </c>
      <c r="C68" s="156">
        <f>[1]Teams!$C68</f>
        <v>35.500000024390246</v>
      </c>
      <c r="D68" s="32" t="str">
        <f>[1]Teams!$D68</f>
        <v>n1</v>
      </c>
      <c r="E68" s="51" t="str">
        <f>[1]Teams!$E68</f>
        <v>GS CL</v>
      </c>
      <c r="F68" s="32">
        <f>[1]Teams!$F68</f>
        <v>7</v>
      </c>
      <c r="G68" s="131" t="str">
        <f>[1]Teams!$G68</f>
        <v>GS CL</v>
      </c>
      <c r="H68" s="51" t="str">
        <f>'8.Belgium'!M2</f>
        <v>0/6</v>
      </c>
    </row>
    <row r="69" spans="1:11">
      <c r="A69" s="32">
        <v>2</v>
      </c>
      <c r="B69" s="39" t="str">
        <f>[1]Teams!$B69</f>
        <v>Antwerp</v>
      </c>
      <c r="C69" s="156">
        <f>[1]Teams!$C69</f>
        <v>10.500000008000001</v>
      </c>
      <c r="D69" s="32" t="str">
        <f>[1]Teams!$D69</f>
        <v>n2</v>
      </c>
      <c r="E69" s="51" t="str">
        <f>[1]Teams!$E69</f>
        <v>NCQ3</v>
      </c>
      <c r="F69" s="32">
        <f>[1]Teams!$F69</f>
        <v>3.5</v>
      </c>
      <c r="G69" s="131" t="str">
        <f>[1]Teams!$G69</f>
        <v>GS EL</v>
      </c>
      <c r="H69" s="51"/>
    </row>
    <row r="70" spans="1:11">
      <c r="A70" s="32">
        <v>3</v>
      </c>
      <c r="B70" s="39" t="str">
        <f>[1]Teams!$B70</f>
        <v>Genk</v>
      </c>
      <c r="C70" s="156">
        <f>[1]Teams!$C70</f>
        <v>30.000000018181819</v>
      </c>
      <c r="D70" s="32" t="str">
        <f>[1]Teams!$D70</f>
        <v>n3</v>
      </c>
      <c r="E70" s="51" t="str">
        <f>[1]Teams!$E70</f>
        <v>ELQ4</v>
      </c>
      <c r="F70" s="32">
        <f>[1]Teams!$F70</f>
        <v>10.5</v>
      </c>
      <c r="G70" s="131" t="str">
        <f>[1]Teams!$G70</f>
        <v>1/16 EL</v>
      </c>
    </row>
    <row r="71" spans="1:11">
      <c r="A71" s="32">
        <v>4</v>
      </c>
      <c r="B71" s="39" t="str">
        <f>[1]Teams!$B71</f>
        <v>Anderlecht</v>
      </c>
      <c r="C71" s="156">
        <f>[1]Teams!$C71</f>
        <v>25.000000016129032</v>
      </c>
      <c r="D71" s="32" t="str">
        <f>[1]Teams!$D71</f>
        <v>n4</v>
      </c>
      <c r="E71" s="51" t="str">
        <f>[1]Teams!$E71</f>
        <v>ECLQ3</v>
      </c>
      <c r="F71" s="32">
        <f>[1]Teams!$F71</f>
        <v>19</v>
      </c>
      <c r="G71" s="131" t="str">
        <f>[1]Teams!$G71</f>
        <v>1/4 ECL</v>
      </c>
    </row>
    <row r="72" spans="1:11">
      <c r="A72" s="32">
        <v>5</v>
      </c>
      <c r="B72" s="39" t="str">
        <f>[1]Teams!$B72</f>
        <v>Oostende</v>
      </c>
      <c r="C72" s="156">
        <f>[1]Teams!$C72</f>
        <v>7.3000000063694266</v>
      </c>
      <c r="D72" s="32" t="str">
        <f>[1]Teams!$D72</f>
        <v>n5?</v>
      </c>
      <c r="E72" s="51" t="str">
        <f>[1]Teams!$E72</f>
        <v>ECLQ2</v>
      </c>
      <c r="F72" s="32">
        <f>[1]Teams!$F72</f>
        <v>2</v>
      </c>
      <c r="G72" s="131" t="str">
        <f>[1]Teams!$G72</f>
        <v>ECLQ3</v>
      </c>
    </row>
    <row r="73" spans="1:11">
      <c r="C73" s="156">
        <f>AVERAGE(C68:C72)</f>
        <v>21.660000014614106</v>
      </c>
      <c r="E73" s="32"/>
      <c r="F73" s="32">
        <f>SUM(F68:F72)</f>
        <v>42</v>
      </c>
      <c r="G73" s="152">
        <f>ROUNDDOWN(F73/A72,3)</f>
        <v>8.4</v>
      </c>
    </row>
    <row r="75" spans="1:11">
      <c r="A75" s="32">
        <v>9</v>
      </c>
      <c r="B75" s="38" t="s">
        <v>133</v>
      </c>
      <c r="E75" s="51" t="s">
        <v>96</v>
      </c>
      <c r="F75" s="51" t="s">
        <v>122</v>
      </c>
      <c r="G75" s="131" t="s">
        <v>123</v>
      </c>
      <c r="H75" s="51" t="str">
        <f>'9.Ukraine'!M1</f>
        <v>21/26</v>
      </c>
      <c r="J75" s="33"/>
      <c r="K75" s="245"/>
    </row>
    <row r="76" spans="1:11">
      <c r="A76" s="32">
        <v>1</v>
      </c>
      <c r="B76" s="39" t="str">
        <f>[1]Teams!$B76</f>
        <v>Dynamo Kyiv</v>
      </c>
      <c r="C76" s="156">
        <f>[1]Teams!$C76</f>
        <v>47.000000032258065</v>
      </c>
      <c r="D76" s="32" t="str">
        <f>[1]Teams!$D76</f>
        <v>n1</v>
      </c>
      <c r="E76" s="51" t="str">
        <f>[1]Teams!$E76</f>
        <v>GS CL</v>
      </c>
      <c r="F76" s="32">
        <f>[1]Teams!$F76</f>
        <v>11</v>
      </c>
      <c r="G76" s="131" t="str">
        <f>[1]Teams!$G76</f>
        <v>1/8 EL</v>
      </c>
      <c r="H76" s="52"/>
    </row>
    <row r="77" spans="1:11">
      <c r="A77" s="32">
        <v>2</v>
      </c>
      <c r="B77" s="39" t="str">
        <f>[1]Teams!$B77</f>
        <v>Shakhtar Donetsk</v>
      </c>
      <c r="C77" s="156">
        <f>[1]Teams!$C77</f>
        <v>79.00000005555556</v>
      </c>
      <c r="D77" s="32" t="str">
        <f>[1]Teams!$D77</f>
        <v>n2</v>
      </c>
      <c r="E77" s="51" t="str">
        <f>[1]Teams!$E77</f>
        <v>NCQ3</v>
      </c>
      <c r="F77" s="32">
        <f>[1]Teams!$F77</f>
        <v>20</v>
      </c>
      <c r="G77" s="131" t="str">
        <f>[1]Teams!$G77</f>
        <v>1/8 CL</v>
      </c>
      <c r="H77" s="52"/>
    </row>
    <row r="78" spans="1:11">
      <c r="A78" s="32">
        <v>3</v>
      </c>
      <c r="B78" s="39" t="str">
        <f>[1]Teams!$B78</f>
        <v>Zorya</v>
      </c>
      <c r="C78" s="156">
        <f>[1]Teams!$C78</f>
        <v>15.00000001010101</v>
      </c>
      <c r="D78" s="32" t="str">
        <f>[1]Teams!$D78</f>
        <v>n3</v>
      </c>
      <c r="E78" s="51" t="str">
        <f>[1]Teams!$E78</f>
        <v>ELQ4</v>
      </c>
      <c r="F78" s="32">
        <f>[1]Teams!$F78</f>
        <v>5.5</v>
      </c>
      <c r="G78" s="131" t="str">
        <f>[1]Teams!$G78</f>
        <v>GS ECL</v>
      </c>
    </row>
    <row r="79" spans="1:11">
      <c r="A79" s="32">
        <v>4</v>
      </c>
      <c r="B79" s="39" t="str">
        <f>[1]Teams!$B79</f>
        <v xml:space="preserve">Desna </v>
      </c>
      <c r="C79" s="156">
        <f>[1]Teams!$C79</f>
        <v>6.6200000058479533</v>
      </c>
      <c r="D79" s="32" t="str">
        <f>[1]Teams!$D79</f>
        <v>n4</v>
      </c>
      <c r="E79" s="51" t="str">
        <f>[1]Teams!$E79</f>
        <v>ECLQ3</v>
      </c>
      <c r="F79" s="32">
        <f>[1]Teams!$F79</f>
        <v>0.5</v>
      </c>
      <c r="G79" s="131" t="str">
        <f>[1]Teams!$G79</f>
        <v>ECLQ3</v>
      </c>
    </row>
    <row r="80" spans="1:11">
      <c r="A80" s="32">
        <v>5</v>
      </c>
      <c r="B80" s="39" t="str">
        <f>[1]Teams!$B80</f>
        <v>Vorskla</v>
      </c>
      <c r="C80" s="156">
        <f>[1]Teams!$C80</f>
        <v>6.620000005714286</v>
      </c>
      <c r="D80" s="32" t="str">
        <f>[1]Teams!$D80</f>
        <v>n5?</v>
      </c>
      <c r="E80" s="51" t="str">
        <f>[1]Teams!$E80</f>
        <v>ECLQ2</v>
      </c>
      <c r="F80" s="32">
        <f>[1]Teams!$F80</f>
        <v>2</v>
      </c>
      <c r="G80" s="131" t="str">
        <f>[1]Teams!$G80</f>
        <v>ECLQ3</v>
      </c>
    </row>
    <row r="81" spans="1:11">
      <c r="C81" s="156">
        <f>AVERAGE(C76:C80)</f>
        <v>30.84800002189537</v>
      </c>
      <c r="E81" s="32"/>
      <c r="F81" s="32">
        <f>SUM(F76:F80)</f>
        <v>39</v>
      </c>
      <c r="G81" s="152">
        <f>ROUNDDOWN(F81/A80,3)</f>
        <v>7.8</v>
      </c>
    </row>
    <row r="83" spans="1:11">
      <c r="A83" s="32">
        <v>10</v>
      </c>
      <c r="B83" s="38" t="s">
        <v>134</v>
      </c>
      <c r="C83" s="221" t="s">
        <v>128</v>
      </c>
      <c r="E83" s="51" t="s">
        <v>129</v>
      </c>
      <c r="F83" s="51" t="s">
        <v>122</v>
      </c>
      <c r="G83" s="131" t="s">
        <v>123</v>
      </c>
      <c r="H83" s="51" t="str">
        <f>'10.Netherlands'!M1</f>
        <v>29/34</v>
      </c>
      <c r="J83" s="33"/>
      <c r="K83" s="245"/>
    </row>
    <row r="84" spans="1:11">
      <c r="A84" s="32">
        <v>1</v>
      </c>
      <c r="B84" s="39" t="str">
        <f>[1]Teams!$B84</f>
        <v>Ajax</v>
      </c>
      <c r="C84" s="156">
        <f>[1]Teams!$C84</f>
        <v>81.500000058823531</v>
      </c>
      <c r="D84" s="32" t="str">
        <f>[1]Teams!$D84</f>
        <v>n1</v>
      </c>
      <c r="E84" s="51" t="str">
        <f>[1]Teams!$E84</f>
        <v>GS CL</v>
      </c>
      <c r="F84" s="32">
        <f>[1]Teams!$F84</f>
        <v>17</v>
      </c>
      <c r="G84" s="131" t="str">
        <f>[1]Teams!$G84</f>
        <v>1/8 CL</v>
      </c>
      <c r="H84" s="51" t="str">
        <f>'10.Netherlands'!M2</f>
        <v>PO</v>
      </c>
    </row>
    <row r="85" spans="1:11">
      <c r="A85" s="32">
        <v>2</v>
      </c>
      <c r="B85" s="39" t="str">
        <f>[1]Teams!$B85</f>
        <v>PSV Eindhoven</v>
      </c>
      <c r="C85" s="156">
        <f>[1]Teams!$C85</f>
        <v>29.000000017857143</v>
      </c>
      <c r="D85" s="32" t="str">
        <f>[1]Teams!$D85</f>
        <v>n2</v>
      </c>
      <c r="E85" s="51" t="str">
        <f>[1]Teams!$E85</f>
        <v>NCQ2</v>
      </c>
      <c r="F85" s="32">
        <f>[1]Teams!$F85</f>
        <v>11</v>
      </c>
      <c r="G85" s="131" t="str">
        <f>[1]Teams!$G85</f>
        <v>1/16 EL</v>
      </c>
    </row>
    <row r="86" spans="1:11">
      <c r="A86" s="32">
        <v>3</v>
      </c>
      <c r="B86" s="39" t="str">
        <f>[1]Teams!$B86</f>
        <v>AZ Alkmaar</v>
      </c>
      <c r="C86" s="156">
        <f>[1]Teams!$C86</f>
        <v>21.500000015151514</v>
      </c>
      <c r="D86" s="32" t="str">
        <f>[1]Teams!$D86</f>
        <v>n3</v>
      </c>
      <c r="E86" s="51" t="str">
        <f>[1]Teams!$E86</f>
        <v>ELQ4</v>
      </c>
      <c r="F86" s="32">
        <f>[1]Teams!$F86</f>
        <v>7.5</v>
      </c>
      <c r="G86" s="131" t="str">
        <f>[1]Teams!$G86</f>
        <v>1/8 ECL</v>
      </c>
    </row>
    <row r="87" spans="1:11" ht="12.95" customHeight="1">
      <c r="A87" s="32">
        <v>4</v>
      </c>
      <c r="B87" s="39" t="str">
        <f>[1]Teams!$B87</f>
        <v>Vitesse</v>
      </c>
      <c r="C87" s="156">
        <f>[1]Teams!$C87</f>
        <v>7.8000000068493147</v>
      </c>
      <c r="D87" s="32" t="str">
        <f>[1]Teams!$D87</f>
        <v>n4</v>
      </c>
      <c r="E87" s="51" t="str">
        <f>[1]Teams!$E87</f>
        <v>ECLQ3</v>
      </c>
      <c r="F87" s="32">
        <f>[1]Teams!$F87</f>
        <v>0.5</v>
      </c>
      <c r="G87" s="131" t="str">
        <f>[1]Teams!$G87</f>
        <v>ECLQ3</v>
      </c>
    </row>
    <row r="88" spans="1:11" ht="12.95" customHeight="1">
      <c r="A88" s="32">
        <v>5</v>
      </c>
      <c r="B88" s="39" t="str">
        <f>[1]Teams!$B88</f>
        <v>Feyenoord</v>
      </c>
      <c r="C88" s="156">
        <f>[1]Teams!$C88</f>
        <v>21.000000014705883</v>
      </c>
      <c r="D88" s="32" t="str">
        <f>[1]Teams!$D88</f>
        <v>n5?</v>
      </c>
      <c r="E88" s="51" t="str">
        <f>[1]Teams!$E88</f>
        <v>ECLQ2</v>
      </c>
      <c r="F88" s="32">
        <f>[1]Teams!$F88</f>
        <v>13.5</v>
      </c>
      <c r="G88" s="131" t="str">
        <f>[1]Teams!$G88</f>
        <v>1/8 ECL</v>
      </c>
    </row>
    <row r="89" spans="1:11">
      <c r="C89" s="156">
        <f>AVERAGE(C84:C88)</f>
        <v>32.160000022677472</v>
      </c>
      <c r="E89" s="32"/>
      <c r="F89" s="32">
        <f>SUM(F84:F88)</f>
        <v>49.5</v>
      </c>
      <c r="G89" s="152">
        <f>ROUNDDOWN(F89/A88,3)</f>
        <v>9.9</v>
      </c>
    </row>
    <row r="91" spans="1:11">
      <c r="A91" s="32">
        <v>11</v>
      </c>
      <c r="B91" s="38" t="s">
        <v>135</v>
      </c>
      <c r="E91" s="51" t="s">
        <v>96</v>
      </c>
      <c r="F91" s="51" t="s">
        <v>122</v>
      </c>
      <c r="G91" s="131" t="s">
        <v>123</v>
      </c>
      <c r="H91" s="51" t="str">
        <f>'11.Turkey'!M1</f>
        <v>33/40</v>
      </c>
      <c r="J91" s="33"/>
      <c r="K91" s="245"/>
    </row>
    <row r="92" spans="1:11">
      <c r="A92" s="32">
        <v>1</v>
      </c>
      <c r="B92" s="39" t="str">
        <f>[1]Teams!$B92</f>
        <v>Besiktas</v>
      </c>
      <c r="C92" s="156">
        <f>[1]Teams!$C92</f>
        <v>49.000000033333336</v>
      </c>
      <c r="D92" s="32" t="str">
        <f>[1]Teams!$D92</f>
        <v>n1</v>
      </c>
      <c r="E92" s="259" t="str">
        <f>[1]Teams!$E92</f>
        <v>GS CL</v>
      </c>
      <c r="F92" s="32">
        <f>[1]Teams!$F92</f>
        <v>11</v>
      </c>
      <c r="G92" s="131" t="str">
        <f>[1]Teams!$G92</f>
        <v>1/8 EL</v>
      </c>
    </row>
    <row r="93" spans="1:11">
      <c r="A93" s="32">
        <v>2</v>
      </c>
      <c r="B93" s="39" t="str">
        <f>[1]Teams!$B93</f>
        <v>Fenerbahce</v>
      </c>
      <c r="C93" s="156">
        <f>[1]Teams!$C93</f>
        <v>19.500000013513514</v>
      </c>
      <c r="D93" s="32" t="str">
        <f>[1]Teams!$D93</f>
        <v>n2</v>
      </c>
      <c r="E93" s="51" t="str">
        <f>[1]Teams!$E93</f>
        <v>NCQ2</v>
      </c>
      <c r="F93" s="32">
        <f>[1]Teams!$F93</f>
        <v>7</v>
      </c>
      <c r="G93" s="131" t="str">
        <f>[1]Teams!$G93</f>
        <v>1/16 ECL</v>
      </c>
    </row>
    <row r="94" spans="1:11">
      <c r="A94" s="32">
        <v>3</v>
      </c>
      <c r="B94" s="39" t="str">
        <f>[1]Teams!$B94</f>
        <v>Galatasaray</v>
      </c>
      <c r="C94" s="156">
        <f>[1]Teams!$C94</f>
        <v>17.000000010416667</v>
      </c>
      <c r="D94" s="32" t="str">
        <f>[1]Teams!$D94</f>
        <v>n3</v>
      </c>
      <c r="E94" s="51" t="str">
        <f>[1]Teams!$E94</f>
        <v>ELQ4</v>
      </c>
      <c r="F94" s="32">
        <f>[1]Teams!$F94</f>
        <v>5.5</v>
      </c>
      <c r="G94" s="131" t="str">
        <f>[1]Teams!$G94</f>
        <v>GS ECL</v>
      </c>
    </row>
    <row r="95" spans="1:11">
      <c r="A95" s="32">
        <v>4</v>
      </c>
      <c r="B95" s="39" t="str">
        <f>[1]Teams!$B95</f>
        <v>Trabzonspor</v>
      </c>
      <c r="C95" s="156">
        <f>[1]Teams!$C95</f>
        <v>6.020000005434782</v>
      </c>
      <c r="D95" s="32" t="str">
        <f>[1]Teams!$D95</f>
        <v>n4</v>
      </c>
      <c r="E95" s="51" t="str">
        <f>[1]Teams!$E95</f>
        <v>ECLQ3</v>
      </c>
      <c r="F95" s="32">
        <f>[1]Teams!$F95</f>
        <v>0.5</v>
      </c>
      <c r="G95" s="131" t="str">
        <f>[1]Teams!$G95</f>
        <v>ECLQ3</v>
      </c>
    </row>
    <row r="96" spans="1:11">
      <c r="A96" s="32">
        <v>5</v>
      </c>
      <c r="B96" s="39" t="str">
        <f>[1]Teams!$B96</f>
        <v>Alanyaspor</v>
      </c>
      <c r="C96" s="156">
        <f>[1]Teams!$C96</f>
        <v>6.0200000054644809</v>
      </c>
      <c r="D96" s="32" t="str">
        <f>[1]Teams!$D96</f>
        <v>n5?</v>
      </c>
      <c r="E96" s="51" t="str">
        <f>[1]Teams!$E96</f>
        <v>ECLQ2</v>
      </c>
      <c r="F96" s="32">
        <f>[1]Teams!$F96</f>
        <v>2</v>
      </c>
      <c r="G96" s="131" t="str">
        <f>[1]Teams!$G96</f>
        <v>ECLQ3</v>
      </c>
    </row>
    <row r="97" spans="1:11">
      <c r="C97" s="156">
        <f>AVERAGE(C92:C96)</f>
        <v>19.508000013632557</v>
      </c>
      <c r="E97" s="32"/>
      <c r="F97" s="32">
        <f>SUM(F92:F96)</f>
        <v>26</v>
      </c>
      <c r="G97" s="152">
        <f>ROUNDDOWN(F97/A96,3)</f>
        <v>5.2</v>
      </c>
    </row>
    <row r="99" spans="1:11">
      <c r="A99" s="32">
        <v>12</v>
      </c>
      <c r="B99" s="38" t="s">
        <v>136</v>
      </c>
      <c r="E99" s="51" t="s">
        <v>96</v>
      </c>
      <c r="F99" s="51" t="s">
        <v>122</v>
      </c>
      <c r="G99" s="131" t="s">
        <v>123</v>
      </c>
      <c r="H99" s="51" t="str">
        <f>'12.Austria'!M1</f>
        <v>22/22</v>
      </c>
      <c r="J99" s="33"/>
      <c r="K99" s="245"/>
    </row>
    <row r="100" spans="1:11">
      <c r="A100" s="32">
        <v>1</v>
      </c>
      <c r="B100" s="39" t="str">
        <f>[1]Teams!$B100</f>
        <v>Salzburg</v>
      </c>
      <c r="C100" s="156">
        <f>[1]Teams!$C100</f>
        <v>59.000000045454549</v>
      </c>
      <c r="D100" s="32" t="str">
        <f>[1]Teams!$D100</f>
        <v>n1</v>
      </c>
      <c r="E100" s="51" t="str">
        <f>[1]Teams!$E100</f>
        <v>CHQ4</v>
      </c>
      <c r="F100" s="32">
        <f>[1]Teams!$F100</f>
        <v>18.5</v>
      </c>
      <c r="G100" s="131" t="str">
        <f>[1]Teams!$G100</f>
        <v>1/8 CL</v>
      </c>
      <c r="H100" s="51" t="str">
        <f>'12.Austria'!M2</f>
        <v>1/10</v>
      </c>
    </row>
    <row r="101" spans="1:11">
      <c r="A101" s="32">
        <v>2</v>
      </c>
      <c r="B101" s="39" t="str">
        <f>[1]Teams!$B101</f>
        <v>Rapid Wien</v>
      </c>
      <c r="C101" s="156">
        <f>[1]Teams!$C101</f>
        <v>17.000000010526314</v>
      </c>
      <c r="D101" s="32" t="str">
        <f>[1]Teams!$D101</f>
        <v>n2</v>
      </c>
      <c r="E101" s="51" t="str">
        <f>[1]Teams!$E101</f>
        <v>NCQ2</v>
      </c>
      <c r="F101" s="32">
        <f>[1]Teams!$F101</f>
        <v>7.5</v>
      </c>
      <c r="G101" s="131" t="str">
        <f>[1]Teams!$G101</f>
        <v>GS ECL</v>
      </c>
      <c r="H101" s="51" t="str">
        <f>'12.Austria'!M3</f>
        <v>PO</v>
      </c>
    </row>
    <row r="102" spans="1:11">
      <c r="A102" s="32">
        <v>3</v>
      </c>
      <c r="B102" s="39" t="str">
        <f>[1]Teams!$B102</f>
        <v>LASK</v>
      </c>
      <c r="C102" s="156">
        <f>[1]Teams!$C102</f>
        <v>21.000000014925373</v>
      </c>
      <c r="D102" s="32" t="str">
        <f>[1]Teams!$D102</f>
        <v>n3</v>
      </c>
      <c r="E102" s="51" t="str">
        <f>[1]Teams!$E102</f>
        <v>ELQ4</v>
      </c>
      <c r="F102" s="32">
        <f>[1]Teams!$F102</f>
        <v>7.5</v>
      </c>
      <c r="G102" s="131" t="str">
        <f>[1]Teams!$G102</f>
        <v>1/8 ECL</v>
      </c>
    </row>
    <row r="103" spans="1:11">
      <c r="A103" s="32">
        <v>4</v>
      </c>
      <c r="B103" s="39" t="str">
        <f>[1]Teams!$B103</f>
        <v>Sturm</v>
      </c>
      <c r="C103" s="156">
        <f>[1]Teams!$C103</f>
        <v>7.1650000062893078</v>
      </c>
      <c r="D103" s="32" t="str">
        <f>[1]Teams!$D103</f>
        <v>n4</v>
      </c>
      <c r="E103" s="51" t="str">
        <f>[1]Teams!$E103</f>
        <v>ECLQ3</v>
      </c>
      <c r="F103" s="32">
        <f>[1]Teams!$F103</f>
        <v>0.5</v>
      </c>
      <c r="G103" s="131" t="str">
        <f>[1]Teams!$G103</f>
        <v>ECLQ3</v>
      </c>
    </row>
    <row r="104" spans="1:11">
      <c r="A104" s="32">
        <v>5</v>
      </c>
      <c r="B104" s="39" t="str">
        <f>[1]Teams!$B104</f>
        <v>Wattens</v>
      </c>
      <c r="C104" s="156">
        <f>[1]Teams!$C104</f>
        <v>7.1650000002000001</v>
      </c>
      <c r="D104" s="32" t="str">
        <f>[1]Teams!$D104</f>
        <v>n5?</v>
      </c>
      <c r="E104" s="51" t="str">
        <f>[1]Teams!$E104</f>
        <v>ECLQ2</v>
      </c>
      <c r="F104" s="32">
        <f>[1]Teams!$F104</f>
        <v>2</v>
      </c>
      <c r="G104" s="131" t="str">
        <f>[1]Teams!$G104</f>
        <v>ECLQ3</v>
      </c>
    </row>
    <row r="105" spans="1:11">
      <c r="C105" s="156">
        <f>AVERAGE(C100:C104)</f>
        <v>22.266000015479108</v>
      </c>
      <c r="E105" s="32"/>
      <c r="F105" s="32">
        <f>SUM(F100:F104)</f>
        <v>36</v>
      </c>
      <c r="G105" s="152">
        <f>ROUNDDOWN(F105/A104,3)</f>
        <v>7.2</v>
      </c>
    </row>
    <row r="107" spans="1:11">
      <c r="A107" s="32">
        <v>13</v>
      </c>
      <c r="B107" s="38" t="s">
        <v>137</v>
      </c>
      <c r="E107" s="51" t="s">
        <v>96</v>
      </c>
      <c r="F107" s="51" t="s">
        <v>122</v>
      </c>
      <c r="G107" s="131" t="s">
        <v>123</v>
      </c>
      <c r="H107" s="51" t="str">
        <f>'13.Denmark'!M1</f>
        <v>22/22</v>
      </c>
      <c r="J107" s="33"/>
      <c r="K107" s="245"/>
    </row>
    <row r="108" spans="1:11">
      <c r="A108" s="32">
        <v>1</v>
      </c>
      <c r="B108" s="39" t="str">
        <f>[1]Teams!$B108</f>
        <v>Midtjylland</v>
      </c>
      <c r="C108" s="156">
        <f>[1]Teams!$C108</f>
        <v>13.500000008849558</v>
      </c>
      <c r="D108" s="32" t="str">
        <f>[1]Teams!$D108</f>
        <v>n1</v>
      </c>
      <c r="E108" s="259" t="str">
        <f>[1]Teams!$E108</f>
        <v>CHQ4</v>
      </c>
      <c r="F108" s="32">
        <f>[1]Teams!$F108</f>
        <v>3.5</v>
      </c>
      <c r="G108" s="131" t="str">
        <f>[1]Teams!$G108</f>
        <v>GS EL</v>
      </c>
      <c r="H108" s="51" t="str">
        <f>'13.Denmark'!M2</f>
        <v>1/10</v>
      </c>
    </row>
    <row r="109" spans="1:11">
      <c r="A109" s="32">
        <v>2</v>
      </c>
      <c r="B109" s="39" t="str">
        <f>[1]Teams!$B109</f>
        <v>Brondby</v>
      </c>
      <c r="C109" s="156">
        <f>[1]Teams!$C109</f>
        <v>7.000000006134969</v>
      </c>
      <c r="D109" s="32" t="str">
        <f>[1]Teams!$D109</f>
        <v>n2</v>
      </c>
      <c r="E109" s="51" t="str">
        <f>[1]Teams!$E109</f>
        <v>NCQ2</v>
      </c>
      <c r="F109" s="32">
        <f>[1]Teams!$F109</f>
        <v>7.5</v>
      </c>
      <c r="G109" s="131" t="str">
        <f>[1]Teams!$G109</f>
        <v>GS ECL</v>
      </c>
      <c r="H109" s="51" t="str">
        <f>'13.Denmark'!M3</f>
        <v>PO</v>
      </c>
    </row>
    <row r="110" spans="1:11">
      <c r="A110" s="32">
        <v>3</v>
      </c>
      <c r="B110" s="39" t="str">
        <f>[1]Teams!$B110</f>
        <v>AGF Aarhus</v>
      </c>
      <c r="C110" s="156">
        <f>[1]Teams!$C110</f>
        <v>5.5750000050251254</v>
      </c>
      <c r="D110" s="32" t="str">
        <f>[1]Teams!$D110</f>
        <v>n3</v>
      </c>
      <c r="E110" s="51" t="str">
        <f>[1]Teams!$E110</f>
        <v>ELQ4</v>
      </c>
      <c r="F110" s="32">
        <f>[1]Teams!$F110</f>
        <v>3.5</v>
      </c>
      <c r="G110" s="131" t="str">
        <f>[1]Teams!$G110</f>
        <v>GS ECL</v>
      </c>
    </row>
    <row r="111" spans="1:11">
      <c r="A111" s="32">
        <v>4</v>
      </c>
      <c r="B111" s="39" t="str">
        <f>[1]Teams!$B111</f>
        <v>Copenhagen</v>
      </c>
      <c r="C111" s="156">
        <f>[1]Teams!$C111</f>
        <v>43.50000002777778</v>
      </c>
      <c r="D111" s="32" t="str">
        <f>[1]Teams!$D111</f>
        <v>n4</v>
      </c>
      <c r="E111" s="51" t="str">
        <f>[1]Teams!$E111</f>
        <v>ECLQ3</v>
      </c>
      <c r="F111" s="32">
        <f>[1]Teams!$F111</f>
        <v>19</v>
      </c>
      <c r="G111" s="131" t="str">
        <f>[1]Teams!$G111</f>
        <v>1/4 ECL</v>
      </c>
    </row>
    <row r="112" spans="1:11">
      <c r="A112" s="32">
        <v>5</v>
      </c>
      <c r="B112" s="39" t="str">
        <f>[1]Teams!$B112</f>
        <v>Randers</v>
      </c>
      <c r="C112" s="156">
        <f>[1]Teams!$C112</f>
        <v>5.5750000002000002</v>
      </c>
      <c r="D112" s="32" t="str">
        <f>[1]Teams!$D112</f>
        <v>n5?</v>
      </c>
      <c r="E112" s="51" t="str">
        <f>[1]Teams!$E112</f>
        <v>ECLQ2</v>
      </c>
      <c r="F112" s="32">
        <f>[1]Teams!$F112</f>
        <v>2</v>
      </c>
      <c r="G112" s="131" t="str">
        <f>[1]Teams!$G112</f>
        <v>ECLQ3</v>
      </c>
    </row>
    <row r="113" spans="1:11">
      <c r="C113" s="156">
        <f>AVERAGE(C108:C112)</f>
        <v>15.030000009597487</v>
      </c>
      <c r="F113" s="32">
        <f>SUM(F108:F112)</f>
        <v>35.5</v>
      </c>
      <c r="G113" s="152">
        <f>ROUNDDOWN(F113/A112,3)</f>
        <v>7.1</v>
      </c>
    </row>
    <row r="115" spans="1:11">
      <c r="A115" s="32">
        <v>14</v>
      </c>
      <c r="B115" s="38" t="s">
        <v>138</v>
      </c>
      <c r="E115" s="51" t="s">
        <v>96</v>
      </c>
      <c r="F115" s="51" t="s">
        <v>122</v>
      </c>
      <c r="G115" s="131" t="s">
        <v>123</v>
      </c>
      <c r="H115" s="51" t="str">
        <f>'14.Scotland'!M1</f>
        <v>33/33</v>
      </c>
      <c r="J115" s="33"/>
      <c r="K115" s="245"/>
    </row>
    <row r="116" spans="1:11">
      <c r="A116" s="32">
        <v>1</v>
      </c>
      <c r="B116" s="39" t="str">
        <f>[1]Teams!$B116</f>
        <v>Rangers</v>
      </c>
      <c r="C116" s="156">
        <f>[1]Teams!$C116</f>
        <v>31.250000019230768</v>
      </c>
      <c r="D116" s="32" t="str">
        <f>[1]Teams!$D116</f>
        <v>n1</v>
      </c>
      <c r="E116" s="51" t="str">
        <f>[1]Teams!$E116</f>
        <v>CHQ3</v>
      </c>
      <c r="F116" s="32">
        <f>[1]Teams!$F116</f>
        <v>11</v>
      </c>
      <c r="G116" s="131" t="str">
        <f>[1]Teams!$G116</f>
        <v>1/16 EL</v>
      </c>
      <c r="H116" s="51" t="str">
        <f>'14.Scotland'!M2</f>
        <v>0/5</v>
      </c>
    </row>
    <row r="117" spans="1:11">
      <c r="A117" s="32">
        <v>2</v>
      </c>
      <c r="B117" s="39" t="str">
        <f>[1]Teams!$B117</f>
        <v>Celtic</v>
      </c>
      <c r="C117" s="156">
        <f>[1]Teams!$C117</f>
        <v>34.000000021739133</v>
      </c>
      <c r="D117" s="32" t="str">
        <f>[1]Teams!$D117</f>
        <v>n2</v>
      </c>
      <c r="E117" s="51" t="str">
        <f>[1]Teams!$E117</f>
        <v>NCQ2</v>
      </c>
      <c r="F117" s="32">
        <f>[1]Teams!$F117</f>
        <v>12.5</v>
      </c>
      <c r="G117" s="131" t="str">
        <f>[1]Teams!$G117</f>
        <v>1/16 EL</v>
      </c>
    </row>
    <row r="118" spans="1:11">
      <c r="A118" s="32">
        <v>3</v>
      </c>
      <c r="B118" s="39" t="str">
        <f>[1]Teams!$B118</f>
        <v>Hibernian</v>
      </c>
      <c r="C118" s="156">
        <f>[1]Teams!$C118</f>
        <v>6.6750000059523806</v>
      </c>
      <c r="D118" s="32" t="str">
        <f>[1]Teams!$D118</f>
        <v>n3</v>
      </c>
      <c r="E118" s="51" t="str">
        <f>[1]Teams!$E118</f>
        <v>ELQ4</v>
      </c>
      <c r="F118" s="32">
        <f>[1]Teams!$F118</f>
        <v>3.5</v>
      </c>
      <c r="G118" s="131" t="str">
        <f>[1]Teams!$G118</f>
        <v>GS ECL</v>
      </c>
    </row>
    <row r="119" spans="1:11">
      <c r="A119" s="32">
        <v>4</v>
      </c>
      <c r="B119" s="39" t="str">
        <f>[1]Teams!$B119</f>
        <v>Aberdeen</v>
      </c>
      <c r="C119" s="156">
        <f>[1]Teams!$C119</f>
        <v>7.5000000066225168</v>
      </c>
      <c r="D119" s="32" t="str">
        <f>[1]Teams!$D119</f>
        <v>n4</v>
      </c>
      <c r="E119" s="51" t="str">
        <f>[1]Teams!$E119</f>
        <v>ECLQ2</v>
      </c>
      <c r="F119" s="32">
        <f>[1]Teams!$F119</f>
        <v>2</v>
      </c>
      <c r="G119" s="131" t="str">
        <f>[1]Teams!$G119</f>
        <v>ECLQ3</v>
      </c>
    </row>
    <row r="120" spans="1:11">
      <c r="A120" s="32">
        <v>5</v>
      </c>
      <c r="B120" s="39" t="str">
        <f>[1]Teams!$B120</f>
        <v>Livingston</v>
      </c>
      <c r="C120" s="156">
        <f>[1]Teams!$C120</f>
        <v>6.6750000001999998</v>
      </c>
      <c r="D120" s="32" t="str">
        <f>[1]Teams!$D120</f>
        <v>n5?</v>
      </c>
      <c r="E120" s="51" t="str">
        <f>[1]Teams!$E120</f>
        <v>ECLQ2</v>
      </c>
      <c r="F120" s="32">
        <f>[1]Teams!$F120</f>
        <v>2</v>
      </c>
      <c r="G120" s="131" t="str">
        <f>[1]Teams!$G120</f>
        <v>ECLQ3</v>
      </c>
    </row>
    <row r="121" spans="1:11">
      <c r="C121" s="156">
        <f>AVERAGE(C116:C120)</f>
        <v>17.220000010748958</v>
      </c>
      <c r="F121" s="32">
        <f>SUM(F116:F120)</f>
        <v>31</v>
      </c>
      <c r="G121" s="152">
        <f>ROUNDDOWN(F121/A120,3)</f>
        <v>6.2</v>
      </c>
    </row>
    <row r="123" spans="1:11">
      <c r="A123" s="32">
        <v>15</v>
      </c>
      <c r="B123" s="38" t="s">
        <v>139</v>
      </c>
      <c r="E123" s="51" t="s">
        <v>96</v>
      </c>
      <c r="F123" s="51" t="s">
        <v>122</v>
      </c>
      <c r="G123" s="131" t="s">
        <v>123</v>
      </c>
      <c r="H123" s="51" t="str">
        <f>'15.Czechia'!M1</f>
        <v>26/34</v>
      </c>
      <c r="J123" s="33"/>
      <c r="K123" s="245"/>
    </row>
    <row r="124" spans="1:11">
      <c r="A124" s="32">
        <v>1</v>
      </c>
      <c r="B124" s="39" t="str">
        <f>[1]Teams!$B124</f>
        <v>Slavia Praha</v>
      </c>
      <c r="C124" s="156">
        <f>[1]Teams!$C124</f>
        <v>43.500000028571428</v>
      </c>
      <c r="D124" s="32" t="str">
        <f>[1]Teams!$D124</f>
        <v>n1</v>
      </c>
      <c r="E124" s="259" t="str">
        <f>[1]Teams!$E124</f>
        <v>CHQ3</v>
      </c>
      <c r="F124" s="32">
        <f>[1]Teams!$F124</f>
        <v>14</v>
      </c>
      <c r="G124" s="131" t="str">
        <f>[1]Teams!$G124</f>
        <v>1/8 EL</v>
      </c>
      <c r="H124" s="52"/>
    </row>
    <row r="125" spans="1:11">
      <c r="A125" s="32">
        <v>2</v>
      </c>
      <c r="B125" s="39" t="str">
        <f>[1]Teams!$B125</f>
        <v>Sparta Praha</v>
      </c>
      <c r="C125" s="156">
        <f>[1]Teams!$C125</f>
        <v>17.500000010869567</v>
      </c>
      <c r="D125" s="32" t="str">
        <f>[1]Teams!$D125</f>
        <v>n2</v>
      </c>
      <c r="E125" s="51" t="str">
        <f>[1]Teams!$E125</f>
        <v>NCQ2</v>
      </c>
      <c r="F125" s="32">
        <f>[1]Teams!$F125</f>
        <v>6.5</v>
      </c>
      <c r="G125" s="131" t="str">
        <f>[1]Teams!$G125</f>
        <v>GS EL</v>
      </c>
      <c r="H125" s="52"/>
    </row>
    <row r="126" spans="1:11">
      <c r="A126" s="32">
        <v>3</v>
      </c>
      <c r="B126" s="39" t="str">
        <f>[1]Teams!$B126</f>
        <v>Slovacko</v>
      </c>
      <c r="C126" s="156">
        <f>[1]Teams!$C126</f>
        <v>5.3200000003333336</v>
      </c>
      <c r="D126" s="32" t="str">
        <f>[1]Teams!$D126</f>
        <v>n3</v>
      </c>
      <c r="E126" s="51" t="str">
        <f>[1]Teams!$E126</f>
        <v>ELQ3</v>
      </c>
      <c r="F126" s="32">
        <f>[1]Teams!$F126</f>
        <v>1</v>
      </c>
      <c r="G126" s="131" t="str">
        <f>[1]Teams!$G126</f>
        <v>ECLQ4</v>
      </c>
    </row>
    <row r="127" spans="1:11">
      <c r="A127" s="32">
        <v>4</v>
      </c>
      <c r="B127" s="39" t="str">
        <f>[1]Teams!$B127</f>
        <v>Jablonec</v>
      </c>
      <c r="C127" s="156">
        <f>[1]Teams!$C127</f>
        <v>7.0000000061728391</v>
      </c>
      <c r="D127" s="32" t="str">
        <f>[1]Teams!$D127</f>
        <v>n4</v>
      </c>
      <c r="E127" s="51" t="str">
        <f>[1]Teams!$E127</f>
        <v>ECLQ2</v>
      </c>
      <c r="F127" s="32">
        <f>[1]Teams!$F127</f>
        <v>2</v>
      </c>
      <c r="G127" s="131" t="str">
        <f>[1]Teams!$G127</f>
        <v>ECLQ3</v>
      </c>
    </row>
    <row r="128" spans="1:11">
      <c r="A128" s="32">
        <v>5</v>
      </c>
      <c r="B128" s="39" t="str">
        <f>[1]Teams!$B128</f>
        <v>Slovan Liberec</v>
      </c>
      <c r="C128" s="156">
        <f>[1]Teams!$C128</f>
        <v>8.0000000072992705</v>
      </c>
      <c r="D128" s="32" t="str">
        <f>[1]Teams!$D128</f>
        <v>n5?</v>
      </c>
      <c r="E128" s="51" t="str">
        <f>[1]Teams!$E128</f>
        <v>ECLQ2</v>
      </c>
      <c r="F128" s="32">
        <f>[1]Teams!$F128</f>
        <v>3.5</v>
      </c>
      <c r="G128" s="131" t="str">
        <f>[1]Teams!$G128</f>
        <v>ECLQ4</v>
      </c>
    </row>
    <row r="129" spans="1:11">
      <c r="C129" s="156">
        <f>AVERAGE(C124:C128)</f>
        <v>16.264000010649291</v>
      </c>
      <c r="E129" s="32"/>
      <c r="F129" s="32">
        <f>SUM(F124:F128)</f>
        <v>27</v>
      </c>
      <c r="G129" s="152">
        <f>ROUNDDOWN(F129/A128,3)</f>
        <v>5.4</v>
      </c>
    </row>
    <row r="131" spans="1:11">
      <c r="A131" s="32">
        <v>16</v>
      </c>
      <c r="B131" s="38" t="s">
        <v>140</v>
      </c>
      <c r="E131" s="51" t="s">
        <v>96</v>
      </c>
      <c r="F131" s="51" t="s">
        <v>122</v>
      </c>
      <c r="G131" s="131" t="s">
        <v>123</v>
      </c>
      <c r="H131" s="51" t="str">
        <f>'16.Cyprus'!M1</f>
        <v>26/26</v>
      </c>
      <c r="J131" s="33"/>
      <c r="K131" s="245"/>
    </row>
    <row r="132" spans="1:11">
      <c r="A132" s="32">
        <v>1</v>
      </c>
      <c r="B132" s="39" t="str">
        <f>[1]Teams!$B132</f>
        <v>Omonia</v>
      </c>
      <c r="C132" s="156">
        <f>[1]Teams!$C132</f>
        <v>5.5500000049261082</v>
      </c>
      <c r="D132" s="32" t="str">
        <f>[1]Teams!$D132</f>
        <v>n1</v>
      </c>
      <c r="E132" s="51" t="str">
        <f>[1]Teams!$E132</f>
        <v>CHQ2</v>
      </c>
      <c r="F132" s="32">
        <f>[1]Teams!$F132</f>
        <v>1.5</v>
      </c>
      <c r="G132" s="131" t="str">
        <f>[1]Teams!$G132</f>
        <v>LCQ4</v>
      </c>
      <c r="H132" s="51" t="str">
        <f>'16.Cyprus'!M2</f>
        <v>5/10</v>
      </c>
    </row>
    <row r="133" spans="1:11">
      <c r="A133" s="32">
        <v>2</v>
      </c>
      <c r="B133" s="39" t="str">
        <f>[1]Teams!$B133</f>
        <v>AEL Limassol</v>
      </c>
      <c r="C133" s="156">
        <f>[1]Teams!$C133</f>
        <v>5.5500000048780489</v>
      </c>
      <c r="D133" s="32" t="str">
        <f>[1]Teams!$D133</f>
        <v>n2</v>
      </c>
      <c r="E133" s="51" t="str">
        <f>[1]Teams!$E133</f>
        <v>ECLQ2</v>
      </c>
      <c r="F133" s="32">
        <f>[1]Teams!$F133</f>
        <v>2</v>
      </c>
      <c r="G133" s="131" t="str">
        <f>[1]Teams!$G133</f>
        <v>ECLQ3</v>
      </c>
    </row>
    <row r="134" spans="1:11">
      <c r="A134" s="32">
        <v>3</v>
      </c>
      <c r="B134" s="39" t="str">
        <f>[1]Teams!$B134</f>
        <v>Apollon</v>
      </c>
      <c r="C134" s="156">
        <f>[1]Teams!$C134</f>
        <v>13.50000000862069</v>
      </c>
      <c r="D134" s="32" t="str">
        <f>[1]Teams!$D134</f>
        <v>n3</v>
      </c>
      <c r="E134" s="51" t="str">
        <f>[1]Teams!$E134</f>
        <v>ECLQ2</v>
      </c>
      <c r="F134" s="32">
        <f>[1]Teams!$F134</f>
        <v>3.5</v>
      </c>
      <c r="G134" s="131" t="str">
        <f>[1]Teams!$G134</f>
        <v>ECLQ4</v>
      </c>
    </row>
    <row r="135" spans="1:11">
      <c r="A135" s="32">
        <v>4</v>
      </c>
      <c r="B135" s="39" t="str">
        <f>[1]Teams!$B135</f>
        <v>Anorthosis</v>
      </c>
      <c r="C135" s="156">
        <f>[1]Teams!$C135</f>
        <v>5.5500000049019604</v>
      </c>
      <c r="D135" s="32" t="str">
        <f>[1]Teams!$D135</f>
        <v>n4?</v>
      </c>
      <c r="E135" s="51" t="str">
        <f>[1]Teams!$E135</f>
        <v>ECLQ2</v>
      </c>
      <c r="F135" s="32">
        <f>[1]Teams!$F135</f>
        <v>2</v>
      </c>
      <c r="G135" s="131" t="str">
        <f>[1]Teams!$G135</f>
        <v>ECLQ3</v>
      </c>
    </row>
    <row r="136" spans="1:11">
      <c r="C136" s="156">
        <f>AVERAGE(C132:C135)</f>
        <v>7.5375000058317019</v>
      </c>
      <c r="F136" s="32">
        <f>SUM(F132:F135)</f>
        <v>9</v>
      </c>
      <c r="G136" s="152">
        <f>ROUNDDOWN(F136/A135,3)</f>
        <v>2.25</v>
      </c>
    </row>
    <row r="138" spans="1:11">
      <c r="A138" s="32">
        <v>17</v>
      </c>
      <c r="B138" s="38" t="s">
        <v>141</v>
      </c>
      <c r="E138" s="51" t="s">
        <v>96</v>
      </c>
      <c r="F138" s="51" t="s">
        <v>122</v>
      </c>
      <c r="G138" s="131" t="s">
        <v>123</v>
      </c>
      <c r="H138" s="51" t="str">
        <f>'17.Switzerland'!M1</f>
        <v>28/36</v>
      </c>
      <c r="J138" s="33"/>
      <c r="K138" s="245"/>
    </row>
    <row r="139" spans="1:11">
      <c r="A139" s="32">
        <v>1</v>
      </c>
      <c r="B139" s="39" t="str">
        <f>[1]Teams!$B139</f>
        <v>Young Boys</v>
      </c>
      <c r="C139" s="156">
        <f>[1]Teams!$C139</f>
        <v>35.000000023809527</v>
      </c>
      <c r="D139" s="32" t="str">
        <f>[1]Teams!$D139</f>
        <v>n1</v>
      </c>
      <c r="E139" s="51" t="str">
        <f>[1]Teams!$E139</f>
        <v>CHQ2</v>
      </c>
      <c r="F139" s="32">
        <f>[1]Teams!$F139</f>
        <v>12.5</v>
      </c>
      <c r="G139" s="131" t="str">
        <f>[1]Teams!$G139</f>
        <v>1/16 EL</v>
      </c>
    </row>
    <row r="140" spans="1:11">
      <c r="A140" s="32">
        <v>2</v>
      </c>
      <c r="B140" s="39" t="str">
        <f>[1]Teams!$B140</f>
        <v>Servette</v>
      </c>
      <c r="C140" s="156">
        <f>[1]Teams!$C140</f>
        <v>5.2450000042918452</v>
      </c>
      <c r="D140" s="32" t="str">
        <f>[1]Teams!$D140</f>
        <v>n2</v>
      </c>
      <c r="E140" s="51" t="str">
        <f>[1]Teams!$E140</f>
        <v>ECLQ2</v>
      </c>
      <c r="F140" s="32">
        <f>[1]Teams!$F140</f>
        <v>0.5</v>
      </c>
      <c r="G140" s="131" t="str">
        <f>[1]Teams!$G140</f>
        <v>ECLQ2</v>
      </c>
    </row>
    <row r="141" spans="1:11">
      <c r="A141" s="32">
        <v>3</v>
      </c>
      <c r="B141" s="39" t="str">
        <f>[1]Teams!$B141</f>
        <v>Lugano</v>
      </c>
      <c r="C141" s="156">
        <f>[1]Teams!$C141</f>
        <v>9.0000000074626865</v>
      </c>
      <c r="D141" s="32" t="str">
        <f>[1]Teams!$D141</f>
        <v>n3</v>
      </c>
      <c r="E141" s="51" t="str">
        <f>[1]Teams!$E141</f>
        <v>ECLQ2</v>
      </c>
      <c r="F141" s="32">
        <f>[1]Teams!$F141</f>
        <v>3.5</v>
      </c>
      <c r="G141" s="131" t="str">
        <f>[1]Teams!$G141</f>
        <v>ECLQ4</v>
      </c>
    </row>
    <row r="142" spans="1:11">
      <c r="A142" s="32">
        <v>4</v>
      </c>
      <c r="B142" s="39" t="str">
        <f>[1]Teams!$B142</f>
        <v>Basel</v>
      </c>
      <c r="C142" s="156">
        <f>[1]Teams!$C142</f>
        <v>49.00000003448276</v>
      </c>
      <c r="D142" s="32" t="str">
        <f>[1]Teams!$D142</f>
        <v>n4?</v>
      </c>
      <c r="E142" s="51" t="str">
        <f>[1]Teams!$E142</f>
        <v>ECLQ2</v>
      </c>
      <c r="F142" s="32">
        <f>[1]Teams!$F142</f>
        <v>24.5</v>
      </c>
      <c r="G142" s="131" t="str">
        <f>[1]Teams!$G142</f>
        <v>1/2 ECL</v>
      </c>
    </row>
    <row r="143" spans="1:11">
      <c r="C143" s="156">
        <f>AVERAGE(C139:C142)</f>
        <v>24.561250017511703</v>
      </c>
      <c r="F143" s="32">
        <f>SUM(F139:F142)</f>
        <v>41</v>
      </c>
      <c r="G143" s="152">
        <f>ROUNDDOWN(F143/A142,3)</f>
        <v>10.25</v>
      </c>
    </row>
    <row r="144" spans="1:11">
      <c r="G144" s="152"/>
    </row>
    <row r="145" spans="1:11">
      <c r="A145" s="32">
        <v>18</v>
      </c>
      <c r="B145" s="38" t="s">
        <v>142</v>
      </c>
      <c r="E145" s="51" t="s">
        <v>96</v>
      </c>
      <c r="F145" s="51" t="s">
        <v>122</v>
      </c>
      <c r="G145" s="131" t="s">
        <v>123</v>
      </c>
      <c r="H145" s="51" t="str">
        <f>'18.Greece'!M1</f>
        <v>26/26</v>
      </c>
      <c r="J145" s="33"/>
      <c r="K145" s="245"/>
    </row>
    <row r="146" spans="1:11">
      <c r="A146" s="32">
        <v>1</v>
      </c>
      <c r="B146" s="39" t="str">
        <f>[1]Teams!$B146</f>
        <v>Olympiacos</v>
      </c>
      <c r="C146" s="156">
        <f>[1]Teams!$C146</f>
        <v>43.000000027027028</v>
      </c>
      <c r="D146" s="32" t="str">
        <f>[1]Teams!$D146</f>
        <v>n1</v>
      </c>
      <c r="E146" s="259" t="str">
        <f>[1]Teams!$E146</f>
        <v>CHQ2</v>
      </c>
      <c r="F146" s="32">
        <f>[1]Teams!$F146</f>
        <v>11.5</v>
      </c>
      <c r="G146" s="131" t="str">
        <f>[1]Teams!$G146</f>
        <v>GS CL</v>
      </c>
      <c r="H146" s="51" t="str">
        <f>'18.Greece'!M2</f>
        <v>0/10</v>
      </c>
    </row>
    <row r="147" spans="1:11" ht="12.95" customHeight="1">
      <c r="A147" s="32">
        <v>2</v>
      </c>
      <c r="B147" s="39" t="str">
        <f>[1]Teams!$B147</f>
        <v>Aris</v>
      </c>
      <c r="C147" s="156">
        <f>[1]Teams!$C147</f>
        <v>5.2000000042194099</v>
      </c>
      <c r="D147" s="32" t="str">
        <f>[1]Teams!$D147</f>
        <v>n2</v>
      </c>
      <c r="E147" s="51" t="str">
        <f>[1]Teams!$E147</f>
        <v>ECLQ2</v>
      </c>
      <c r="F147" s="32">
        <f>[1]Teams!$F147</f>
        <v>0.5</v>
      </c>
      <c r="G147" s="131" t="str">
        <f>[1]Teams!$G147</f>
        <v>ECLQ2</v>
      </c>
      <c r="H147" s="51"/>
    </row>
    <row r="148" spans="1:11">
      <c r="A148" s="32">
        <v>3</v>
      </c>
      <c r="B148" s="39" t="str">
        <f>[1]Teams!$B148</f>
        <v>AEK Athens</v>
      </c>
      <c r="C148" s="156">
        <f>[1]Teams!$C148</f>
        <v>19.500000013698632</v>
      </c>
      <c r="D148" s="32" t="str">
        <f>[1]Teams!$D148</f>
        <v>n3</v>
      </c>
      <c r="E148" s="51" t="str">
        <f>[1]Teams!$E148</f>
        <v>ECLQ2</v>
      </c>
      <c r="F148" s="32">
        <f>[1]Teams!$F148</f>
        <v>12.5</v>
      </c>
      <c r="G148" s="131" t="str">
        <f>[1]Teams!$G148</f>
        <v>1/16 ECL</v>
      </c>
    </row>
    <row r="149" spans="1:11">
      <c r="A149" s="32">
        <v>4</v>
      </c>
      <c r="B149" s="39" t="str">
        <f>[1]Teams!$B149</f>
        <v>PAOK</v>
      </c>
      <c r="C149" s="156">
        <f>[1]Teams!$C149</f>
        <v>20.00000001388889</v>
      </c>
      <c r="D149" s="32" t="str">
        <f>[1]Teams!$D149</f>
        <v>n4?</v>
      </c>
      <c r="E149" s="51" t="str">
        <f>[1]Teams!$E149</f>
        <v>ECLQ2</v>
      </c>
      <c r="F149" s="32">
        <f>[1]Teams!$F149</f>
        <v>12.5</v>
      </c>
      <c r="G149" s="131" t="str">
        <f>[1]Teams!$G149</f>
        <v>1/16 ECL</v>
      </c>
    </row>
    <row r="150" spans="1:11">
      <c r="C150" s="156">
        <f>AVERAGE(C146:C149)</f>
        <v>21.925000014708491</v>
      </c>
      <c r="F150" s="32">
        <f>SUM(F146:F149)</f>
        <v>37</v>
      </c>
      <c r="G150" s="152">
        <f>ROUNDDOWN(F150/A149,3)</f>
        <v>9.25</v>
      </c>
    </row>
    <row r="152" spans="1:11">
      <c r="A152" s="32">
        <v>19</v>
      </c>
      <c r="B152" s="38" t="s">
        <v>143</v>
      </c>
      <c r="E152" s="51" t="s">
        <v>96</v>
      </c>
      <c r="F152" s="51" t="s">
        <v>122</v>
      </c>
      <c r="G152" s="131" t="s">
        <v>123</v>
      </c>
      <c r="H152" s="51" t="str">
        <f>'19.Serbia'!M1</f>
        <v>31/38</v>
      </c>
      <c r="J152" s="33"/>
      <c r="K152" s="245"/>
    </row>
    <row r="153" spans="1:11">
      <c r="A153" s="32">
        <v>1</v>
      </c>
      <c r="B153" s="39" t="str">
        <f>[1]Teams!$B153</f>
        <v>Crvena Zvezda</v>
      </c>
      <c r="C153" s="156">
        <f>[1]Teams!$C153</f>
        <v>32.500000020000002</v>
      </c>
      <c r="D153" s="32" t="str">
        <f>[1]Teams!$D153</f>
        <v>n1</v>
      </c>
      <c r="E153" s="259" t="str">
        <f>[1]Teams!$E153</f>
        <v>CHQ2</v>
      </c>
      <c r="F153" s="32">
        <f>[1]Teams!$F153</f>
        <v>12.5</v>
      </c>
      <c r="G153" s="131" t="str">
        <f>[1]Teams!$G153</f>
        <v>1/16 EL</v>
      </c>
      <c r="H153" s="51"/>
    </row>
    <row r="154" spans="1:11">
      <c r="A154" s="32">
        <v>2</v>
      </c>
      <c r="B154" s="39" t="str">
        <f>[1]Teams!$B154</f>
        <v>Partizan</v>
      </c>
      <c r="C154" s="156">
        <f>[1]Teams!$C154</f>
        <v>18.000000011111112</v>
      </c>
      <c r="D154" s="32" t="str">
        <f>[1]Teams!$D154</f>
        <v>n2</v>
      </c>
      <c r="E154" s="51" t="str">
        <f>[1]Teams!$E154</f>
        <v>ECLQ2</v>
      </c>
      <c r="F154" s="32">
        <f>[1]Teams!$F154</f>
        <v>12.5</v>
      </c>
      <c r="G154" s="131" t="str">
        <f>[1]Teams!$G154</f>
        <v>1/16 ECL</v>
      </c>
    </row>
    <row r="155" spans="1:11">
      <c r="A155" s="32">
        <v>3</v>
      </c>
      <c r="B155" s="39" t="str">
        <f>[1]Teams!$B155</f>
        <v>Vojvodina</v>
      </c>
      <c r="C155" s="156">
        <f>[1]Teams!$C155</f>
        <v>5.3500000046296297</v>
      </c>
      <c r="D155" s="32" t="str">
        <f>[1]Teams!$D155</f>
        <v>n3</v>
      </c>
      <c r="E155" s="51" t="str">
        <f>[1]Teams!$E155</f>
        <v>ECLQ2</v>
      </c>
      <c r="F155" s="32">
        <f>[1]Teams!$F155</f>
        <v>2</v>
      </c>
      <c r="G155" s="131" t="str">
        <f>[1]Teams!$G155</f>
        <v>ECLQ3</v>
      </c>
    </row>
    <row r="156" spans="1:11">
      <c r="A156" s="32">
        <v>4</v>
      </c>
      <c r="B156" s="39" t="str">
        <f>[1]Teams!$B156</f>
        <v>Cukaricki</v>
      </c>
      <c r="C156" s="156">
        <f>[1]Teams!$C156</f>
        <v>5.3500000045871552</v>
      </c>
      <c r="D156" s="32" t="str">
        <f>[1]Teams!$D156</f>
        <v>n4?</v>
      </c>
      <c r="E156" s="51" t="str">
        <f>[1]Teams!$E156</f>
        <v>ECLQ2</v>
      </c>
      <c r="F156" s="32">
        <f>[1]Teams!$F156</f>
        <v>2</v>
      </c>
      <c r="G156" s="131" t="str">
        <f>[1]Teams!$G156</f>
        <v>ECLQ3</v>
      </c>
    </row>
    <row r="157" spans="1:11">
      <c r="C157" s="156">
        <f>AVERAGE(C153:C156)</f>
        <v>15.300000010081973</v>
      </c>
      <c r="F157" s="32">
        <f>SUM(F153:F156)</f>
        <v>29</v>
      </c>
      <c r="G157" s="152">
        <f>ROUNDDOWN(F157/A156,3)</f>
        <v>7.25</v>
      </c>
    </row>
    <row r="159" spans="1:11">
      <c r="A159" s="32">
        <v>20</v>
      </c>
      <c r="B159" s="38" t="s">
        <v>144</v>
      </c>
      <c r="E159" s="51" t="s">
        <v>96</v>
      </c>
      <c r="F159" s="51" t="s">
        <v>122</v>
      </c>
      <c r="G159" s="131" t="s">
        <v>123</v>
      </c>
      <c r="H159" s="51" t="str">
        <f>'20.Croatia'!M1</f>
        <v>28/36</v>
      </c>
      <c r="J159" s="33"/>
      <c r="K159" s="245"/>
    </row>
    <row r="160" spans="1:11">
      <c r="A160" s="32">
        <v>1</v>
      </c>
      <c r="B160" s="39" t="str">
        <f>[1]Teams!$B160</f>
        <v>Dinamo Zagreb</v>
      </c>
      <c r="C160" s="156">
        <f>[1]Teams!$C160</f>
        <v>44.500000030303028</v>
      </c>
      <c r="D160" s="32" t="str">
        <f>[1]Teams!$D160</f>
        <v>n1</v>
      </c>
      <c r="E160" s="51" t="str">
        <f>[1]Teams!$E160</f>
        <v>CHQ1</v>
      </c>
      <c r="F160" s="32">
        <f>[1]Teams!$F160</f>
        <v>17</v>
      </c>
      <c r="G160" s="131" t="str">
        <f>[1]Teams!$G160</f>
        <v>1/8 EL</v>
      </c>
    </row>
    <row r="161" spans="1:11">
      <c r="A161" s="32">
        <v>2</v>
      </c>
      <c r="B161" s="39" t="str">
        <f>[1]Teams!$B161</f>
        <v>Osijek</v>
      </c>
      <c r="C161" s="156">
        <f>[1]Teams!$C161</f>
        <v>6.0000000052631579</v>
      </c>
      <c r="D161" s="32" t="str">
        <f>[1]Teams!$D161</f>
        <v>n2</v>
      </c>
      <c r="E161" s="51" t="str">
        <f>[1]Teams!$E161</f>
        <v>ECLQ2</v>
      </c>
      <c r="F161" s="32">
        <f>[1]Teams!$F161</f>
        <v>2</v>
      </c>
      <c r="G161" s="131" t="str">
        <f>[1]Teams!$G161</f>
        <v>ECLQ3</v>
      </c>
    </row>
    <row r="162" spans="1:11">
      <c r="A162" s="32">
        <v>3</v>
      </c>
      <c r="B162" s="39" t="str">
        <f>[1]Teams!$B162</f>
        <v>HNK Gorica</v>
      </c>
      <c r="C162" s="156">
        <f>[1]Teams!$C162</f>
        <v>5.2550000003333333</v>
      </c>
      <c r="D162" s="32" t="str">
        <f>[1]Teams!$D162</f>
        <v>n3</v>
      </c>
      <c r="E162" s="51" t="str">
        <f>[1]Teams!$E162</f>
        <v>ECLQ2</v>
      </c>
      <c r="F162" s="32">
        <f>[1]Teams!$F162</f>
        <v>2</v>
      </c>
      <c r="G162" s="131" t="str">
        <f>[1]Teams!$G162</f>
        <v>ECLQ3</v>
      </c>
    </row>
    <row r="163" spans="1:11">
      <c r="A163" s="32">
        <v>4</v>
      </c>
      <c r="B163" s="39" t="str">
        <f>[1]Teams!$B163</f>
        <v>Rijeka</v>
      </c>
      <c r="C163" s="156">
        <f>[1]Teams!$C163</f>
        <v>13.500000008695652</v>
      </c>
      <c r="D163" s="32" t="str">
        <f>[1]Teams!$D163</f>
        <v>n4?</v>
      </c>
      <c r="E163" s="51" t="str">
        <f>[1]Teams!$E163</f>
        <v>ECLQ2</v>
      </c>
      <c r="F163" s="32">
        <f>[1]Teams!$F163</f>
        <v>3.5</v>
      </c>
      <c r="G163" s="131" t="str">
        <f>[1]Teams!$G163</f>
        <v>ECLQ4</v>
      </c>
    </row>
    <row r="164" spans="1:11">
      <c r="C164" s="156">
        <f>AVERAGE(C160:C163)</f>
        <v>17.313750011148795</v>
      </c>
      <c r="F164" s="32">
        <f>SUM(F160:F163)</f>
        <v>24.5</v>
      </c>
      <c r="G164" s="152">
        <f>ROUNDDOWN(F164/A163,3)</f>
        <v>6.125</v>
      </c>
      <c r="I164" s="36"/>
    </row>
    <row r="165" spans="1:11">
      <c r="A165" s="36"/>
      <c r="B165" s="109"/>
      <c r="C165" s="240"/>
      <c r="D165" s="36"/>
      <c r="E165" s="36"/>
      <c r="F165" s="36"/>
      <c r="G165" s="241"/>
      <c r="H165" s="36"/>
      <c r="I165" s="36"/>
    </row>
    <row r="166" spans="1:11">
      <c r="A166" s="32">
        <v>21</v>
      </c>
      <c r="B166" s="38" t="s">
        <v>145</v>
      </c>
      <c r="E166" s="51" t="s">
        <v>96</v>
      </c>
      <c r="F166" s="51" t="s">
        <v>122</v>
      </c>
      <c r="G166" s="131" t="s">
        <v>123</v>
      </c>
      <c r="H166" s="52" t="str">
        <f>'21.Sweden'!M1</f>
        <v>30/30</v>
      </c>
      <c r="J166" s="33"/>
      <c r="K166" s="245"/>
    </row>
    <row r="167" spans="1:11">
      <c r="A167" s="32">
        <v>1</v>
      </c>
      <c r="B167" s="39" t="str">
        <f>[1]Teams!$B167</f>
        <v>Malmo</v>
      </c>
      <c r="C167" s="156">
        <f>[1]Teams!$C167</f>
        <v>18.500000011363635</v>
      </c>
      <c r="D167" s="32" t="str">
        <f>[1]Teams!$D167</f>
        <v>n1</v>
      </c>
      <c r="E167" s="51" t="str">
        <f>[1]Teams!$E167</f>
        <v>CHQ1</v>
      </c>
      <c r="F167" s="32">
        <f>[1]Teams!$F167</f>
        <v>8</v>
      </c>
      <c r="G167" s="131" t="str">
        <f>[1]Teams!$G167</f>
        <v>GS EL</v>
      </c>
      <c r="H167" s="51"/>
    </row>
    <row r="168" spans="1:11">
      <c r="A168" s="32">
        <v>2</v>
      </c>
      <c r="B168" s="39" t="str">
        <f>[1]Teams!$B168</f>
        <v>Elfsborg</v>
      </c>
      <c r="C168" s="156">
        <f>[1]Teams!$C168</f>
        <v>4.1000000004999997</v>
      </c>
      <c r="D168" s="32" t="str">
        <f>[1]Teams!$D168</f>
        <v>n2</v>
      </c>
      <c r="E168" s="51" t="str">
        <f>[1]Teams!$E168</f>
        <v>ECLQ2</v>
      </c>
      <c r="F168" s="32">
        <f>[1]Teams!$F168</f>
        <v>0.5</v>
      </c>
      <c r="G168" s="131" t="str">
        <f>[1]Teams!$G168</f>
        <v>ECLQ2</v>
      </c>
      <c r="H168" s="51"/>
    </row>
    <row r="169" spans="1:11">
      <c r="A169" s="32">
        <v>3</v>
      </c>
      <c r="B169" s="39" t="str">
        <f>[1]Teams!$B169</f>
        <v>Hacken</v>
      </c>
      <c r="C169" s="156">
        <f>[1]Teams!$C169</f>
        <v>4.1000000036101083</v>
      </c>
      <c r="D169" s="32" t="str">
        <f>[1]Teams!$D169</f>
        <v>n3</v>
      </c>
      <c r="E169" s="51" t="str">
        <f>[1]Teams!$E169</f>
        <v>ECLQ2</v>
      </c>
      <c r="F169" s="32">
        <f>[1]Teams!$F169</f>
        <v>0.5</v>
      </c>
      <c r="G169" s="131" t="str">
        <f>[1]Teams!$G169</f>
        <v>ECLQ2</v>
      </c>
    </row>
    <row r="170" spans="1:11">
      <c r="A170" s="32">
        <v>4</v>
      </c>
      <c r="B170" s="39" t="str">
        <f>[1]Teams!$B170</f>
        <v>Djurgarden</v>
      </c>
      <c r="C170" s="156">
        <f>[1]Teams!$C170</f>
        <v>4.1000000036630029</v>
      </c>
      <c r="D170" s="32" t="str">
        <f>[1]Teams!$D170</f>
        <v>n4?</v>
      </c>
      <c r="E170" s="51" t="str">
        <f>[1]Teams!$E170</f>
        <v>ECLQ2</v>
      </c>
      <c r="F170" s="32">
        <f>[1]Teams!$F170</f>
        <v>0.5</v>
      </c>
      <c r="G170" s="131" t="str">
        <f>[1]Teams!$G170</f>
        <v>ECLQ2</v>
      </c>
    </row>
    <row r="171" spans="1:11">
      <c r="C171" s="156">
        <f>AVERAGE(C167:C170)</f>
        <v>7.7000000047841866</v>
      </c>
      <c r="F171" s="32">
        <f>SUM(F167:F170)</f>
        <v>9.5</v>
      </c>
      <c r="G171" s="152">
        <f>ROUNDDOWN(F171/A170,3)</f>
        <v>2.375</v>
      </c>
    </row>
    <row r="173" spans="1:11">
      <c r="A173" s="32">
        <v>22</v>
      </c>
      <c r="B173" s="38" t="s">
        <v>146</v>
      </c>
      <c r="E173" s="51" t="s">
        <v>96</v>
      </c>
      <c r="F173" s="51" t="s">
        <v>122</v>
      </c>
      <c r="G173" s="131" t="s">
        <v>123</v>
      </c>
      <c r="H173" s="51" t="str">
        <f>'22.Norway'!M1</f>
        <v>30/30</v>
      </c>
      <c r="J173" s="33"/>
      <c r="K173" s="245"/>
    </row>
    <row r="174" spans="1:11">
      <c r="A174" s="32">
        <v>1</v>
      </c>
      <c r="B174" s="39" t="str">
        <f>[1]Teams!$B174</f>
        <v>Bodo/Glimt</v>
      </c>
      <c r="C174" s="156">
        <f>[1]Teams!$C174</f>
        <v>4.2000000037878786</v>
      </c>
      <c r="D174" s="32" t="str">
        <f>[1]Teams!$D174</f>
        <v>n1</v>
      </c>
      <c r="E174" s="51" t="str">
        <f>[1]Teams!$E174</f>
        <v>CHQ1</v>
      </c>
      <c r="F174" s="32">
        <f>[1]Teams!$F174</f>
        <v>1</v>
      </c>
      <c r="G174" s="131" t="str">
        <f>[1]Teams!$G174</f>
        <v>LCQ2</v>
      </c>
      <c r="H174" s="51"/>
      <c r="I174" s="61"/>
    </row>
    <row r="175" spans="1:11">
      <c r="A175" s="32">
        <v>2</v>
      </c>
      <c r="B175" s="39" t="str">
        <f>[1]Teams!$B175</f>
        <v>Molde</v>
      </c>
      <c r="C175" s="156">
        <f>[1]Teams!$C175</f>
        <v>17.000000010638299</v>
      </c>
      <c r="D175" s="32" t="str">
        <f>[1]Teams!$D175</f>
        <v>n2</v>
      </c>
      <c r="E175" s="51" t="str">
        <f>[1]Teams!$E175</f>
        <v>ECLQ2</v>
      </c>
      <c r="F175" s="32">
        <f>[1]Teams!$F175</f>
        <v>12.5</v>
      </c>
      <c r="G175" s="131" t="str">
        <f>[1]Teams!$G175</f>
        <v>1/16 ECL</v>
      </c>
    </row>
    <row r="176" spans="1:11">
      <c r="A176" s="32">
        <v>3</v>
      </c>
      <c r="B176" s="39" t="str">
        <f>[1]Teams!$B176</f>
        <v>Valerenga</v>
      </c>
      <c r="C176" s="156">
        <f>[1]Teams!$C176</f>
        <v>4.2000000003333335</v>
      </c>
      <c r="D176" s="32" t="str">
        <f>[1]Teams!$D176</f>
        <v>n3</v>
      </c>
      <c r="E176" s="51" t="str">
        <f>[1]Teams!$E176</f>
        <v>ECLQ2</v>
      </c>
      <c r="F176" s="32">
        <f>[1]Teams!$F176</f>
        <v>0.5</v>
      </c>
      <c r="G176" s="131" t="str">
        <f>[1]Teams!$G176</f>
        <v>ECLQ2</v>
      </c>
    </row>
    <row r="177" spans="1:11">
      <c r="A177" s="32">
        <v>4</v>
      </c>
      <c r="B177" s="39" t="str">
        <f>[1]Teams!$B177</f>
        <v>Rosenborg</v>
      </c>
      <c r="C177" s="156">
        <f>[1]Teams!$C177</f>
        <v>14.000000009090909</v>
      </c>
      <c r="D177" s="32" t="str">
        <f>[1]Teams!$D177</f>
        <v>n4?</v>
      </c>
      <c r="E177" s="51" t="str">
        <f>[1]Teams!$E177</f>
        <v>ECLQ2</v>
      </c>
      <c r="F177" s="32">
        <f>[1]Teams!$F177</f>
        <v>3.5</v>
      </c>
      <c r="G177" s="131" t="str">
        <f>[1]Teams!$G177</f>
        <v>ECLQ4</v>
      </c>
    </row>
    <row r="178" spans="1:11">
      <c r="C178" s="156">
        <f>AVERAGE(C174:C177)</f>
        <v>9.8500000059626043</v>
      </c>
      <c r="F178" s="32">
        <f>SUM(F174:F177)</f>
        <v>17.5</v>
      </c>
      <c r="G178" s="152">
        <f>ROUNDDOWN(F178/A177,3)</f>
        <v>4.375</v>
      </c>
    </row>
    <row r="179" spans="1:11">
      <c r="E179" s="32"/>
      <c r="G179" s="32"/>
    </row>
    <row r="180" spans="1:11">
      <c r="A180" s="32">
        <v>23</v>
      </c>
      <c r="B180" s="38" t="s">
        <v>147</v>
      </c>
      <c r="E180" s="51" t="s">
        <v>96</v>
      </c>
      <c r="F180" s="51" t="s">
        <v>122</v>
      </c>
      <c r="G180" s="131" t="s">
        <v>123</v>
      </c>
      <c r="H180" s="51" t="str">
        <f>'23.Israel'!M1</f>
        <v>26/26</v>
      </c>
      <c r="J180" s="33"/>
      <c r="K180" s="245"/>
    </row>
    <row r="181" spans="1:11">
      <c r="A181" s="32">
        <v>1</v>
      </c>
      <c r="B181" s="39" t="str">
        <f>[1]Teams!$B181</f>
        <v>Maccabi Haifa</v>
      </c>
      <c r="C181" s="156">
        <f>[1]Teams!$C181</f>
        <v>4.8750000040000003</v>
      </c>
      <c r="D181" s="32" t="str">
        <f>[1]Teams!$D181</f>
        <v>n1</v>
      </c>
      <c r="E181" s="51" t="str">
        <f>[1]Teams!$E181</f>
        <v>CHQ1</v>
      </c>
      <c r="F181" s="32">
        <f>[1]Teams!$F181</f>
        <v>2.5</v>
      </c>
      <c r="G181" s="131" t="str">
        <f>[1]Teams!$G181</f>
        <v>LCQ3</v>
      </c>
      <c r="H181" s="51" t="str">
        <f>'23.Israel'!M2</f>
        <v>0/10</v>
      </c>
    </row>
    <row r="182" spans="1:11">
      <c r="A182" s="32">
        <v>2</v>
      </c>
      <c r="B182" s="39" t="str">
        <f>[1]Teams!$B182</f>
        <v>Maccabi Tel-Aviv</v>
      </c>
      <c r="C182" s="156">
        <f>[1]Teams!$C182</f>
        <v>20.500000014084506</v>
      </c>
      <c r="D182" s="32" t="str">
        <f>[1]Teams!$D182</f>
        <v>n2</v>
      </c>
      <c r="E182" s="51" t="str">
        <f>[1]Teams!$E182</f>
        <v>ECLQ2</v>
      </c>
      <c r="F182" s="32">
        <f>[1]Teams!$F182</f>
        <v>13.5</v>
      </c>
      <c r="G182" s="131" t="str">
        <f>[1]Teams!$G182</f>
        <v>1/8 ECL</v>
      </c>
    </row>
    <row r="183" spans="1:11">
      <c r="A183" s="32">
        <v>3</v>
      </c>
      <c r="B183" s="39" t="str">
        <f>[1]Teams!$B183</f>
        <v>Ashdod</v>
      </c>
      <c r="C183" s="156">
        <f>[1]Teams!$C183</f>
        <v>4.8750000003333334</v>
      </c>
      <c r="D183" s="32" t="str">
        <f>[1]Teams!$D183</f>
        <v>n3</v>
      </c>
      <c r="E183" s="51" t="str">
        <f>[1]Teams!$E183</f>
        <v>ECLQ2</v>
      </c>
      <c r="F183" s="32">
        <f>[1]Teams!$F183</f>
        <v>0.5</v>
      </c>
      <c r="G183" s="131" t="str">
        <f>[1]Teams!$G183</f>
        <v>ECLQ2</v>
      </c>
    </row>
    <row r="184" spans="1:11">
      <c r="A184" s="32">
        <v>4</v>
      </c>
      <c r="B184" s="39" t="str">
        <f>[1]Teams!$B184</f>
        <v>Ironi Kiryat Shmona</v>
      </c>
      <c r="C184" s="156">
        <f>[1]Teams!$C184</f>
        <v>4.87500000025</v>
      </c>
      <c r="D184" s="32" t="str">
        <f>[1]Teams!$D184</f>
        <v>n4?</v>
      </c>
      <c r="E184" s="51" t="str">
        <f>[1]Teams!$E184</f>
        <v>ECLQ2</v>
      </c>
      <c r="F184" s="32">
        <f>[1]Teams!$F184</f>
        <v>0.5</v>
      </c>
      <c r="G184" s="131" t="str">
        <f>[1]Teams!$G184</f>
        <v>ECLQ2</v>
      </c>
    </row>
    <row r="185" spans="1:11">
      <c r="C185" s="156">
        <f>AVERAGE(C181:C184)</f>
        <v>8.7812500046669602</v>
      </c>
      <c r="F185" s="32">
        <f>SUM(F181:F184)</f>
        <v>17</v>
      </c>
      <c r="G185" s="152">
        <f>ROUNDDOWN(F185/A184,3)</f>
        <v>4.25</v>
      </c>
    </row>
    <row r="187" spans="1:11">
      <c r="A187" s="32">
        <v>24</v>
      </c>
      <c r="B187" s="38" t="s">
        <v>148</v>
      </c>
      <c r="E187" s="51" t="s">
        <v>96</v>
      </c>
      <c r="F187" s="51" t="s">
        <v>122</v>
      </c>
      <c r="G187" s="131" t="s">
        <v>123</v>
      </c>
      <c r="H187" s="52" t="str">
        <f>'24.Kazakhstan'!M1</f>
        <v>20/20</v>
      </c>
      <c r="J187" s="33"/>
      <c r="K187" s="245"/>
    </row>
    <row r="188" spans="1:11">
      <c r="A188" s="32">
        <v>1</v>
      </c>
      <c r="B188" s="39" t="str">
        <f>[1]Teams!$B188</f>
        <v>Kairat</v>
      </c>
      <c r="C188" s="156">
        <f>[1]Teams!$C188</f>
        <v>6.000000005291005</v>
      </c>
      <c r="D188" s="32" t="str">
        <f>[1]Teams!$D188</f>
        <v>n1</v>
      </c>
      <c r="E188" s="51" t="str">
        <f>[1]Teams!$E188</f>
        <v>CHQ1</v>
      </c>
      <c r="F188" s="32">
        <f>[1]Teams!$F188</f>
        <v>6.5</v>
      </c>
      <c r="G188" s="131" t="str">
        <f>[1]Teams!$G188</f>
        <v>GS ECL</v>
      </c>
      <c r="H188" s="51"/>
    </row>
    <row r="189" spans="1:11">
      <c r="A189" s="32">
        <v>2</v>
      </c>
      <c r="B189" s="39" t="str">
        <f>[1]Teams!$B189</f>
        <v>Tobol</v>
      </c>
      <c r="C189" s="156">
        <f>[1]Teams!$C189</f>
        <v>3.1250000032154341</v>
      </c>
      <c r="D189" s="32" t="str">
        <f>[1]Teams!$D189</f>
        <v>n2</v>
      </c>
      <c r="E189" s="51" t="str">
        <f>[1]Teams!$E189</f>
        <v>ECLQ2</v>
      </c>
      <c r="F189" s="32">
        <f>[1]Teams!$F189</f>
        <v>0.5</v>
      </c>
      <c r="G189" s="131" t="str">
        <f>[1]Teams!$G189</f>
        <v>ECLQ2</v>
      </c>
    </row>
    <row r="190" spans="1:11">
      <c r="A190" s="32">
        <v>3</v>
      </c>
      <c r="B190" s="39" t="str">
        <f>[1]Teams!$B190</f>
        <v>Astana</v>
      </c>
      <c r="C190" s="156">
        <f>[1]Teams!$C190</f>
        <v>22.500000015625002</v>
      </c>
      <c r="D190" s="32" t="str">
        <f>[1]Teams!$D190</f>
        <v>n3</v>
      </c>
      <c r="E190" s="51" t="str">
        <f>[1]Teams!$E190</f>
        <v>ECLQ2</v>
      </c>
      <c r="F190" s="32">
        <f>[1]Teams!$F190</f>
        <v>13.5</v>
      </c>
      <c r="G190" s="131" t="str">
        <f>[1]Teams!$G190</f>
        <v>1/8 ECL</v>
      </c>
    </row>
    <row r="191" spans="1:11">
      <c r="A191" s="32">
        <v>4</v>
      </c>
      <c r="B191" s="39" t="str">
        <f>[1]Teams!$B191</f>
        <v>Shakhter Karagandy</v>
      </c>
      <c r="C191" s="156">
        <f>[1]Teams!$C191</f>
        <v>3.12500000025</v>
      </c>
      <c r="D191" s="32" t="str">
        <f>[1]Teams!$D191</f>
        <v>n4</v>
      </c>
      <c r="E191" s="51" t="str">
        <f>[1]Teams!$E191</f>
        <v>ECLQ2</v>
      </c>
      <c r="F191" s="32">
        <f>[1]Teams!$F191</f>
        <v>0.5</v>
      </c>
      <c r="G191" s="131" t="str">
        <f>[1]Teams!$G191</f>
        <v>ECLQ2</v>
      </c>
    </row>
    <row r="192" spans="1:11">
      <c r="C192" s="156">
        <f>AVERAGE(C188:C191)</f>
        <v>8.6875000060953607</v>
      </c>
      <c r="F192" s="32">
        <f>SUM(F188:F191)</f>
        <v>21</v>
      </c>
      <c r="G192" s="152">
        <f>ROUNDDOWN(F192/A191,3)</f>
        <v>5.25</v>
      </c>
    </row>
    <row r="193" spans="1:15">
      <c r="O193" s="51"/>
    </row>
    <row r="194" spans="1:15">
      <c r="A194" s="32">
        <v>25</v>
      </c>
      <c r="B194" s="38" t="s">
        <v>149</v>
      </c>
      <c r="E194" s="51" t="s">
        <v>96</v>
      </c>
      <c r="F194" s="51" t="s">
        <v>122</v>
      </c>
      <c r="G194" s="131" t="s">
        <v>123</v>
      </c>
      <c r="H194" s="52" t="str">
        <f>'25.Belarus'!M1</f>
        <v>30/30</v>
      </c>
      <c r="J194" s="33"/>
      <c r="K194" s="245"/>
    </row>
    <row r="195" spans="1:15">
      <c r="A195" s="32">
        <v>1</v>
      </c>
      <c r="B195" s="39" t="str">
        <f>[1]Teams!$B195</f>
        <v>Shakhtyor Soligorsk</v>
      </c>
      <c r="C195" s="156">
        <f>[1]Teams!$C195</f>
        <v>5.2500000043290047</v>
      </c>
      <c r="D195" s="32" t="str">
        <f>[1]Teams!$D195</f>
        <v>n1</v>
      </c>
      <c r="E195" s="51" t="str">
        <f>[1]Teams!$E195</f>
        <v>CHQ1</v>
      </c>
      <c r="F195" s="32">
        <f>[1]Teams!$F195</f>
        <v>2.5</v>
      </c>
      <c r="G195" s="131" t="str">
        <f>[1]Teams!$G195</f>
        <v>LCQ3</v>
      </c>
      <c r="H195" s="51"/>
    </row>
    <row r="196" spans="1:15">
      <c r="A196" s="32">
        <v>2</v>
      </c>
      <c r="B196" s="39" t="str">
        <f>[1]Teams!$B196</f>
        <v>BATE</v>
      </c>
      <c r="C196" s="156">
        <f>[1]Teams!$C196</f>
        <v>17.500000010752689</v>
      </c>
      <c r="D196" s="32" t="str">
        <f>[1]Teams!$D196</f>
        <v>n2</v>
      </c>
      <c r="E196" s="51" t="str">
        <f>[1]Teams!$E196</f>
        <v>ECLQ2</v>
      </c>
      <c r="F196" s="32">
        <f>[1]Teams!$F196</f>
        <v>12.5</v>
      </c>
      <c r="G196" s="131" t="str">
        <f>[1]Teams!$G196</f>
        <v>1/16 ECL</v>
      </c>
    </row>
    <row r="197" spans="1:15">
      <c r="A197" s="32">
        <v>3</v>
      </c>
      <c r="B197" s="39" t="str">
        <f>[1]Teams!$B197</f>
        <v>Torpedo Zhodino</v>
      </c>
      <c r="C197" s="156">
        <f>[1]Teams!$C197</f>
        <v>3.0500000031249996</v>
      </c>
      <c r="D197" s="32" t="str">
        <f>[1]Teams!$D197</f>
        <v>n3</v>
      </c>
      <c r="E197" s="51" t="str">
        <f>[1]Teams!$E197</f>
        <v>ECLQ2</v>
      </c>
      <c r="F197" s="32">
        <f>[1]Teams!$F197</f>
        <v>0.5</v>
      </c>
      <c r="G197" s="131" t="str">
        <f>[1]Teams!$G197</f>
        <v>ECLQ2</v>
      </c>
    </row>
    <row r="198" spans="1:15">
      <c r="A198" s="32">
        <v>4</v>
      </c>
      <c r="B198" s="39" t="str">
        <f>[1]Teams!$B198</f>
        <v>Dinamo Brest</v>
      </c>
      <c r="C198" s="156">
        <f>[1]Teams!$C198</f>
        <v>5.0000000040650407</v>
      </c>
      <c r="D198" s="32" t="str">
        <f>[1]Teams!$D198</f>
        <v>n4?</v>
      </c>
      <c r="E198" s="51" t="str">
        <f>[1]Teams!$E198</f>
        <v>ECLQ2</v>
      </c>
      <c r="F198" s="32">
        <f>[1]Teams!$F198</f>
        <v>0.5</v>
      </c>
      <c r="G198" s="131" t="str">
        <f>[1]Teams!$G198</f>
        <v>ECLQ2</v>
      </c>
    </row>
    <row r="199" spans="1:15">
      <c r="C199" s="156">
        <f>AVERAGE(C195:C198)</f>
        <v>7.7000000055679338</v>
      </c>
      <c r="F199" s="32">
        <f>SUM(F195:F198)</f>
        <v>16</v>
      </c>
      <c r="G199" s="152">
        <f>ROUNDDOWN(F199/A198,3)</f>
        <v>4</v>
      </c>
    </row>
    <row r="201" spans="1:15">
      <c r="A201" s="32">
        <v>26</v>
      </c>
      <c r="B201" s="38" t="s">
        <v>150</v>
      </c>
      <c r="E201" s="51" t="s">
        <v>96</v>
      </c>
      <c r="F201" s="51" t="s">
        <v>122</v>
      </c>
      <c r="G201" s="131" t="s">
        <v>123</v>
      </c>
      <c r="H201" s="51" t="str">
        <f>'26.Azerbaijan'!M1</f>
        <v>22/28</v>
      </c>
      <c r="J201" s="33"/>
      <c r="K201" s="245"/>
    </row>
    <row r="202" spans="1:15">
      <c r="A202" s="32">
        <v>1</v>
      </c>
      <c r="B202" s="39" t="str">
        <f>[1]Teams!$B202</f>
        <v>Qarabag</v>
      </c>
      <c r="C202" s="156">
        <f>[1]Teams!$C202</f>
        <v>21.000000014492752</v>
      </c>
      <c r="D202" s="32" t="str">
        <f>[1]Teams!$D202</f>
        <v>n1</v>
      </c>
      <c r="E202" s="51" t="str">
        <f>[1]Teams!$E202</f>
        <v>CHQ1</v>
      </c>
      <c r="F202" s="32">
        <f>[1]Teams!$F202</f>
        <v>11</v>
      </c>
      <c r="G202" s="131" t="str">
        <f>[1]Teams!$G202</f>
        <v>1/8 ECL</v>
      </c>
      <c r="H202" s="51"/>
    </row>
    <row r="203" spans="1:15">
      <c r="A203" s="32">
        <v>2</v>
      </c>
      <c r="B203" s="39" t="str">
        <f>[1]Teams!$B203</f>
        <v>Neftci</v>
      </c>
      <c r="C203" s="156">
        <f>[1]Teams!$C203</f>
        <v>5.0000000040322581</v>
      </c>
      <c r="D203" s="32" t="str">
        <f>[1]Teams!$D203</f>
        <v>n2</v>
      </c>
      <c r="E203" s="51" t="str">
        <f>[1]Teams!$E203</f>
        <v>ECLQ2</v>
      </c>
      <c r="F203" s="32">
        <f>[1]Teams!$F203</f>
        <v>0.5</v>
      </c>
      <c r="G203" s="131" t="str">
        <f>[1]Teams!$G203</f>
        <v>ECLQ2</v>
      </c>
    </row>
    <row r="204" spans="1:15">
      <c r="A204" s="32">
        <v>3</v>
      </c>
      <c r="B204" s="39" t="str">
        <f>[1]Teams!$B204</f>
        <v>Zira</v>
      </c>
      <c r="C204" s="156">
        <f>[1]Teams!$C204</f>
        <v>3.3750000032894736</v>
      </c>
      <c r="D204" s="32" t="str">
        <f>[1]Teams!$D204</f>
        <v>n3</v>
      </c>
      <c r="E204" s="51" t="str">
        <f>[1]Teams!$E204</f>
        <v>ECLQ2</v>
      </c>
      <c r="F204" s="32">
        <f>[1]Teams!$F204</f>
        <v>0.5</v>
      </c>
      <c r="G204" s="131" t="str">
        <f>[1]Teams!$G204</f>
        <v>ECLQ2</v>
      </c>
    </row>
    <row r="205" spans="1:15">
      <c r="A205" s="32">
        <v>4</v>
      </c>
      <c r="B205" s="39" t="str">
        <f>[1]Teams!$B205</f>
        <v>Sumqayıt</v>
      </c>
      <c r="C205" s="156">
        <f>[1]Teams!$C205</f>
        <v>3.3750000033112584</v>
      </c>
      <c r="D205" s="32" t="str">
        <f>[1]Teams!$D205</f>
        <v>n4?</v>
      </c>
      <c r="E205" s="51" t="str">
        <f>[1]Teams!$E205</f>
        <v>ECLQ2</v>
      </c>
      <c r="F205" s="32">
        <f>[1]Teams!$F205</f>
        <v>0.5</v>
      </c>
      <c r="G205" s="131" t="str">
        <f>[1]Teams!$G205</f>
        <v>ECLQ2</v>
      </c>
    </row>
    <row r="206" spans="1:15">
      <c r="C206" s="156">
        <f>AVERAGE(C202:C205)</f>
        <v>8.1875000062814358</v>
      </c>
      <c r="F206" s="32">
        <f>SUM(F202:F205)</f>
        <v>12.5</v>
      </c>
      <c r="G206" s="152">
        <f>ROUNDDOWN(F206/A205,3)</f>
        <v>3.125</v>
      </c>
    </row>
    <row r="207" spans="1:15">
      <c r="C207" s="32"/>
      <c r="E207" s="32"/>
      <c r="G207" s="32"/>
    </row>
    <row r="208" spans="1:15">
      <c r="A208" s="32">
        <v>27</v>
      </c>
      <c r="B208" s="38" t="s">
        <v>151</v>
      </c>
      <c r="E208" s="51" t="s">
        <v>96</v>
      </c>
      <c r="F208" s="51" t="s">
        <v>122</v>
      </c>
      <c r="G208" s="131" t="s">
        <v>123</v>
      </c>
      <c r="H208" s="51" t="str">
        <f>'27.Bulgaria'!M1</f>
        <v>23/26</v>
      </c>
      <c r="J208" s="33"/>
      <c r="K208" s="245"/>
    </row>
    <row r="209" spans="1:11">
      <c r="A209" s="32">
        <v>1</v>
      </c>
      <c r="B209" s="39" t="str">
        <f>[1]Teams!$B209</f>
        <v>Ludogorets</v>
      </c>
      <c r="C209" s="156">
        <f>[1]Teams!$C209</f>
        <v>28.00000001724138</v>
      </c>
      <c r="D209" s="32" t="str">
        <f>[1]Teams!$D209</f>
        <v>n1</v>
      </c>
      <c r="E209" s="51" t="str">
        <f>[1]Teams!$E209</f>
        <v>CHQ1</v>
      </c>
      <c r="F209" s="32">
        <f>[1]Teams!$F209</f>
        <v>11</v>
      </c>
      <c r="G209" s="131" t="str">
        <f>[1]Teams!$G209</f>
        <v>1/8 ECL</v>
      </c>
      <c r="H209" s="51" t="str">
        <f>'27.Bulgaria'!M2</f>
        <v>0/10</v>
      </c>
    </row>
    <row r="210" spans="1:11">
      <c r="A210" s="32">
        <v>2</v>
      </c>
      <c r="B210" s="39" t="str">
        <f>[1]Teams!$B210</f>
        <v>Lokomotiv Plovdiv</v>
      </c>
      <c r="C210" s="156">
        <f>[1]Teams!$C210</f>
        <v>4.0750000035971228</v>
      </c>
      <c r="D210" s="32" t="str">
        <f>[1]Teams!$D210</f>
        <v>n2</v>
      </c>
      <c r="E210" s="51" t="str">
        <f>[1]Teams!$E210</f>
        <v>ECLQ2</v>
      </c>
      <c r="F210" s="32">
        <f>[1]Teams!$F210</f>
        <v>0.5</v>
      </c>
      <c r="G210" s="131" t="str">
        <f>[1]Teams!$G210</f>
        <v>ECLQ2</v>
      </c>
      <c r="H210" s="51" t="str">
        <f>'27.Bulgaria'!M3</f>
        <v>PO</v>
      </c>
    </row>
    <row r="211" spans="1:11">
      <c r="A211" s="32">
        <v>3</v>
      </c>
      <c r="B211" s="39" t="str">
        <f>[1]Teams!$B211</f>
        <v>CSKA Sofia</v>
      </c>
      <c r="C211" s="156">
        <f>[1]Teams!$C211</f>
        <v>8.0000000072463759</v>
      </c>
      <c r="D211" s="32" t="str">
        <f>[1]Teams!$D211</f>
        <v>n3</v>
      </c>
      <c r="E211" s="51" t="str">
        <f>[1]Teams!$E211</f>
        <v>ECLQ2</v>
      </c>
      <c r="F211" s="32">
        <f>[1]Teams!$F211</f>
        <v>3.5</v>
      </c>
      <c r="G211" s="131" t="str">
        <f>[1]Teams!$G211</f>
        <v>ECLQ4</v>
      </c>
    </row>
    <row r="212" spans="1:11">
      <c r="A212" s="32">
        <v>4</v>
      </c>
      <c r="B212" s="39" t="str">
        <f>[1]Teams!$B212</f>
        <v>Arda</v>
      </c>
      <c r="C212" s="156">
        <f>[1]Teams!$C212</f>
        <v>4.0750000002500002</v>
      </c>
      <c r="D212" s="32" t="str">
        <f>[1]Teams!$D212</f>
        <v>n4?</v>
      </c>
      <c r="E212" s="51" t="str">
        <f>[1]Teams!$E212</f>
        <v>ECLQ2</v>
      </c>
      <c r="F212" s="32">
        <f>[1]Teams!$F212</f>
        <v>0.5</v>
      </c>
      <c r="G212" s="131" t="str">
        <f>[1]Teams!$G212</f>
        <v>ECLQ2</v>
      </c>
    </row>
    <row r="213" spans="1:11">
      <c r="C213" s="156">
        <f>AVERAGE(C209:C212)</f>
        <v>11.03750000708372</v>
      </c>
      <c r="F213" s="32">
        <f>SUM(F209:F212)</f>
        <v>15.5</v>
      </c>
      <c r="G213" s="152">
        <f>ROUNDDOWN(F213/A212,3)</f>
        <v>3.875</v>
      </c>
    </row>
    <row r="215" spans="1:11">
      <c r="A215" s="32">
        <v>28</v>
      </c>
      <c r="B215" s="38" t="s">
        <v>152</v>
      </c>
      <c r="E215" s="51" t="s">
        <v>96</v>
      </c>
      <c r="F215" s="51" t="s">
        <v>122</v>
      </c>
      <c r="G215" s="131" t="s">
        <v>123</v>
      </c>
      <c r="H215" s="51" t="str">
        <f>'28.Romania'!M1</f>
        <v>30/30</v>
      </c>
      <c r="J215" s="33"/>
      <c r="K215" s="245"/>
    </row>
    <row r="216" spans="1:11">
      <c r="A216" s="32">
        <v>1</v>
      </c>
      <c r="B216" s="39" t="str">
        <f>[1]Teams!$B216</f>
        <v>Steaua</v>
      </c>
      <c r="C216" s="156">
        <f>[1]Teams!$C216</f>
        <v>21.000000014285714</v>
      </c>
      <c r="D216" s="32" t="str">
        <f>[1]Teams!$D216</f>
        <v>n1</v>
      </c>
      <c r="E216" s="51" t="str">
        <f>[1]Teams!$E216</f>
        <v>CHQ1</v>
      </c>
      <c r="F216" s="32">
        <f>[1]Teams!$F216</f>
        <v>11</v>
      </c>
      <c r="G216" s="131" t="str">
        <f>[1]Teams!$G216</f>
        <v>1/8 ECL</v>
      </c>
      <c r="H216" s="51" t="str">
        <f>'28.Romania'!M2</f>
        <v>0/10</v>
      </c>
    </row>
    <row r="217" spans="1:11">
      <c r="A217" s="32">
        <v>2</v>
      </c>
      <c r="B217" s="39" t="str">
        <f>[1]Teams!$B217</f>
        <v>CFR Cluj</v>
      </c>
      <c r="C217" s="156">
        <f>[1]Teams!$C217</f>
        <v>16.500000010309279</v>
      </c>
      <c r="D217" s="32" t="str">
        <f>[1]Teams!$D217</f>
        <v>n2</v>
      </c>
      <c r="E217" s="51" t="str">
        <f>[1]Teams!$E217</f>
        <v>ECLQ2</v>
      </c>
      <c r="F217" s="32">
        <f>[1]Teams!$F217</f>
        <v>3.5</v>
      </c>
      <c r="G217" s="131" t="str">
        <f>[1]Teams!$G217</f>
        <v>ECLQ4</v>
      </c>
      <c r="H217" s="51"/>
    </row>
    <row r="218" spans="1:11">
      <c r="A218" s="32">
        <v>3</v>
      </c>
      <c r="B218" s="39" t="str">
        <f>[1]Teams!$B218</f>
        <v>U Craiova</v>
      </c>
      <c r="C218" s="156">
        <f>[1]Teams!$C218</f>
        <v>6.0000000052083333</v>
      </c>
      <c r="D218" s="32" t="str">
        <f>[1]Teams!$D218</f>
        <v>n3</v>
      </c>
      <c r="E218" s="51" t="str">
        <f>[1]Teams!$E218</f>
        <v>ECLQ2</v>
      </c>
      <c r="F218" s="32">
        <f>[1]Teams!$F218</f>
        <v>2</v>
      </c>
      <c r="G218" s="131" t="str">
        <f>[1]Teams!$G218</f>
        <v>ECLQ3</v>
      </c>
    </row>
    <row r="219" spans="1:11">
      <c r="A219" s="32">
        <v>4</v>
      </c>
      <c r="B219" s="39" t="str">
        <f>[1]Teams!$B219</f>
        <v>Sepsi</v>
      </c>
      <c r="C219" s="156">
        <f>[1]Teams!$C219</f>
        <v>3.6400000002500001</v>
      </c>
      <c r="D219" s="32" t="str">
        <f>[1]Teams!$D219</f>
        <v>n4?</v>
      </c>
      <c r="E219" s="51" t="str">
        <f>[1]Teams!$E219</f>
        <v>ECLQ2</v>
      </c>
      <c r="F219" s="32">
        <f>[1]Teams!$F219</f>
        <v>0.5</v>
      </c>
      <c r="G219" s="131" t="str">
        <f>[1]Teams!$G219</f>
        <v>ECLQ2</v>
      </c>
    </row>
    <row r="220" spans="1:11">
      <c r="C220" s="156">
        <f>AVERAGE(C216:C219)</f>
        <v>11.785000007513332</v>
      </c>
      <c r="F220" s="32">
        <f>SUM(F216:F219)</f>
        <v>17</v>
      </c>
      <c r="G220" s="152">
        <f>ROUNDDOWN(F220/A219,3)</f>
        <v>4.25</v>
      </c>
    </row>
    <row r="222" spans="1:11">
      <c r="A222" s="32">
        <v>29</v>
      </c>
      <c r="B222" s="38" t="s">
        <v>153</v>
      </c>
      <c r="E222" s="51" t="s">
        <v>96</v>
      </c>
      <c r="F222" s="51" t="s">
        <v>122</v>
      </c>
      <c r="G222" s="131" t="s">
        <v>123</v>
      </c>
      <c r="H222" s="51" t="str">
        <f>'29.Poland'!M1</f>
        <v>24/30</v>
      </c>
      <c r="J222" s="33"/>
      <c r="K222" s="245"/>
    </row>
    <row r="223" spans="1:11">
      <c r="A223" s="32">
        <v>1</v>
      </c>
      <c r="B223" s="39" t="str">
        <f>[1]Teams!$B223</f>
        <v>Legia</v>
      </c>
      <c r="C223" s="156">
        <f>[1]Teams!$C223</f>
        <v>16.500000010204083</v>
      </c>
      <c r="D223" s="32" t="str">
        <f>[1]Teams!$D223</f>
        <v>n1</v>
      </c>
      <c r="E223" s="51" t="str">
        <f>[1]Teams!$E223</f>
        <v>CHQ1</v>
      </c>
      <c r="F223" s="32">
        <f>[1]Teams!$F223</f>
        <v>8</v>
      </c>
      <c r="G223" s="131" t="str">
        <f>[1]Teams!$G223</f>
        <v>GS EL</v>
      </c>
      <c r="H223" s="52"/>
      <c r="J223" s="39"/>
      <c r="K223" s="33"/>
    </row>
    <row r="224" spans="1:11">
      <c r="A224" s="32">
        <v>2</v>
      </c>
      <c r="B224" s="39" t="str">
        <f>[1]Teams!$B224</f>
        <v>Pogon</v>
      </c>
      <c r="C224" s="156">
        <f>[1]Teams!$C224</f>
        <v>3.0250000005</v>
      </c>
      <c r="D224" s="32" t="str">
        <f>[1]Teams!$D224</f>
        <v>n2</v>
      </c>
      <c r="E224" s="51" t="str">
        <f>[1]Teams!$E224</f>
        <v>ECLQ2</v>
      </c>
      <c r="F224" s="32">
        <f>[1]Teams!$F224</f>
        <v>0.5</v>
      </c>
      <c r="G224" s="131" t="str">
        <f>[1]Teams!$G224</f>
        <v>ECLQ2</v>
      </c>
    </row>
    <row r="225" spans="1:11">
      <c r="A225" s="32">
        <v>3</v>
      </c>
      <c r="B225" s="39" t="str">
        <f>[1]Teams!$B225</f>
        <v>Rakow</v>
      </c>
      <c r="C225" s="156">
        <f>[1]Teams!$C225</f>
        <v>3.0250000003333333</v>
      </c>
      <c r="D225" s="32" t="str">
        <f>[1]Teams!$D225</f>
        <v>n3</v>
      </c>
      <c r="E225" s="51" t="str">
        <f>[1]Teams!$E225</f>
        <v>ECLQ2</v>
      </c>
      <c r="F225" s="32">
        <f>[1]Teams!$F225</f>
        <v>0.5</v>
      </c>
      <c r="G225" s="131" t="str">
        <f>[1]Teams!$G225</f>
        <v>ECLQ2</v>
      </c>
    </row>
    <row r="226" spans="1:11">
      <c r="A226" s="32">
        <v>4</v>
      </c>
      <c r="B226" s="39" t="str">
        <f>[1]Teams!$B226</f>
        <v>Piast</v>
      </c>
      <c r="C226" s="156">
        <f>[1]Teams!$C226</f>
        <v>4.0000000035211265</v>
      </c>
      <c r="D226" s="32" t="str">
        <f>[1]Teams!$D226</f>
        <v>n4?</v>
      </c>
      <c r="E226" s="51" t="str">
        <f>[1]Teams!$E226</f>
        <v>ECLQ1</v>
      </c>
      <c r="F226" s="32">
        <f>[1]Teams!$F226</f>
        <v>2</v>
      </c>
      <c r="G226" s="131" t="str">
        <f>[1]Teams!$G226</f>
        <v>ECLQ2</v>
      </c>
    </row>
    <row r="227" spans="1:11">
      <c r="C227" s="156">
        <f>AVERAGE(C223:C226)</f>
        <v>6.6375000036396354</v>
      </c>
      <c r="F227" s="32">
        <f>SUM(F223:F226)</f>
        <v>11</v>
      </c>
      <c r="G227" s="152">
        <f>ROUNDDOWN(F227/A226,3)</f>
        <v>2.75</v>
      </c>
    </row>
    <row r="229" spans="1:11">
      <c r="A229" s="32">
        <v>30</v>
      </c>
      <c r="B229" s="38" t="s">
        <v>154</v>
      </c>
      <c r="E229" s="51" t="s">
        <v>96</v>
      </c>
      <c r="F229" s="51" t="s">
        <v>122</v>
      </c>
      <c r="G229" s="131" t="s">
        <v>123</v>
      </c>
      <c r="H229" s="51" t="str">
        <f>'30.Slovakia'!M1</f>
        <v>22/22</v>
      </c>
      <c r="J229" s="33"/>
      <c r="K229" s="245"/>
    </row>
    <row r="230" spans="1:11">
      <c r="A230" s="32">
        <v>1</v>
      </c>
      <c r="B230" s="39" t="str">
        <f>[1]Teams!$B230</f>
        <v>Slovan Bratislava</v>
      </c>
      <c r="C230" s="156">
        <f>[1]Teams!$C230</f>
        <v>7.5000000065789472</v>
      </c>
      <c r="D230" s="32" t="str">
        <f>[1]Teams!$D230</f>
        <v>n1</v>
      </c>
      <c r="E230" s="51" t="str">
        <f>[1]Teams!$E230</f>
        <v>CHQ1</v>
      </c>
      <c r="F230" s="32">
        <f>[1]Teams!$F230</f>
        <v>9</v>
      </c>
      <c r="G230" s="131" t="str">
        <f>[1]Teams!$G230</f>
        <v>GS ECL</v>
      </c>
      <c r="H230" s="51" t="str">
        <f>'30.Slovakia'!M2</f>
        <v>0/5</v>
      </c>
    </row>
    <row r="231" spans="1:11">
      <c r="A231" s="32">
        <v>2</v>
      </c>
      <c r="B231" s="39" t="str">
        <f>[1]Teams!$B231</f>
        <v>Dunajska Streda</v>
      </c>
      <c r="C231" s="156">
        <f>[1]Teams!$C231</f>
        <v>5.0000000040485828</v>
      </c>
      <c r="D231" s="32" t="str">
        <f>[1]Teams!$D231</f>
        <v>n2</v>
      </c>
      <c r="E231" s="51" t="str">
        <f>[1]Teams!$E231</f>
        <v>ECLQ2</v>
      </c>
      <c r="F231" s="32">
        <f>[1]Teams!$F231</f>
        <v>0.5</v>
      </c>
      <c r="G231" s="131" t="str">
        <f>[1]Teams!$G231</f>
        <v>ECLQ2</v>
      </c>
      <c r="H231" s="51" t="str">
        <f>'30.Slovakia'!M3</f>
        <v>PO</v>
      </c>
    </row>
    <row r="232" spans="1:11">
      <c r="A232" s="32">
        <v>3</v>
      </c>
      <c r="B232" s="39" t="str">
        <f>[1]Teams!$B232</f>
        <v>Zilina</v>
      </c>
      <c r="C232" s="156">
        <f>[1]Teams!$C232</f>
        <v>2.7250000028985508</v>
      </c>
      <c r="D232" s="32" t="str">
        <f>[1]Teams!$D232</f>
        <v>n3</v>
      </c>
      <c r="E232" s="51" t="str">
        <f>[1]Teams!$E232</f>
        <v>ECLQ1</v>
      </c>
      <c r="F232" s="32">
        <f>[1]Teams!$F232</f>
        <v>2</v>
      </c>
      <c r="G232" s="131" t="str">
        <f>[1]Teams!$G232</f>
        <v>ECLQ2</v>
      </c>
    </row>
    <row r="233" spans="1:11">
      <c r="A233" s="32">
        <v>4</v>
      </c>
      <c r="B233" s="39" t="str">
        <f>[1]Teams!$B233</f>
        <v>Spartak Trnava</v>
      </c>
      <c r="C233" s="156">
        <f>[1]Teams!$C233</f>
        <v>7.5000000064935062</v>
      </c>
      <c r="D233" s="32" t="str">
        <f>[1]Teams!$D233</f>
        <v>n4?</v>
      </c>
      <c r="E233" s="51" t="str">
        <f>[1]Teams!$E233</f>
        <v>ECLQ1</v>
      </c>
      <c r="F233" s="32">
        <f>[1]Teams!$F233</f>
        <v>3.5</v>
      </c>
      <c r="G233" s="131" t="str">
        <f>[1]Teams!$G233</f>
        <v>ECLQ3</v>
      </c>
    </row>
    <row r="234" spans="1:11">
      <c r="C234" s="156">
        <f>AVERAGE(C230:C233)</f>
        <v>5.6812500050048964</v>
      </c>
      <c r="F234" s="32">
        <f>SUM(F230:F233)</f>
        <v>15</v>
      </c>
      <c r="G234" s="152">
        <f>ROUNDDOWN(F234/A233,3)</f>
        <v>3.75</v>
      </c>
    </row>
    <row r="235" spans="1:11">
      <c r="E235" s="32"/>
      <c r="G235" s="32"/>
    </row>
    <row r="236" spans="1:11">
      <c r="A236" s="32">
        <v>31</v>
      </c>
      <c r="B236" s="145" t="s">
        <v>155</v>
      </c>
      <c r="E236" s="51" t="s">
        <v>96</v>
      </c>
      <c r="F236" s="51" t="s">
        <v>122</v>
      </c>
      <c r="G236" s="131" t="s">
        <v>123</v>
      </c>
      <c r="J236" s="33"/>
      <c r="K236" s="245"/>
    </row>
    <row r="237" spans="1:11">
      <c r="A237" s="32">
        <v>1</v>
      </c>
      <c r="B237" s="39" t="str">
        <f>[1]Teams!$B237</f>
        <v>Vaduz</v>
      </c>
      <c r="C237" s="156">
        <f>[1]Teams!$C237</f>
        <v>5.5000000047846891</v>
      </c>
      <c r="D237" s="32" t="str">
        <f>[1]Teams!$D237</f>
        <v>cw?</v>
      </c>
      <c r="E237" s="51" t="str">
        <f>[1]Teams!$E237</f>
        <v>ECLQ2</v>
      </c>
      <c r="F237" s="32">
        <f>[1]Teams!$F237</f>
        <v>2</v>
      </c>
      <c r="G237" s="131" t="str">
        <f>[1]Teams!$G237</f>
        <v>ECLQ3</v>
      </c>
    </row>
    <row r="239" spans="1:11">
      <c r="A239" s="32">
        <v>32</v>
      </c>
      <c r="B239" s="38" t="s">
        <v>156</v>
      </c>
      <c r="E239" s="51" t="s">
        <v>96</v>
      </c>
      <c r="F239" s="51" t="s">
        <v>122</v>
      </c>
      <c r="G239" s="131" t="s">
        <v>123</v>
      </c>
      <c r="H239" s="51" t="str">
        <f>'32.Slovenia'!M1</f>
        <v>27/36</v>
      </c>
      <c r="J239" s="33"/>
      <c r="K239" s="245"/>
    </row>
    <row r="240" spans="1:11">
      <c r="A240" s="32">
        <v>1</v>
      </c>
      <c r="B240" s="39" t="str">
        <f>[1]Teams!$B240</f>
        <v>Olimpija</v>
      </c>
      <c r="C240" s="156">
        <f>[1]Teams!$C240</f>
        <v>6.7500000060606062</v>
      </c>
      <c r="D240" s="32" t="str">
        <f>[1]Teams!$D240</f>
        <v>n1</v>
      </c>
      <c r="E240" s="51" t="str">
        <f>[1]Teams!$E240</f>
        <v>CHQ1</v>
      </c>
      <c r="F240" s="32">
        <f>[1]Teams!$F240</f>
        <v>9</v>
      </c>
      <c r="G240" s="131" t="str">
        <f>[1]Teams!$G240</f>
        <v>GS ECL</v>
      </c>
    </row>
    <row r="241" spans="1:11" ht="12.95" customHeight="1">
      <c r="A241" s="32">
        <v>2</v>
      </c>
      <c r="B241" s="39" t="str">
        <f>[1]Teams!$B241</f>
        <v>Maribor</v>
      </c>
      <c r="C241" s="156">
        <f>[1]Teams!$C241</f>
        <v>14.000000008928572</v>
      </c>
      <c r="D241" s="32" t="str">
        <f>[1]Teams!$D241</f>
        <v>n2</v>
      </c>
      <c r="E241" s="51" t="str">
        <f>[1]Teams!$E241</f>
        <v>ECLQ1</v>
      </c>
      <c r="F241" s="32">
        <f>[1]Teams!$F241</f>
        <v>5</v>
      </c>
      <c r="G241" s="131" t="str">
        <f>[1]Teams!$G241</f>
        <v>ECLQ4</v>
      </c>
    </row>
    <row r="242" spans="1:11">
      <c r="A242" s="32">
        <v>3</v>
      </c>
      <c r="B242" s="39" t="str">
        <f>[1]Teams!$B242</f>
        <v>Mura</v>
      </c>
      <c r="C242" s="156">
        <f>[1]Teams!$C242</f>
        <v>3.000000003058104</v>
      </c>
      <c r="D242" s="32" t="str">
        <f>[1]Teams!$D242</f>
        <v>n3</v>
      </c>
      <c r="E242" s="51" t="str">
        <f>[1]Teams!$E242</f>
        <v>ECLQ1</v>
      </c>
      <c r="F242" s="32">
        <f>[1]Teams!$F242</f>
        <v>2</v>
      </c>
      <c r="G242" s="131" t="str">
        <f>[1]Teams!$G242</f>
        <v>ECLQ2</v>
      </c>
    </row>
    <row r="243" spans="1:11">
      <c r="A243" s="32">
        <v>4</v>
      </c>
      <c r="B243" s="39" t="str">
        <f>[1]Teams!$B243</f>
        <v>Domzale</v>
      </c>
      <c r="C243" s="156">
        <f>[1]Teams!$C243</f>
        <v>5.5000000046728976</v>
      </c>
      <c r="D243" s="32" t="str">
        <f>[1]Teams!$D243</f>
        <v>n4?</v>
      </c>
      <c r="E243" s="51" t="str">
        <f>[1]Teams!$E243</f>
        <v>ECLQ1</v>
      </c>
      <c r="F243" s="32">
        <f>[1]Teams!$F243</f>
        <v>3.5</v>
      </c>
      <c r="G243" s="131" t="str">
        <f>[1]Teams!$G243</f>
        <v>ECLQ3</v>
      </c>
    </row>
    <row r="244" spans="1:11">
      <c r="C244" s="156">
        <f>AVERAGE(C240:C243)</f>
        <v>7.3125000056800449</v>
      </c>
      <c r="F244" s="32">
        <f>SUM(F240:F243)</f>
        <v>19.5</v>
      </c>
      <c r="G244" s="152">
        <f>ROUNDDOWN(F244/A243,3)</f>
        <v>4.875</v>
      </c>
    </row>
    <row r="246" spans="1:11">
      <c r="A246" s="32">
        <v>33</v>
      </c>
      <c r="B246" s="38" t="s">
        <v>157</v>
      </c>
      <c r="E246" s="51" t="s">
        <v>96</v>
      </c>
      <c r="F246" s="51" t="s">
        <v>122</v>
      </c>
      <c r="G246" s="131" t="s">
        <v>123</v>
      </c>
      <c r="H246" s="51" t="str">
        <f>'33.Hungary'!M1</f>
        <v>28/33</v>
      </c>
      <c r="J246" s="33"/>
      <c r="K246" s="245"/>
    </row>
    <row r="247" spans="1:11">
      <c r="A247" s="32">
        <v>1</v>
      </c>
      <c r="B247" s="39" t="str">
        <f>[1]Teams!$B247</f>
        <v>Ferencvaros</v>
      </c>
      <c r="C247" s="156">
        <f>[1]Teams!$C247</f>
        <v>13.500000008771929</v>
      </c>
      <c r="D247" s="32" t="str">
        <f>[1]Teams!$D247</f>
        <v>n1</v>
      </c>
      <c r="E247" s="51" t="str">
        <f>[1]Teams!$E247</f>
        <v>CHQ1</v>
      </c>
      <c r="F247" s="32">
        <f>[1]Teams!$F247</f>
        <v>9</v>
      </c>
      <c r="G247" s="131" t="str">
        <f>[1]Teams!$G247</f>
        <v>GS ECL</v>
      </c>
    </row>
    <row r="248" spans="1:11">
      <c r="A248" s="32">
        <v>2</v>
      </c>
      <c r="B248" s="39" t="str">
        <f>[1]Teams!$B248</f>
        <v>Puskas Academia</v>
      </c>
      <c r="C248" s="156">
        <f>[1]Teams!$C248</f>
        <v>3.1000000031847135</v>
      </c>
      <c r="D248" s="32" t="str">
        <f>[1]Teams!$D248</f>
        <v>n2</v>
      </c>
      <c r="E248" s="51" t="str">
        <f>[1]Teams!$E248</f>
        <v>ECLQ1</v>
      </c>
      <c r="F248" s="32">
        <f>[1]Teams!$F248</f>
        <v>2</v>
      </c>
      <c r="G248" s="131" t="str">
        <f>[1]Teams!$G248</f>
        <v>ECLQ2</v>
      </c>
    </row>
    <row r="249" spans="1:11">
      <c r="A249" s="32">
        <v>3</v>
      </c>
      <c r="B249" s="39" t="str">
        <f>[1]Teams!$B249</f>
        <v>Fehervar</v>
      </c>
      <c r="C249" s="156">
        <f>[1]Teams!$C249</f>
        <v>11.500000008333334</v>
      </c>
      <c r="D249" s="32" t="str">
        <f>[1]Teams!$D249</f>
        <v>n3</v>
      </c>
      <c r="E249" s="51" t="str">
        <f>[1]Teams!$E249</f>
        <v>ECLQ1</v>
      </c>
      <c r="F249" s="32">
        <f>[1]Teams!$F249</f>
        <v>5</v>
      </c>
      <c r="G249" s="131" t="str">
        <f>[1]Teams!$G249</f>
        <v>ECLQ4</v>
      </c>
    </row>
    <row r="250" spans="1:11">
      <c r="A250" s="32">
        <v>4</v>
      </c>
      <c r="B250" s="39" t="str">
        <f>[1]Teams!$B250</f>
        <v>Paks</v>
      </c>
      <c r="C250" s="156">
        <f>[1]Teams!$C250</f>
        <v>3.1000000002528818</v>
      </c>
      <c r="D250" s="32" t="str">
        <f>[1]Teams!$D250</f>
        <v>n4?</v>
      </c>
      <c r="E250" s="51" t="str">
        <f>[1]Teams!$E250</f>
        <v>ECLQ1</v>
      </c>
      <c r="F250" s="32">
        <f>[1]Teams!$F250</f>
        <v>2</v>
      </c>
      <c r="G250" s="131" t="str">
        <f>[1]Teams!$G250</f>
        <v>ECLQ2</v>
      </c>
    </row>
    <row r="251" spans="1:11">
      <c r="C251" s="156">
        <f>AVERAGE(C247:C250)</f>
        <v>7.8000000051357148</v>
      </c>
      <c r="F251" s="32">
        <f>SUM(F247:F250)</f>
        <v>18</v>
      </c>
      <c r="G251" s="152">
        <f>ROUNDDOWN(F251/A250,3)</f>
        <v>4.5</v>
      </c>
    </row>
    <row r="253" spans="1:11">
      <c r="A253" s="32">
        <v>34</v>
      </c>
      <c r="B253" s="38" t="s">
        <v>158</v>
      </c>
      <c r="E253" s="51" t="s">
        <v>96</v>
      </c>
      <c r="F253" s="51" t="s">
        <v>122</v>
      </c>
      <c r="G253" s="131" t="s">
        <v>123</v>
      </c>
      <c r="H253" s="51" t="str">
        <f>'34.Luxembourg'!M1</f>
        <v>20/30</v>
      </c>
      <c r="J253" s="33"/>
      <c r="K253" s="245"/>
    </row>
    <row r="254" spans="1:11">
      <c r="A254" s="32">
        <v>1</v>
      </c>
      <c r="B254" s="39" t="str">
        <f>[1]Teams!$B254</f>
        <v>Fola Esch</v>
      </c>
      <c r="C254" s="156">
        <f>[1]Teams!$C254</f>
        <v>5.2500000043478261</v>
      </c>
      <c r="D254" s="32" t="str">
        <f>[1]Teams!$D254</f>
        <v>n1</v>
      </c>
      <c r="E254" s="51" t="str">
        <f>[1]Teams!$E254</f>
        <v>CHQ1</v>
      </c>
      <c r="F254" s="32">
        <f>[1]Teams!$F254</f>
        <v>4</v>
      </c>
      <c r="G254" s="131" t="str">
        <f>[1]Teams!$G254</f>
        <v>LCQ4</v>
      </c>
    </row>
    <row r="255" spans="1:11">
      <c r="A255" s="32">
        <v>2</v>
      </c>
      <c r="B255" s="39" t="str">
        <f>[1]Teams!$B255</f>
        <v>Dudelange</v>
      </c>
      <c r="C255" s="156">
        <f>[1]Teams!$C255</f>
        <v>8.0000000070921988</v>
      </c>
      <c r="D255" s="32" t="str">
        <f>[1]Teams!$D255</f>
        <v>n2</v>
      </c>
      <c r="E255" s="51" t="str">
        <f>[1]Teams!$E255</f>
        <v>ECLQ1</v>
      </c>
      <c r="F255" s="32">
        <f>[1]Teams!$F255</f>
        <v>5</v>
      </c>
      <c r="G255" s="131" t="str">
        <f>[1]Teams!$G255</f>
        <v>ECLQ4</v>
      </c>
    </row>
    <row r="256" spans="1:11">
      <c r="A256" s="32">
        <v>3</v>
      </c>
      <c r="B256" s="39" t="str">
        <f>[1]Teams!$B256</f>
        <v>Swift Hesperange</v>
      </c>
      <c r="C256" s="156">
        <f>[1]Teams!$C256</f>
        <v>1.6500000003333333</v>
      </c>
      <c r="D256" s="32" t="str">
        <f>[1]Teams!$D256</f>
        <v>n3</v>
      </c>
      <c r="E256" s="51" t="str">
        <f>[1]Teams!$E256</f>
        <v>ECLQ1</v>
      </c>
      <c r="F256" s="32">
        <f>[1]Teams!$F256</f>
        <v>0.5</v>
      </c>
      <c r="G256" s="131" t="str">
        <f>[1]Teams!$G256</f>
        <v>ECLQ1</v>
      </c>
    </row>
    <row r="257" spans="1:11">
      <c r="A257" s="32">
        <v>4</v>
      </c>
      <c r="B257" s="39" t="str">
        <f>[1]Teams!$B257</f>
        <v>Differdange</v>
      </c>
      <c r="C257" s="156">
        <f>[1]Teams!$C257</f>
        <v>1.6500000026737967</v>
      </c>
      <c r="D257" s="32" t="str">
        <f>[1]Teams!$D257</f>
        <v>n4?</v>
      </c>
      <c r="E257" s="51" t="str">
        <f>[1]Teams!$E257</f>
        <v>ECLQ1</v>
      </c>
      <c r="F257" s="32">
        <f>[1]Teams!$F257</f>
        <v>0.5</v>
      </c>
      <c r="G257" s="131" t="str">
        <f>[1]Teams!$G257</f>
        <v>ECLQ1</v>
      </c>
    </row>
    <row r="258" spans="1:11">
      <c r="C258" s="156">
        <f>AVERAGE(C254:C257)</f>
        <v>4.1375000036117893</v>
      </c>
      <c r="F258" s="32">
        <f>SUM(F254:F257)</f>
        <v>10</v>
      </c>
      <c r="G258" s="152">
        <f>ROUNDDOWN(F258/A257,3)</f>
        <v>2.5</v>
      </c>
    </row>
    <row r="260" spans="1:11">
      <c r="A260" s="32">
        <v>35</v>
      </c>
      <c r="B260" s="38" t="s">
        <v>159</v>
      </c>
      <c r="E260" s="51" t="s">
        <v>96</v>
      </c>
      <c r="F260" s="51" t="s">
        <v>122</v>
      </c>
      <c r="G260" s="131" t="s">
        <v>123</v>
      </c>
      <c r="H260" s="52" t="str">
        <f>'35.Lithuania'!M1</f>
        <v>20/20</v>
      </c>
      <c r="J260" s="33"/>
      <c r="K260" s="245"/>
    </row>
    <row r="261" spans="1:11">
      <c r="A261" s="32">
        <v>1</v>
      </c>
      <c r="B261" s="39" t="str">
        <f>[1]Teams!$B261</f>
        <v>Zalgiris</v>
      </c>
      <c r="C261" s="156">
        <f>[1]Teams!$C261</f>
        <v>6.5000000056179772</v>
      </c>
      <c r="D261" s="32" t="str">
        <f>[1]Teams!$D261</f>
        <v>n1</v>
      </c>
      <c r="E261" s="51" t="str">
        <f>[1]Teams!$E261</f>
        <v>CHQ1</v>
      </c>
      <c r="F261" s="32">
        <f>[1]Teams!$F261</f>
        <v>7</v>
      </c>
      <c r="G261" s="131" t="str">
        <f>[1]Teams!$G261</f>
        <v>GS ECL</v>
      </c>
      <c r="H261" s="51"/>
    </row>
    <row r="262" spans="1:11">
      <c r="A262" s="32">
        <v>2</v>
      </c>
      <c r="B262" s="39" t="str">
        <f>[1]Teams!$B262</f>
        <v>Panevezys</v>
      </c>
      <c r="C262" s="156">
        <f>[1]Teams!$C262</f>
        <v>1.7500000002</v>
      </c>
      <c r="D262" s="32" t="str">
        <f>[1]Teams!$D262</f>
        <v>cw</v>
      </c>
      <c r="E262" s="51" t="str">
        <f>[1]Teams!$E262</f>
        <v>ECLQ1</v>
      </c>
      <c r="F262" s="32">
        <f>[1]Teams!$F262</f>
        <v>0.5</v>
      </c>
      <c r="G262" s="131" t="str">
        <f>[1]Teams!$G262</f>
        <v>ECLQ1</v>
      </c>
    </row>
    <row r="263" spans="1:11">
      <c r="A263" s="32">
        <v>3</v>
      </c>
      <c r="B263" s="39" t="str">
        <f>[1]Teams!$B263</f>
        <v>Suduva</v>
      </c>
      <c r="C263" s="156">
        <f>[1]Teams!$C263</f>
        <v>8.7500000073529414</v>
      </c>
      <c r="D263" s="32" t="str">
        <f>[1]Teams!$D263</f>
        <v>n2</v>
      </c>
      <c r="E263" s="51" t="str">
        <f>[1]Teams!$E263</f>
        <v>ECLQ1</v>
      </c>
      <c r="F263" s="32">
        <f>[1]Teams!$F263</f>
        <v>5</v>
      </c>
      <c r="G263" s="131" t="str">
        <f>[1]Teams!$G263</f>
        <v>ECLQ4</v>
      </c>
    </row>
    <row r="264" spans="1:11">
      <c r="A264" s="32">
        <v>4</v>
      </c>
      <c r="B264" s="39" t="str">
        <f>[1]Teams!$B264</f>
        <v>Kauno Zalgiris</v>
      </c>
      <c r="C264" s="156">
        <f>[1]Teams!$C264</f>
        <v>2.0000000027548208</v>
      </c>
      <c r="D264" s="32" t="str">
        <f>[1]Teams!$D264</f>
        <v>n3</v>
      </c>
      <c r="E264" s="51" t="str">
        <f>[1]Teams!$E264</f>
        <v>ECLQ1</v>
      </c>
      <c r="F264" s="32">
        <f>[1]Teams!$F264</f>
        <v>0.5</v>
      </c>
      <c r="G264" s="131" t="str">
        <f>[1]Teams!$G264</f>
        <v>ECLQ1</v>
      </c>
    </row>
    <row r="265" spans="1:11">
      <c r="C265" s="156">
        <f>AVERAGE(C261:C264)</f>
        <v>4.7500000039814347</v>
      </c>
      <c r="F265" s="32">
        <f>SUM(F261:F264)</f>
        <v>13</v>
      </c>
      <c r="G265" s="152">
        <f>ROUNDDOWN(F265/A264,3)</f>
        <v>3.25</v>
      </c>
    </row>
    <row r="267" spans="1:11">
      <c r="A267" s="32">
        <v>36</v>
      </c>
      <c r="B267" s="38" t="s">
        <v>160</v>
      </c>
      <c r="E267" s="51" t="s">
        <v>96</v>
      </c>
      <c r="F267" s="51" t="s">
        <v>122</v>
      </c>
      <c r="G267" s="131" t="s">
        <v>123</v>
      </c>
      <c r="H267" s="51" t="str">
        <f>'36.Armenia'!M1</f>
        <v>17/18</v>
      </c>
      <c r="J267" s="33"/>
      <c r="K267" s="245"/>
    </row>
    <row r="268" spans="1:11">
      <c r="A268" s="32">
        <v>1</v>
      </c>
      <c r="B268" s="39" t="str">
        <f>[1]Teams!$B268</f>
        <v>Ararat</v>
      </c>
      <c r="C268" s="156">
        <f>[1]Teams!$C268</f>
        <v>1.4750000110000001</v>
      </c>
      <c r="D268" s="32" t="str">
        <f>[1]Teams!$D268</f>
        <v>n1</v>
      </c>
      <c r="E268" s="51" t="str">
        <f>[1]Teams!$E268</f>
        <v>CHQ1</v>
      </c>
      <c r="F268" s="32">
        <f>[1]Teams!$F268</f>
        <v>1</v>
      </c>
      <c r="G268" s="131" t="str">
        <f>[1]Teams!$G268</f>
        <v>LCQ2</v>
      </c>
      <c r="H268" s="51" t="str">
        <f>'36.Armenia'!M2</f>
        <v>0/10</v>
      </c>
    </row>
    <row r="269" spans="1:11">
      <c r="A269" s="32">
        <v>2</v>
      </c>
      <c r="B269" s="39" t="str">
        <f>[1]Teams!$B269</f>
        <v>Alashkert</v>
      </c>
      <c r="C269" s="156">
        <f>[1]Teams!$C269</f>
        <v>6.5000000055865925</v>
      </c>
      <c r="D269" s="32" t="str">
        <f>[1]Teams!$D269</f>
        <v>n2</v>
      </c>
      <c r="E269" s="51" t="str">
        <f>[1]Teams!$E269</f>
        <v>ECLQ1</v>
      </c>
      <c r="F269" s="32">
        <f>[1]Teams!$F269</f>
        <v>3.5</v>
      </c>
      <c r="G269" s="131" t="str">
        <f>[1]Teams!$G269</f>
        <v>ECLQ3</v>
      </c>
    </row>
    <row r="270" spans="1:11">
      <c r="A270" s="32">
        <v>3</v>
      </c>
      <c r="B270" s="39" t="str">
        <f>[1]Teams!$B270</f>
        <v>Ararat-Armenia</v>
      </c>
      <c r="C270" s="156">
        <f>[1]Teams!$C270</f>
        <v>5.0000000040983608</v>
      </c>
      <c r="D270" s="32" t="str">
        <f>[1]Teams!$D270</f>
        <v>n3</v>
      </c>
      <c r="E270" s="51" t="str">
        <f>[1]Teams!$E270</f>
        <v>ECLQ1</v>
      </c>
      <c r="F270" s="32">
        <f>[1]Teams!$F270</f>
        <v>2</v>
      </c>
      <c r="G270" s="131" t="str">
        <f>[1]Teams!$G270</f>
        <v>ECLQ2</v>
      </c>
    </row>
    <row r="271" spans="1:11">
      <c r="A271" s="32">
        <v>4</v>
      </c>
      <c r="B271" s="39" t="str">
        <f>[1]Teams!$B271</f>
        <v>Noah</v>
      </c>
      <c r="C271" s="156">
        <f>[1]Teams!$C271</f>
        <v>1.4750000025510206</v>
      </c>
      <c r="D271" s="32" t="str">
        <f>[1]Teams!$D271</f>
        <v>n4?</v>
      </c>
      <c r="E271" s="51" t="str">
        <f>[1]Teams!$E271</f>
        <v>ECLQ1</v>
      </c>
      <c r="F271" s="32">
        <f>[1]Teams!$F271</f>
        <v>0.5</v>
      </c>
      <c r="G271" s="131" t="str">
        <f>[1]Teams!$G271</f>
        <v>ECLQ1</v>
      </c>
    </row>
    <row r="272" spans="1:11">
      <c r="C272" s="156">
        <f>AVERAGE(C268:C271)</f>
        <v>3.6125000058089936</v>
      </c>
      <c r="F272" s="32">
        <f>SUM(F268:F271)</f>
        <v>7</v>
      </c>
      <c r="G272" s="152">
        <f>ROUNDDOWN(F272/A271,3)</f>
        <v>1.75</v>
      </c>
    </row>
    <row r="274" spans="1:11">
      <c r="A274" s="32">
        <v>37</v>
      </c>
      <c r="B274" s="38" t="s">
        <v>161</v>
      </c>
      <c r="E274" s="51" t="s">
        <v>96</v>
      </c>
      <c r="F274" s="51" t="s">
        <v>122</v>
      </c>
      <c r="G274" s="131" t="s">
        <v>123</v>
      </c>
      <c r="H274" s="52" t="str">
        <f>'37.Latvia'!M1</f>
        <v>27/27</v>
      </c>
      <c r="J274" s="33"/>
      <c r="K274" s="245"/>
    </row>
    <row r="275" spans="1:11">
      <c r="A275" s="32">
        <v>1</v>
      </c>
      <c r="B275" s="39" t="str">
        <f>[1]Teams!$B275</f>
        <v>Riga</v>
      </c>
      <c r="C275" s="156">
        <f>[1]Teams!$C275</f>
        <v>5.5000000048543694</v>
      </c>
      <c r="D275" s="32" t="str">
        <f>[1]Teams!$D275</f>
        <v>n1</v>
      </c>
      <c r="E275" s="51" t="str">
        <f>[1]Teams!$E275</f>
        <v>CHQ1</v>
      </c>
      <c r="F275" s="32">
        <f>[1]Teams!$F275</f>
        <v>4</v>
      </c>
      <c r="G275" s="131" t="str">
        <f>[1]Teams!$G275</f>
        <v>LCQ4</v>
      </c>
    </row>
    <row r="276" spans="1:11">
      <c r="A276" s="32">
        <v>2</v>
      </c>
      <c r="B276" s="39" t="str">
        <f>[1]Teams!$B276</f>
        <v>Liepaja</v>
      </c>
      <c r="C276" s="156">
        <f>[1]Teams!$C276</f>
        <v>4.0000000034843204</v>
      </c>
      <c r="D276" s="32" t="str">
        <f>[1]Teams!$D276</f>
        <v>cw</v>
      </c>
      <c r="E276" s="51" t="str">
        <f>[1]Teams!$E276</f>
        <v>ECLQ1</v>
      </c>
      <c r="F276" s="32">
        <f>[1]Teams!$F276</f>
        <v>2</v>
      </c>
      <c r="G276" s="131" t="str">
        <f>[1]Teams!$G276</f>
        <v>ECLQ2</v>
      </c>
    </row>
    <row r="277" spans="1:11">
      <c r="A277" s="32">
        <v>3</v>
      </c>
      <c r="B277" s="39" t="str">
        <f>[1]Teams!$B277</f>
        <v>RFS</v>
      </c>
      <c r="C277" s="156">
        <f>[1]Teams!$C277</f>
        <v>2.0000000027472526</v>
      </c>
      <c r="D277" s="32" t="str">
        <f>[1]Teams!$D277</f>
        <v>n2</v>
      </c>
      <c r="E277" s="51" t="str">
        <f>[1]Teams!$E277</f>
        <v>ECLQ1</v>
      </c>
      <c r="F277" s="32">
        <f>[1]Teams!$F277</f>
        <v>0.5</v>
      </c>
      <c r="G277" s="131" t="str">
        <f>[1]Teams!$G277</f>
        <v>ECLQ1</v>
      </c>
    </row>
    <row r="278" spans="1:11">
      <c r="A278" s="32">
        <v>4</v>
      </c>
      <c r="B278" s="39" t="str">
        <f>[1]Teams!$B278</f>
        <v>Valmiera</v>
      </c>
      <c r="C278" s="156">
        <f>[1]Teams!$C278</f>
        <v>1.4750000025575449</v>
      </c>
      <c r="D278" s="32" t="str">
        <f>[1]Teams!$D278</f>
        <v>n3</v>
      </c>
      <c r="E278" s="51" t="str">
        <f>[1]Teams!$E278</f>
        <v>ECLQ1</v>
      </c>
      <c r="F278" s="32">
        <f>[1]Teams!$F278</f>
        <v>0.5</v>
      </c>
      <c r="G278" s="131" t="str">
        <f>[1]Teams!$G278</f>
        <v>ECLQ1</v>
      </c>
    </row>
    <row r="279" spans="1:11">
      <c r="C279" s="156">
        <f>AVERAGE(C275:C278)</f>
        <v>3.2437500034108719</v>
      </c>
      <c r="F279" s="32">
        <f>SUM(F275:F278)</f>
        <v>7</v>
      </c>
      <c r="G279" s="152">
        <f>ROUNDDOWN(F279/A278,3)</f>
        <v>1.75</v>
      </c>
    </row>
    <row r="281" spans="1:11">
      <c r="A281" s="32">
        <v>38</v>
      </c>
      <c r="B281" s="38" t="s">
        <v>162</v>
      </c>
      <c r="E281" s="51" t="s">
        <v>96</v>
      </c>
      <c r="F281" s="51" t="s">
        <v>122</v>
      </c>
      <c r="G281" s="131" t="s">
        <v>123</v>
      </c>
      <c r="H281" s="51" t="str">
        <f>'38.Albania'!M1</f>
        <v>27/36</v>
      </c>
      <c r="J281" s="33"/>
      <c r="K281" s="245"/>
    </row>
    <row r="282" spans="1:11">
      <c r="A282" s="32">
        <v>1</v>
      </c>
      <c r="B282" s="39" t="str">
        <f>[1]Teams!$B282</f>
        <v>Teuta</v>
      </c>
      <c r="C282" s="156">
        <f>[1]Teams!$C282</f>
        <v>2.7500000029411766</v>
      </c>
      <c r="D282" s="32" t="str">
        <f>[1]Teams!$D282</f>
        <v>n1</v>
      </c>
      <c r="E282" s="51" t="str">
        <f>[1]Teams!$E282</f>
        <v>CHQ1</v>
      </c>
      <c r="F282" s="32">
        <f>[1]Teams!$F282</f>
        <v>1</v>
      </c>
      <c r="G282" s="131" t="str">
        <f>[1]Teams!$G282</f>
        <v>LCQ2</v>
      </c>
    </row>
    <row r="283" spans="1:11">
      <c r="A283" s="32">
        <v>2</v>
      </c>
      <c r="B283" s="39" t="str">
        <f>[1]Teams!$B283</f>
        <v>Vllaznia</v>
      </c>
      <c r="C283" s="156">
        <f>[1]Teams!$C283</f>
        <v>1.4500000104999999</v>
      </c>
      <c r="D283" s="32" t="str">
        <f>[1]Teams!$D283</f>
        <v>n2</v>
      </c>
      <c r="E283" s="51" t="str">
        <f>[1]Teams!$E283</f>
        <v>ECLQ1</v>
      </c>
      <c r="F283" s="32">
        <f>[1]Teams!$F283</f>
        <v>0.5</v>
      </c>
      <c r="G283" s="131" t="str">
        <f>[1]Teams!$G283</f>
        <v>ECLQ1</v>
      </c>
    </row>
    <row r="284" spans="1:11">
      <c r="A284" s="32">
        <v>3</v>
      </c>
      <c r="B284" s="39" t="str">
        <f>[1]Teams!$B284</f>
        <v>Partizani</v>
      </c>
      <c r="C284" s="156">
        <f>[1]Teams!$C284</f>
        <v>4.2500000038022812</v>
      </c>
      <c r="D284" s="32" t="str">
        <f>[1]Teams!$D284</f>
        <v>n3</v>
      </c>
      <c r="E284" s="51" t="str">
        <f>[1]Teams!$E284</f>
        <v>ECLQ1</v>
      </c>
      <c r="F284" s="32">
        <f>[1]Teams!$F284</f>
        <v>2</v>
      </c>
      <c r="G284" s="131" t="str">
        <f>[1]Teams!$G284</f>
        <v>ECLQ2</v>
      </c>
    </row>
    <row r="285" spans="1:11">
      <c r="A285" s="32">
        <v>4</v>
      </c>
      <c r="B285" s="39" t="str">
        <f>[1]Teams!$B285</f>
        <v>Laci</v>
      </c>
      <c r="C285" s="156">
        <f>[1]Teams!$C285</f>
        <v>4.0000000035087719</v>
      </c>
      <c r="D285" s="32" t="str">
        <f>[1]Teams!$D285</f>
        <v>n4?</v>
      </c>
      <c r="E285" s="51" t="str">
        <f>[1]Teams!$E285</f>
        <v>ECLQ1</v>
      </c>
      <c r="F285" s="32">
        <f>[1]Teams!$F285</f>
        <v>2</v>
      </c>
      <c r="G285" s="131" t="str">
        <f>[1]Teams!$G285</f>
        <v>ECLQ2</v>
      </c>
    </row>
    <row r="286" spans="1:11">
      <c r="C286" s="156">
        <f>AVERAGE(C282:C285)</f>
        <v>3.1125000051880574</v>
      </c>
      <c r="F286" s="32">
        <f>SUM(F282:F285)</f>
        <v>5.5</v>
      </c>
      <c r="G286" s="152">
        <f>ROUNDDOWN(F286/A285,3)</f>
        <v>1.375</v>
      </c>
    </row>
    <row r="288" spans="1:11">
      <c r="A288" s="32">
        <v>39</v>
      </c>
      <c r="B288" s="38" t="s">
        <v>163</v>
      </c>
      <c r="E288" s="51" t="s">
        <v>96</v>
      </c>
      <c r="F288" s="51" t="s">
        <v>122</v>
      </c>
      <c r="G288" s="131" t="s">
        <v>123</v>
      </c>
      <c r="H288" s="51" t="str">
        <f>'39.Macedonia'!M1</f>
        <v>26/33</v>
      </c>
      <c r="J288" s="33"/>
      <c r="K288" s="245"/>
    </row>
    <row r="289" spans="1:11">
      <c r="A289" s="32">
        <v>1</v>
      </c>
      <c r="B289" s="39" t="str">
        <f>[1]Teams!$B289</f>
        <v>Shkendija</v>
      </c>
      <c r="C289" s="156">
        <f>[1]Teams!$C289</f>
        <v>9.0000000075187963</v>
      </c>
      <c r="D289" s="32" t="str">
        <f>[1]Teams!$D289</f>
        <v>n1</v>
      </c>
      <c r="E289" s="51" t="str">
        <f>[1]Teams!$E289</f>
        <v>CHQ1</v>
      </c>
      <c r="F289" s="32">
        <f>[1]Teams!$F289</f>
        <v>9</v>
      </c>
      <c r="G289" s="131" t="str">
        <f>[1]Teams!$G289</f>
        <v>GS ECL</v>
      </c>
      <c r="H289" s="52"/>
    </row>
    <row r="290" spans="1:11">
      <c r="A290" s="32">
        <v>2</v>
      </c>
      <c r="B290" s="39" t="str">
        <f>[1]Teams!$B290</f>
        <v>Shkupi</v>
      </c>
      <c r="C290" s="156">
        <f>[1]Teams!$C290</f>
        <v>3.0000000030211482</v>
      </c>
      <c r="D290" s="32" t="str">
        <f>[1]Teams!$D290</f>
        <v>n2</v>
      </c>
      <c r="E290" s="51" t="str">
        <f>[1]Teams!$E290</f>
        <v>ECLQ1</v>
      </c>
      <c r="F290" s="32">
        <f>[1]Teams!$F290</f>
        <v>2</v>
      </c>
      <c r="G290" s="131" t="str">
        <f>[1]Teams!$G290</f>
        <v>ECLQ2</v>
      </c>
    </row>
    <row r="291" spans="1:11">
      <c r="A291" s="32">
        <v>3</v>
      </c>
      <c r="B291" s="39" t="str">
        <f>[1]Teams!$B291</f>
        <v>Makedonija GP</v>
      </c>
      <c r="C291" s="156">
        <f>[1]Teams!$C291</f>
        <v>1.5250000026041666</v>
      </c>
      <c r="D291" s="32" t="str">
        <f>[1]Teams!$D291</f>
        <v>n3</v>
      </c>
      <c r="E291" s="51" t="str">
        <f>[1]Teams!$E291</f>
        <v>ECLQ1</v>
      </c>
      <c r="F291" s="32">
        <f>[1]Teams!$F291</f>
        <v>0.5</v>
      </c>
      <c r="G291" s="131" t="str">
        <f>[1]Teams!$G291</f>
        <v>ECLQ1</v>
      </c>
    </row>
    <row r="292" spans="1:11">
      <c r="A292" s="32">
        <v>4</v>
      </c>
      <c r="B292" s="39" t="str">
        <f>[1]Teams!$B292</f>
        <v>Struga</v>
      </c>
      <c r="C292" s="156">
        <f>[1]Teams!$C292</f>
        <v>1.5250000002499999</v>
      </c>
      <c r="D292" s="32" t="str">
        <f>[1]Teams!$D292</f>
        <v>n4?</v>
      </c>
      <c r="E292" s="51" t="str">
        <f>[1]Teams!$E292</f>
        <v>ECLQ1</v>
      </c>
      <c r="F292" s="32">
        <f>[1]Teams!$F292</f>
        <v>0.5</v>
      </c>
      <c r="G292" s="131" t="str">
        <f>[1]Teams!$G292</f>
        <v>ECLQ1</v>
      </c>
    </row>
    <row r="293" spans="1:11">
      <c r="C293" s="156">
        <f>AVERAGE(C289:C292)</f>
        <v>3.7625000033485274</v>
      </c>
      <c r="F293" s="32">
        <f>SUM(F289:F292)</f>
        <v>12</v>
      </c>
      <c r="G293" s="152">
        <f>ROUNDDOWN(F293/A292,3)</f>
        <v>3</v>
      </c>
    </row>
    <row r="294" spans="1:11">
      <c r="E294" s="32"/>
      <c r="G294" s="32"/>
    </row>
    <row r="295" spans="1:11">
      <c r="A295" s="32">
        <v>40</v>
      </c>
      <c r="B295" s="38" t="s">
        <v>164</v>
      </c>
      <c r="E295" s="51" t="s">
        <v>96</v>
      </c>
      <c r="F295" s="51" t="s">
        <v>122</v>
      </c>
      <c r="G295" s="131" t="s">
        <v>123</v>
      </c>
      <c r="H295" s="51" t="str">
        <f>'40.Bosnia'!M1</f>
        <v>25/33</v>
      </c>
      <c r="J295" s="33"/>
      <c r="K295" s="245"/>
    </row>
    <row r="296" spans="1:11">
      <c r="A296" s="32">
        <v>1</v>
      </c>
      <c r="B296" s="39" t="str">
        <f>[1]Teams!$B296</f>
        <v>Sarajevo</v>
      </c>
      <c r="C296" s="156">
        <f>[1]Teams!$C296</f>
        <v>6.2500000055555551</v>
      </c>
      <c r="D296" s="32" t="str">
        <f>[1]Teams!$D296</f>
        <v>n1</v>
      </c>
      <c r="E296" s="51" t="str">
        <f>[1]Teams!$E296</f>
        <v>CHQ1</v>
      </c>
      <c r="F296" s="32">
        <f>[1]Teams!$F296</f>
        <v>7</v>
      </c>
      <c r="G296" s="131" t="str">
        <f>[1]Teams!$G296</f>
        <v>GS ECL</v>
      </c>
      <c r="H296" s="51"/>
    </row>
    <row r="297" spans="1:11">
      <c r="A297" s="32">
        <v>2</v>
      </c>
      <c r="B297" s="39" t="str">
        <f>[1]Teams!$B297</f>
        <v>Borac Banja Luka</v>
      </c>
      <c r="C297" s="156">
        <f>[1]Teams!$C297</f>
        <v>1.6000000026525201</v>
      </c>
      <c r="D297" s="32" t="str">
        <f>[1]Teams!$D297</f>
        <v>n2</v>
      </c>
      <c r="E297" s="51" t="str">
        <f>[1]Teams!$E297</f>
        <v>ECLQ1</v>
      </c>
      <c r="F297" s="32">
        <f>[1]Teams!$F297</f>
        <v>0.5</v>
      </c>
      <c r="G297" s="131" t="str">
        <f>[1]Teams!$G297</f>
        <v>ECLQ1</v>
      </c>
    </row>
    <row r="298" spans="1:11">
      <c r="A298" s="32">
        <v>3</v>
      </c>
      <c r="B298" s="39" t="str">
        <f>[1]Teams!$B298</f>
        <v>Velez</v>
      </c>
      <c r="C298" s="156">
        <f>[1]Teams!$C298</f>
        <v>1.6000000003333334</v>
      </c>
      <c r="D298" s="32" t="str">
        <f>[1]Teams!$D298</f>
        <v>n3</v>
      </c>
      <c r="E298" s="51" t="str">
        <f>[1]Teams!$E298</f>
        <v>ECLQ1</v>
      </c>
      <c r="F298" s="32">
        <f>[1]Teams!$F298</f>
        <v>0.5</v>
      </c>
      <c r="G298" s="131" t="str">
        <f>[1]Teams!$G298</f>
        <v>ECLQ1</v>
      </c>
    </row>
    <row r="299" spans="1:11">
      <c r="A299" s="32">
        <v>4</v>
      </c>
      <c r="B299" s="39" t="str">
        <f>[1]Teams!$B299</f>
        <v>Zrinjski</v>
      </c>
      <c r="C299" s="156">
        <f>[1]Teams!$C299</f>
        <v>8.0000000071942452</v>
      </c>
      <c r="D299" s="32" t="str">
        <f>[1]Teams!$D299</f>
        <v>n4?</v>
      </c>
      <c r="E299" s="51" t="str">
        <f>[1]Teams!$E299</f>
        <v>ECLQ1</v>
      </c>
      <c r="F299" s="32">
        <f>[1]Teams!$F299</f>
        <v>5</v>
      </c>
      <c r="G299" s="131" t="str">
        <f>[1]Teams!$G299</f>
        <v>ECLQ4</v>
      </c>
    </row>
    <row r="300" spans="1:11">
      <c r="C300" s="156">
        <f>AVERAGE(C296:C299)</f>
        <v>4.3625000039339135</v>
      </c>
      <c r="F300" s="32">
        <f>SUM(F296:F299)</f>
        <v>13</v>
      </c>
      <c r="G300" s="152">
        <f>ROUNDDOWN(F300/A299,3)</f>
        <v>3.25</v>
      </c>
    </row>
    <row r="301" spans="1:11">
      <c r="E301" s="32"/>
      <c r="G301" s="32"/>
    </row>
    <row r="302" spans="1:11">
      <c r="A302" s="32">
        <v>41</v>
      </c>
      <c r="B302" s="38" t="s">
        <v>165</v>
      </c>
      <c r="E302" s="51" t="s">
        <v>96</v>
      </c>
      <c r="F302" s="51" t="s">
        <v>122</v>
      </c>
      <c r="G302" s="131" t="s">
        <v>123</v>
      </c>
      <c r="H302" s="51" t="str">
        <f>'41.Moldova'!M1</f>
        <v>27/36</v>
      </c>
      <c r="J302" s="33"/>
      <c r="K302" s="245"/>
    </row>
    <row r="303" spans="1:11">
      <c r="A303" s="32">
        <v>1</v>
      </c>
      <c r="B303" s="39" t="str">
        <f>[1]Teams!$B303</f>
        <v>Sheriff</v>
      </c>
      <c r="C303" s="156">
        <f>[1]Teams!$C303</f>
        <v>14.50000000925926</v>
      </c>
      <c r="D303" s="32" t="str">
        <f>[1]Teams!$D303</f>
        <v>n1</v>
      </c>
      <c r="E303" s="51" t="str">
        <f>[1]Teams!$E303</f>
        <v>CHQ1</v>
      </c>
      <c r="F303" s="32">
        <f>[1]Teams!$F303</f>
        <v>8</v>
      </c>
      <c r="G303" s="131" t="str">
        <f>[1]Teams!$G303</f>
        <v>GS EL</v>
      </c>
    </row>
    <row r="304" spans="1:11">
      <c r="A304" s="32">
        <v>2</v>
      </c>
      <c r="B304" s="39" t="str">
        <f>[1]Teams!$B304</f>
        <v>Petrocub</v>
      </c>
      <c r="C304" s="156">
        <f>[1]Teams!$C304</f>
        <v>3.0000000030303031</v>
      </c>
      <c r="D304" s="32" t="str">
        <f>[1]Teams!$D304</f>
        <v>n2</v>
      </c>
      <c r="E304" s="51" t="str">
        <f>[1]Teams!$E304</f>
        <v>ECLQ1</v>
      </c>
      <c r="F304" s="32">
        <f>[1]Teams!$F304</f>
        <v>2</v>
      </c>
      <c r="G304" s="131" t="str">
        <f>[1]Teams!$G304</f>
        <v>ECLQ2</v>
      </c>
    </row>
    <row r="305" spans="1:11">
      <c r="A305" s="32">
        <v>3</v>
      </c>
      <c r="B305" s="39" t="str">
        <f>[1]Teams!$B305</f>
        <v>Milsami</v>
      </c>
      <c r="C305" s="156">
        <f>[1]Teams!$C305</f>
        <v>2.2500000027932963</v>
      </c>
      <c r="D305" s="32" t="str">
        <f>[1]Teams!$D305</f>
        <v>n3</v>
      </c>
      <c r="E305" s="51" t="str">
        <f>[1]Teams!$E305</f>
        <v>ECLQ1</v>
      </c>
      <c r="F305" s="32">
        <f>[1]Teams!$F305</f>
        <v>0.5</v>
      </c>
      <c r="G305" s="131" t="str">
        <f>[1]Teams!$G305</f>
        <v>ECLQ1</v>
      </c>
    </row>
    <row r="306" spans="1:11">
      <c r="A306" s="32">
        <v>4</v>
      </c>
      <c r="B306" s="39" t="str">
        <f>[1]Teams!$B306</f>
        <v>Sfintul</v>
      </c>
      <c r="C306" s="156">
        <f>[1]Teams!$C306</f>
        <v>1.5000000025839793</v>
      </c>
      <c r="D306" s="32" t="str">
        <f>[1]Teams!$D306</f>
        <v>n4?</v>
      </c>
      <c r="E306" s="51" t="str">
        <f>[1]Teams!$E306</f>
        <v>ECLQ1</v>
      </c>
      <c r="F306" s="32">
        <f>[1]Teams!$F306</f>
        <v>0.5</v>
      </c>
      <c r="G306" s="131" t="str">
        <f>[1]Teams!$G306</f>
        <v>ECLQ1</v>
      </c>
      <c r="I306" s="61"/>
    </row>
    <row r="307" spans="1:11">
      <c r="C307" s="156">
        <f>AVERAGE(C303:C306)</f>
        <v>5.3125000044167088</v>
      </c>
      <c r="F307" s="32">
        <f>SUM(F303:F306)</f>
        <v>11</v>
      </c>
      <c r="G307" s="152">
        <f>ROUNDDOWN(F307/A306,3)</f>
        <v>2.75</v>
      </c>
    </row>
    <row r="309" spans="1:11">
      <c r="A309" s="32">
        <v>42</v>
      </c>
      <c r="B309" s="38" t="s">
        <v>166</v>
      </c>
      <c r="E309" s="51" t="s">
        <v>96</v>
      </c>
      <c r="F309" s="51" t="s">
        <v>122</v>
      </c>
      <c r="G309" s="131" t="s">
        <v>123</v>
      </c>
      <c r="H309" s="52" t="str">
        <f>'42.Ireland'!M1</f>
        <v>18/18</v>
      </c>
      <c r="J309" s="33"/>
      <c r="K309" s="245"/>
    </row>
    <row r="310" spans="1:11">
      <c r="A310" s="32">
        <v>1</v>
      </c>
      <c r="B310" s="39" t="str">
        <f>[1]Teams!$B310</f>
        <v>Shamrock Rovers</v>
      </c>
      <c r="C310" s="156">
        <f>[1]Teams!$C310</f>
        <v>4.7500000039370081</v>
      </c>
      <c r="D310" s="32" t="str">
        <f>[1]Teams!$D310</f>
        <v>n1</v>
      </c>
      <c r="E310" s="51" t="str">
        <f>[1]Teams!$E310</f>
        <v>CHQ1</v>
      </c>
      <c r="F310" s="32">
        <f>[1]Teams!$F310</f>
        <v>2.5</v>
      </c>
      <c r="G310" s="131" t="str">
        <f>[1]Teams!$G310</f>
        <v>LCQ3</v>
      </c>
    </row>
    <row r="311" spans="1:11">
      <c r="A311" s="32">
        <v>2</v>
      </c>
      <c r="B311" s="39" t="str">
        <f>[1]Teams!$B311</f>
        <v>Dundalk</v>
      </c>
      <c r="C311" s="156">
        <f>[1]Teams!$C311</f>
        <v>10.500000007936508</v>
      </c>
      <c r="D311" s="32" t="str">
        <f>[1]Teams!$D311</f>
        <v>cw</v>
      </c>
      <c r="E311" s="51" t="str">
        <f>[1]Teams!$E311</f>
        <v>ECLQ1</v>
      </c>
      <c r="F311" s="32">
        <f>[1]Teams!$F311</f>
        <v>5</v>
      </c>
      <c r="G311" s="131" t="str">
        <f>[1]Teams!$G311</f>
        <v>ECLQ4</v>
      </c>
    </row>
    <row r="312" spans="1:11">
      <c r="A312" s="32">
        <v>3</v>
      </c>
      <c r="B312" s="39" t="str">
        <f>[1]Teams!$B312</f>
        <v>Bohemians</v>
      </c>
      <c r="C312" s="156">
        <f>[1]Teams!$C312</f>
        <v>1.5750000026315789</v>
      </c>
      <c r="D312" s="32" t="str">
        <f>[1]Teams!$D312</f>
        <v>n2</v>
      </c>
      <c r="E312" s="51" t="str">
        <f>[1]Teams!$E312</f>
        <v>ECLQ1</v>
      </c>
      <c r="F312" s="32">
        <f>[1]Teams!$F312</f>
        <v>0.5</v>
      </c>
      <c r="G312" s="131" t="str">
        <f>[1]Teams!$G312</f>
        <v>ECLQ1</v>
      </c>
    </row>
    <row r="313" spans="1:11">
      <c r="A313" s="32">
        <v>4</v>
      </c>
      <c r="B313" s="39" t="str">
        <f>[1]Teams!$B313</f>
        <v>Sligo Rovers</v>
      </c>
      <c r="C313" s="156">
        <f>[1]Teams!$C313</f>
        <v>1.57500000025</v>
      </c>
      <c r="D313" s="32" t="str">
        <f>[1]Teams!$D313</f>
        <v>n4</v>
      </c>
      <c r="E313" s="51" t="str">
        <f>[1]Teams!$E313</f>
        <v>ECLQ1</v>
      </c>
      <c r="F313" s="32">
        <f>[1]Teams!$F313</f>
        <v>0.5</v>
      </c>
      <c r="G313" s="131" t="str">
        <f>[1]Teams!$G313</f>
        <v>ECLQ1</v>
      </c>
    </row>
    <row r="314" spans="1:11">
      <c r="C314" s="156">
        <f>AVERAGE(C310:C313)</f>
        <v>4.6000000036887743</v>
      </c>
      <c r="F314" s="32">
        <f>SUM(F310:F313)</f>
        <v>8.5</v>
      </c>
      <c r="G314" s="152">
        <f>ROUNDDOWN(F314/A313,3)</f>
        <v>2.125</v>
      </c>
    </row>
    <row r="316" spans="1:11">
      <c r="A316" s="32">
        <v>43</v>
      </c>
      <c r="B316" s="38" t="s">
        <v>167</v>
      </c>
      <c r="E316" s="51" t="s">
        <v>96</v>
      </c>
      <c r="F316" s="51" t="s">
        <v>122</v>
      </c>
      <c r="G316" s="131" t="s">
        <v>123</v>
      </c>
      <c r="H316" s="52" t="str">
        <f>'43.Finland'!M1</f>
        <v>22/22</v>
      </c>
      <c r="J316" s="33"/>
      <c r="K316" s="245"/>
    </row>
    <row r="317" spans="1:11">
      <c r="A317" s="32">
        <v>1</v>
      </c>
      <c r="B317" s="39" t="str">
        <f>[1]Teams!$B317</f>
        <v>HJK</v>
      </c>
      <c r="C317" s="156">
        <f>[1]Teams!$C317</f>
        <v>5.5000000047169815</v>
      </c>
      <c r="D317" s="32" t="str">
        <f>[1]Teams!$D317</f>
        <v>n1</v>
      </c>
      <c r="E317" s="51" t="str">
        <f>[1]Teams!$E317</f>
        <v>CHQ1</v>
      </c>
      <c r="F317" s="32">
        <f>[1]Teams!$F317</f>
        <v>4</v>
      </c>
      <c r="G317" s="131" t="str">
        <f>[1]Teams!$G317</f>
        <v>LCQ4</v>
      </c>
      <c r="H317" s="51"/>
    </row>
    <row r="318" spans="1:11">
      <c r="A318" s="32">
        <v>2</v>
      </c>
      <c r="B318" s="39" t="str">
        <f>[1]Teams!$B318</f>
        <v>Inter Turku</v>
      </c>
      <c r="C318" s="156">
        <f>[1]Teams!$C318</f>
        <v>2.0000000027624307</v>
      </c>
      <c r="D318" s="32" t="str">
        <f>[1]Teams!$D318</f>
        <v>n2</v>
      </c>
      <c r="E318" s="51" t="str">
        <f>[1]Teams!$E318</f>
        <v>ECLQ1</v>
      </c>
      <c r="F318" s="32">
        <f>[1]Teams!$F318</f>
        <v>0.5</v>
      </c>
      <c r="G318" s="131" t="str">
        <f>[1]Teams!$G318</f>
        <v>ECLQ1</v>
      </c>
      <c r="H318" s="51"/>
    </row>
    <row r="319" spans="1:11">
      <c r="A319" s="32">
        <v>3</v>
      </c>
      <c r="B319" s="39" t="str">
        <f>[1]Teams!$B319</f>
        <v>KuPS</v>
      </c>
      <c r="C319" s="156">
        <f>[1]Teams!$C319</f>
        <v>5.0000000040816328</v>
      </c>
      <c r="D319" s="32" t="str">
        <f>[1]Teams!$D319</f>
        <v>n3</v>
      </c>
      <c r="E319" s="51" t="str">
        <f>[1]Teams!$E319</f>
        <v>ECLQ1</v>
      </c>
      <c r="F319" s="32">
        <f>[1]Teams!$F319</f>
        <v>2</v>
      </c>
      <c r="G319" s="131" t="str">
        <f>[1]Teams!$G319</f>
        <v>ECLQ2</v>
      </c>
    </row>
    <row r="320" spans="1:11">
      <c r="A320" s="32">
        <v>4</v>
      </c>
      <c r="B320" s="39" t="str">
        <f>[1]Teams!$B320</f>
        <v>Honka</v>
      </c>
      <c r="C320" s="156">
        <f>[1]Teams!$C320</f>
        <v>1.3750000024937656</v>
      </c>
      <c r="D320" s="32" t="str">
        <f>[1]Teams!$D320</f>
        <v>n4</v>
      </c>
      <c r="E320" s="51" t="str">
        <f>[1]Teams!$E320</f>
        <v>ECLQ1</v>
      </c>
      <c r="F320" s="32">
        <f>[1]Teams!$F320</f>
        <v>0.5</v>
      </c>
      <c r="G320" s="131" t="str">
        <f>[1]Teams!$G320</f>
        <v>ECLQ1</v>
      </c>
    </row>
    <row r="321" spans="1:17">
      <c r="C321" s="156">
        <f>AVERAGE(C317:C320)</f>
        <v>3.4687500035137027</v>
      </c>
      <c r="F321" s="32">
        <f>SUM(F317:F320)</f>
        <v>7</v>
      </c>
      <c r="G321" s="152">
        <f>ROUNDDOWN(F321/A320,3)</f>
        <v>1.75</v>
      </c>
    </row>
    <row r="322" spans="1:17">
      <c r="M322" s="51"/>
      <c r="O322" s="151"/>
      <c r="P322" s="51"/>
      <c r="Q322" s="51"/>
    </row>
    <row r="323" spans="1:17">
      <c r="A323" s="32">
        <v>44</v>
      </c>
      <c r="B323" s="38" t="s">
        <v>168</v>
      </c>
      <c r="E323" s="51" t="s">
        <v>96</v>
      </c>
      <c r="F323" s="51" t="s">
        <v>122</v>
      </c>
      <c r="G323" s="131" t="s">
        <v>123</v>
      </c>
      <c r="H323" s="52" t="str">
        <f>'44.Georgia'!M1</f>
        <v>18/18</v>
      </c>
      <c r="J323" s="33"/>
      <c r="K323" s="245"/>
    </row>
    <row r="324" spans="1:17">
      <c r="A324" s="32">
        <v>1</v>
      </c>
      <c r="B324" s="39" t="str">
        <f>[1]Teams!$B324</f>
        <v>Dinamo Tbilisi</v>
      </c>
      <c r="C324" s="156">
        <f>[1]Teams!$C324</f>
        <v>6.5000000056497171</v>
      </c>
      <c r="D324" s="32" t="str">
        <f>[1]Teams!$D324</f>
        <v>n1</v>
      </c>
      <c r="E324" s="51" t="str">
        <f>[1]Teams!$E324</f>
        <v>CHQ1</v>
      </c>
      <c r="F324" s="32">
        <f>[1]Teams!$F324</f>
        <v>7</v>
      </c>
      <c r="G324" s="131" t="str">
        <f>[1]Teams!$G324</f>
        <v>GS ECL</v>
      </c>
      <c r="H324" s="51"/>
    </row>
    <row r="325" spans="1:17">
      <c r="A325" s="32">
        <v>2</v>
      </c>
      <c r="B325" s="39" t="str">
        <f>[1]Teams!$B325</f>
        <v>Gagra</v>
      </c>
      <c r="C325" s="156">
        <f>[1]Teams!$C325</f>
        <v>1.3750000099999999</v>
      </c>
      <c r="D325" s="32" t="str">
        <f>[1]Teams!$D325</f>
        <v>cw</v>
      </c>
      <c r="E325" s="51" t="str">
        <f>[1]Teams!$E325</f>
        <v>ECLQ1</v>
      </c>
      <c r="F325" s="32">
        <f>[1]Teams!$F325</f>
        <v>0.5</v>
      </c>
      <c r="G325" s="131" t="str">
        <f>[1]Teams!$G325</f>
        <v>ECLQ1</v>
      </c>
    </row>
    <row r="326" spans="1:17">
      <c r="A326" s="32">
        <v>3</v>
      </c>
      <c r="B326" s="39" t="str">
        <f>[1]Teams!$B326</f>
        <v>Dinamo Batumi</v>
      </c>
      <c r="C326" s="156">
        <f>[1]Teams!$C326</f>
        <v>1.3750000025062656</v>
      </c>
      <c r="D326" s="32" t="str">
        <f>[1]Teams!$D326</f>
        <v>n2</v>
      </c>
      <c r="E326" s="51" t="str">
        <f>[1]Teams!$E326</f>
        <v>ECLQ1</v>
      </c>
      <c r="F326" s="32">
        <f>[1]Teams!$F326</f>
        <v>0.5</v>
      </c>
      <c r="G326" s="131" t="str">
        <f>[1]Teams!$G326</f>
        <v>ECLQ1</v>
      </c>
    </row>
    <row r="327" spans="1:17">
      <c r="A327" s="32">
        <v>4</v>
      </c>
      <c r="B327" s="39" t="str">
        <f>[1]Teams!$B327</f>
        <v>Dila Gori</v>
      </c>
      <c r="C327" s="156">
        <f>[1]Teams!$C327</f>
        <v>1.3750000024509803</v>
      </c>
      <c r="D327" s="32" t="str">
        <f>[1]Teams!$D327</f>
        <v>n3</v>
      </c>
      <c r="E327" s="51" t="str">
        <f>[1]Teams!$E327</f>
        <v>ECLQ1</v>
      </c>
      <c r="F327" s="32">
        <f>[1]Teams!$F327</f>
        <v>0.5</v>
      </c>
      <c r="G327" s="131" t="str">
        <f>[1]Teams!$G327</f>
        <v>ECLQ1</v>
      </c>
    </row>
    <row r="328" spans="1:17">
      <c r="C328" s="156">
        <f>AVERAGE(C324:C327)</f>
        <v>2.6562500051517408</v>
      </c>
      <c r="F328" s="32">
        <f>SUM(F324:F327)</f>
        <v>8.5</v>
      </c>
      <c r="G328" s="152">
        <f>ROUNDDOWN(F328/A327,3)</f>
        <v>2.125</v>
      </c>
    </row>
    <row r="330" spans="1:17">
      <c r="A330" s="32">
        <v>45</v>
      </c>
      <c r="B330" s="38" t="s">
        <v>169</v>
      </c>
      <c r="E330" s="51" t="s">
        <v>96</v>
      </c>
      <c r="F330" s="51" t="s">
        <v>122</v>
      </c>
      <c r="G330" s="131" t="s">
        <v>123</v>
      </c>
      <c r="H330" s="51" t="str">
        <f>'45.Malta'!M1</f>
        <v>23/30</v>
      </c>
      <c r="J330" s="33"/>
      <c r="K330" s="245"/>
    </row>
    <row r="331" spans="1:17">
      <c r="A331" s="32">
        <v>1</v>
      </c>
      <c r="B331" s="39" t="str">
        <f>[1]Teams!$B331</f>
        <v>Hamrun</v>
      </c>
      <c r="C331" s="156">
        <f>[1]Teams!$C331</f>
        <v>1.275000001</v>
      </c>
      <c r="D331" s="32" t="str">
        <f>[1]Teams!$D331</f>
        <v>n1</v>
      </c>
      <c r="E331" s="51" t="str">
        <f>[1]Teams!$E331</f>
        <v>CHQ1</v>
      </c>
      <c r="F331" s="32">
        <f>[1]Teams!$F331</f>
        <v>1</v>
      </c>
      <c r="G331" s="131" t="str">
        <f>[1]Teams!$G331</f>
        <v>LCQ2</v>
      </c>
      <c r="H331" s="51"/>
    </row>
    <row r="332" spans="1:17">
      <c r="A332" s="32">
        <v>2</v>
      </c>
      <c r="B332" s="39" t="str">
        <f>[1]Teams!$B332</f>
        <v>Hibernians</v>
      </c>
      <c r="C332" s="156">
        <f>[1]Teams!$C332</f>
        <v>3.7500000034482759</v>
      </c>
      <c r="D332" s="32" t="str">
        <f>[1]Teams!$D332</f>
        <v>n2</v>
      </c>
      <c r="E332" s="51" t="str">
        <f>[1]Teams!$E332</f>
        <v>ECLQ1</v>
      </c>
      <c r="F332" s="32">
        <f>[1]Teams!$F332</f>
        <v>2</v>
      </c>
      <c r="G332" s="131" t="str">
        <f>[1]Teams!$G332</f>
        <v>ECLQ2</v>
      </c>
    </row>
    <row r="333" spans="1:17">
      <c r="A333" s="32">
        <v>3</v>
      </c>
      <c r="B333" s="39" t="str">
        <f>[1]Teams!$B333</f>
        <v>Gzira United</v>
      </c>
      <c r="C333" s="156">
        <f>[1]Teams!$C333</f>
        <v>2.5000000028653293</v>
      </c>
      <c r="D333" s="32" t="str">
        <f>[1]Teams!$D333</f>
        <v>n3</v>
      </c>
      <c r="E333" s="51" t="str">
        <f>[1]Teams!$E333</f>
        <v>ECLQ1</v>
      </c>
      <c r="F333" s="32">
        <f>[1]Teams!$F333</f>
        <v>2</v>
      </c>
      <c r="G333" s="131" t="str">
        <f>[1]Teams!$G333</f>
        <v>ECLQ2</v>
      </c>
    </row>
    <row r="334" spans="1:17">
      <c r="A334" s="32">
        <v>4</v>
      </c>
      <c r="B334" s="39" t="str">
        <f>[1]Teams!$B334</f>
        <v>Birkirkara</v>
      </c>
      <c r="C334" s="156">
        <f>[1]Teams!$C334</f>
        <v>1.5000000025641025</v>
      </c>
      <c r="D334" s="32" t="str">
        <f>[1]Teams!$D334</f>
        <v>n4?</v>
      </c>
      <c r="E334" s="51" t="str">
        <f>[1]Teams!$E334</f>
        <v>ECLQ1</v>
      </c>
      <c r="F334" s="32">
        <f>[1]Teams!$F334</f>
        <v>0.5</v>
      </c>
      <c r="G334" s="131" t="str">
        <f>[1]Teams!$G334</f>
        <v>ECLQ1</v>
      </c>
      <c r="J334" s="39"/>
      <c r="K334" s="156"/>
    </row>
    <row r="335" spans="1:17">
      <c r="C335" s="156">
        <f>AVERAGE(C331:C334)</f>
        <v>2.256250002469427</v>
      </c>
      <c r="F335" s="32">
        <f>SUM(F331:F334)</f>
        <v>5.5</v>
      </c>
      <c r="G335" s="152">
        <f>ROUNDDOWN(F335/A334,3)</f>
        <v>1.375</v>
      </c>
    </row>
    <row r="337" spans="1:11">
      <c r="A337" s="32">
        <v>46</v>
      </c>
      <c r="B337" s="38" t="s">
        <v>170</v>
      </c>
      <c r="E337" s="51" t="s">
        <v>96</v>
      </c>
      <c r="F337" s="51" t="s">
        <v>122</v>
      </c>
      <c r="G337" s="131" t="s">
        <v>123</v>
      </c>
      <c r="H337" s="51" t="str">
        <f>'46.Iceland'!M1</f>
        <v>18/22</v>
      </c>
      <c r="J337" s="33"/>
      <c r="K337" s="245"/>
    </row>
    <row r="338" spans="1:11">
      <c r="A338" s="32">
        <v>1</v>
      </c>
      <c r="B338" s="39" t="str">
        <f>[1]Teams!$B338</f>
        <v>Valur</v>
      </c>
      <c r="C338" s="156">
        <f>[1]Teams!$C338</f>
        <v>4.2500000038314178</v>
      </c>
      <c r="D338" s="32" t="str">
        <f>[1]Teams!$D338</f>
        <v>n1</v>
      </c>
      <c r="E338" s="51" t="str">
        <f>[1]Teams!$E338</f>
        <v>CHQ1</v>
      </c>
      <c r="F338" s="32">
        <f>[1]Teams!$F338</f>
        <v>2.5</v>
      </c>
      <c r="G338" s="131" t="str">
        <f>[1]Teams!$G338</f>
        <v>LCQ3</v>
      </c>
    </row>
    <row r="339" spans="1:11">
      <c r="A339" s="32">
        <v>2</v>
      </c>
      <c r="B339" s="39" t="str">
        <f>[1]Teams!$B339</f>
        <v>Hafnarfjordur</v>
      </c>
      <c r="C339" s="156">
        <f>[1]Teams!$C339</f>
        <v>5.0000000040160639</v>
      </c>
      <c r="D339" s="32" t="str">
        <f>[1]Teams!$D339</f>
        <v>n2</v>
      </c>
      <c r="E339" s="51" t="str">
        <f>[1]Teams!$E339</f>
        <v>ECLQ1</v>
      </c>
      <c r="F339" s="32">
        <f>[1]Teams!$F339</f>
        <v>2</v>
      </c>
      <c r="G339" s="131" t="str">
        <f>[1]Teams!$G339</f>
        <v>ECLQ2</v>
      </c>
    </row>
    <row r="340" spans="1:11">
      <c r="A340" s="32">
        <v>3</v>
      </c>
      <c r="B340" s="39" t="str">
        <f>[1]Teams!$B340</f>
        <v>Stjarnan</v>
      </c>
      <c r="C340" s="156">
        <f>[1]Teams!$C340</f>
        <v>3.2500000032573291</v>
      </c>
      <c r="D340" s="32" t="str">
        <f>[1]Teams!$D340</f>
        <v>n3</v>
      </c>
      <c r="E340" s="51" t="str">
        <f>[1]Teams!$E340</f>
        <v>ECLQ1</v>
      </c>
      <c r="F340" s="32">
        <f>[1]Teams!$F340</f>
        <v>2</v>
      </c>
      <c r="G340" s="131" t="str">
        <f>[1]Teams!$G340</f>
        <v>ECLQ2</v>
      </c>
    </row>
    <row r="341" spans="1:11">
      <c r="A341" s="32">
        <v>4</v>
      </c>
      <c r="B341" s="39" t="str">
        <f>[1]Teams!$B341</f>
        <v>Breidablik</v>
      </c>
      <c r="C341" s="156">
        <f>[1]Teams!$C341</f>
        <v>2.2500000028328611</v>
      </c>
      <c r="D341" s="32" t="str">
        <f>[1]Teams!$D341</f>
        <v>n4?</v>
      </c>
      <c r="E341" s="51" t="str">
        <f>[1]Teams!$E341</f>
        <v>ECLQ1</v>
      </c>
      <c r="F341" s="32">
        <f>[1]Teams!$F341</f>
        <v>0.5</v>
      </c>
      <c r="G341" s="131" t="str">
        <f>[1]Teams!$G341</f>
        <v>ECLQ1</v>
      </c>
    </row>
    <row r="342" spans="1:11">
      <c r="C342" s="156">
        <f>AVERAGE(C338:C341)</f>
        <v>3.6875000034844181</v>
      </c>
      <c r="F342" s="32">
        <f>SUM(F338:F341)</f>
        <v>7</v>
      </c>
      <c r="G342" s="152">
        <f>ROUNDDOWN(F342/A341,3)</f>
        <v>1.75</v>
      </c>
    </row>
    <row r="344" spans="1:11">
      <c r="A344" s="32">
        <v>47</v>
      </c>
      <c r="B344" s="38" t="s">
        <v>171</v>
      </c>
      <c r="E344" s="51" t="s">
        <v>96</v>
      </c>
      <c r="F344" s="51" t="s">
        <v>122</v>
      </c>
      <c r="G344" s="131" t="s">
        <v>123</v>
      </c>
      <c r="H344" s="51" t="str">
        <f>'47.Wales'!M1</f>
        <v>22/22</v>
      </c>
      <c r="J344" s="33"/>
      <c r="K344" s="245"/>
    </row>
    <row r="345" spans="1:11">
      <c r="A345" s="32">
        <v>1</v>
      </c>
      <c r="B345" s="39" t="str">
        <f>[1]Teams!$B345</f>
        <v>Connah's Quay</v>
      </c>
      <c r="C345" s="156">
        <f>[1]Teams!$C345</f>
        <v>4.7500000039215688</v>
      </c>
      <c r="D345" s="32" t="str">
        <f>[1]Teams!$D345</f>
        <v>n1</v>
      </c>
      <c r="E345" s="51" t="str">
        <f>[1]Teams!$E345</f>
        <v>CHQ1</v>
      </c>
      <c r="F345" s="32">
        <f>[1]Teams!$F345</f>
        <v>2.5</v>
      </c>
      <c r="G345" s="131" t="str">
        <f>[1]Teams!$G345</f>
        <v>LCQ3</v>
      </c>
      <c r="H345" s="51" t="str">
        <f>'47.Wales'!M2</f>
        <v>0/10</v>
      </c>
    </row>
    <row r="346" spans="1:11">
      <c r="A346" s="32">
        <v>2</v>
      </c>
      <c r="B346" s="39" t="str">
        <f>[1]Teams!$B346</f>
        <v>The New Saints</v>
      </c>
      <c r="C346" s="156">
        <f>[1]Teams!$C346</f>
        <v>7.5000000065359478</v>
      </c>
      <c r="D346" s="32" t="str">
        <f>[1]Teams!$D346</f>
        <v>n2</v>
      </c>
      <c r="E346" s="51" t="str">
        <f>[1]Teams!$E346</f>
        <v>ECLQ1</v>
      </c>
      <c r="F346" s="32">
        <f>[1]Teams!$F346</f>
        <v>3.5</v>
      </c>
      <c r="G346" s="131" t="str">
        <f>[1]Teams!$G346</f>
        <v>ECLQ3</v>
      </c>
      <c r="H346" s="51" t="str">
        <f>'47.Wales'!M3</f>
        <v>PO</v>
      </c>
    </row>
    <row r="347" spans="1:11">
      <c r="A347" s="32">
        <v>3</v>
      </c>
      <c r="B347" s="39" t="str">
        <f>[1]Teams!$B347</f>
        <v>Bala Town</v>
      </c>
      <c r="C347" s="156">
        <f>[1]Teams!$C347</f>
        <v>2.5000000028818445</v>
      </c>
      <c r="D347" s="32" t="str">
        <f>[1]Teams!$D347</f>
        <v>n3</v>
      </c>
      <c r="E347" s="51" t="str">
        <f>[1]Teams!$E347</f>
        <v>ECLQ1</v>
      </c>
      <c r="F347" s="32">
        <f>[1]Teams!$F347</f>
        <v>2</v>
      </c>
      <c r="G347" s="131" t="str">
        <f>[1]Teams!$G347</f>
        <v>ECLQ2</v>
      </c>
    </row>
    <row r="348" spans="1:11">
      <c r="A348" s="32">
        <v>4</v>
      </c>
      <c r="B348" s="39" t="str">
        <f>[1]Teams!$B348</f>
        <v>Barry Town</v>
      </c>
      <c r="C348" s="156">
        <f>[1]Teams!$C348</f>
        <v>1.0000000023923445</v>
      </c>
      <c r="D348" s="32" t="str">
        <f>[1]Teams!$D348</f>
        <v>n4?</v>
      </c>
      <c r="E348" s="51" t="str">
        <f>[1]Teams!$E348</f>
        <v>ECLQ1</v>
      </c>
      <c r="F348" s="32">
        <f>[1]Teams!$F348</f>
        <v>0.5</v>
      </c>
      <c r="G348" s="131" t="str">
        <f>[1]Teams!$G348</f>
        <v>ECLQ1</v>
      </c>
    </row>
    <row r="349" spans="1:11">
      <c r="C349" s="156">
        <f>AVERAGE(C345:C348)</f>
        <v>3.937500003932926</v>
      </c>
      <c r="F349" s="32">
        <f>SUM(F345:F348)</f>
        <v>8.5</v>
      </c>
      <c r="G349" s="152">
        <f>ROUNDDOWN(F349/A348,3)</f>
        <v>2.125</v>
      </c>
    </row>
    <row r="351" spans="1:11">
      <c r="A351" s="32">
        <v>48</v>
      </c>
      <c r="B351" s="38" t="s">
        <v>172</v>
      </c>
      <c r="E351" s="51" t="s">
        <v>96</v>
      </c>
      <c r="F351" s="51" t="s">
        <v>122</v>
      </c>
      <c r="G351" s="131" t="s">
        <v>123</v>
      </c>
      <c r="H351" s="51" t="str">
        <f>'48.N.Ireland'!M1</f>
        <v>31/33</v>
      </c>
      <c r="J351" s="33"/>
      <c r="K351" s="245"/>
    </row>
    <row r="352" spans="1:11">
      <c r="A352" s="32">
        <v>1</v>
      </c>
      <c r="B352" s="39" t="str">
        <f>[1]Teams!$B352</f>
        <v>Linfield</v>
      </c>
      <c r="C352" s="156">
        <f>[1]Teams!$C352</f>
        <v>5.2500000043859645</v>
      </c>
      <c r="D352" s="32" t="str">
        <f>[1]Teams!$D352</f>
        <v>n1</v>
      </c>
      <c r="E352" s="51" t="str">
        <f>[1]Teams!$E352</f>
        <v>CHQ1</v>
      </c>
      <c r="F352" s="32">
        <f>[1]Teams!$F352</f>
        <v>4</v>
      </c>
      <c r="G352" s="131" t="str">
        <f>[1]Teams!$G352</f>
        <v>LCQ4</v>
      </c>
      <c r="H352" s="51" t="str">
        <f>'48.N.Ireland'!M2</f>
        <v>0/5</v>
      </c>
    </row>
    <row r="353" spans="1:11">
      <c r="A353" s="32">
        <v>2</v>
      </c>
      <c r="B353" s="39" t="str">
        <f>[1]Teams!$B353</f>
        <v>Coleraine</v>
      </c>
      <c r="C353" s="156">
        <f>[1]Teams!$C353</f>
        <v>2.7500000029325515</v>
      </c>
      <c r="D353" s="32" t="str">
        <f>[1]Teams!$D353</f>
        <v>n2</v>
      </c>
      <c r="E353" s="51" t="str">
        <f>[1]Teams!$E353</f>
        <v>ECLQ1</v>
      </c>
      <c r="F353" s="32">
        <f>[1]Teams!$F353</f>
        <v>2</v>
      </c>
      <c r="G353" s="131" t="str">
        <f>[1]Teams!$G353</f>
        <v>ECLQ2</v>
      </c>
      <c r="H353" s="51" t="str">
        <f>'48.N.Ireland'!M3</f>
        <v>PO</v>
      </c>
    </row>
    <row r="354" spans="1:11">
      <c r="A354" s="32">
        <v>3</v>
      </c>
      <c r="B354" s="39" t="str">
        <f>[1]Teams!$B354</f>
        <v>Glentoran</v>
      </c>
      <c r="C354" s="156">
        <f>[1]Teams!$C354</f>
        <v>1.3910000025252525</v>
      </c>
      <c r="D354" s="32" t="str">
        <f>[1]Teams!$D354</f>
        <v>n3</v>
      </c>
      <c r="E354" s="51" t="str">
        <f>[1]Teams!$E354</f>
        <v>ECLQ1</v>
      </c>
      <c r="F354" s="32">
        <f>[1]Teams!$F354</f>
        <v>0.5</v>
      </c>
      <c r="G354" s="131" t="str">
        <f>[1]Teams!$G354</f>
        <v>ECLQ1</v>
      </c>
    </row>
    <row r="355" spans="1:11">
      <c r="A355" s="32">
        <v>4</v>
      </c>
      <c r="B355" s="39" t="str">
        <f>[1]Teams!$B355</f>
        <v>Larne</v>
      </c>
      <c r="C355" s="156">
        <f>[1]Teams!$C355</f>
        <v>1.39100000025</v>
      </c>
      <c r="D355" s="32" t="str">
        <f>[1]Teams!$D355</f>
        <v>n4?</v>
      </c>
      <c r="E355" s="51" t="str">
        <f>[1]Teams!$E355</f>
        <v>ECLQ1</v>
      </c>
      <c r="F355" s="32">
        <f>[1]Teams!$F355</f>
        <v>0.5</v>
      </c>
      <c r="G355" s="131" t="str">
        <f>[1]Teams!$G355</f>
        <v>ECLQ1</v>
      </c>
    </row>
    <row r="356" spans="1:11">
      <c r="C356" s="156">
        <f>AVERAGE(C352:C355)</f>
        <v>2.6955000025234419</v>
      </c>
      <c r="F356" s="32">
        <f>SUM(F352:F355)</f>
        <v>7</v>
      </c>
      <c r="G356" s="152">
        <f>ROUNDDOWN(F356/A355,3)</f>
        <v>1.75</v>
      </c>
    </row>
    <row r="358" spans="1:11">
      <c r="A358" s="32">
        <v>49</v>
      </c>
      <c r="B358" s="38" t="s">
        <v>173</v>
      </c>
      <c r="E358" s="51" t="s">
        <v>96</v>
      </c>
      <c r="F358" s="51" t="s">
        <v>122</v>
      </c>
      <c r="G358" s="131" t="s">
        <v>123</v>
      </c>
      <c r="H358" s="51" t="str">
        <f>'49.Gibraltar'!M1</f>
        <v>10/11</v>
      </c>
      <c r="J358" s="33"/>
      <c r="K358" s="245"/>
    </row>
    <row r="359" spans="1:11">
      <c r="A359" s="32">
        <v>1</v>
      </c>
      <c r="B359" s="39" t="str">
        <f>[1]Teams!$B359</f>
        <v>Europa</v>
      </c>
      <c r="C359" s="156">
        <f>[1]Teams!$C359</f>
        <v>4.0000000034965035</v>
      </c>
      <c r="D359" s="32" t="str">
        <f>[1]Teams!$D359</f>
        <v>n1</v>
      </c>
      <c r="E359" s="51" t="str">
        <f>[1]Teams!$E359</f>
        <v>CHQ1</v>
      </c>
      <c r="F359" s="32">
        <f>[1]Teams!$F359</f>
        <v>1</v>
      </c>
      <c r="G359" s="131" t="str">
        <f>[1]Teams!$G359</f>
        <v>LCQ2</v>
      </c>
      <c r="H359" s="51" t="str">
        <f>'49.Gibraltar'!M2</f>
        <v>0/10</v>
      </c>
    </row>
    <row r="360" spans="1:11">
      <c r="A360" s="32">
        <v>2</v>
      </c>
      <c r="B360" s="39" t="str">
        <f>[1]Teams!$B360</f>
        <v>Lincoln</v>
      </c>
      <c r="C360" s="156">
        <f>[1]Teams!$C360</f>
        <v>5.7500000050761422</v>
      </c>
      <c r="D360" s="32" t="str">
        <f>[1]Teams!$D360</f>
        <v>n2</v>
      </c>
      <c r="E360" s="51" t="str">
        <f>[1]Teams!$E360</f>
        <v>ECLQ1</v>
      </c>
      <c r="F360" s="32">
        <f>[1]Teams!$F360</f>
        <v>3.5</v>
      </c>
      <c r="G360" s="131" t="str">
        <f>[1]Teams!$G360</f>
        <v>ECLQ3</v>
      </c>
    </row>
    <row r="361" spans="1:11">
      <c r="A361" s="32">
        <v>3</v>
      </c>
      <c r="B361" s="39" t="str">
        <f>[1]Teams!$B361</f>
        <v>St Joseph's</v>
      </c>
      <c r="C361" s="156">
        <f>[1]Teams!$C361</f>
        <v>2.2500000028089886</v>
      </c>
      <c r="D361" s="32" t="str">
        <f>[1]Teams!$D361</f>
        <v>n3</v>
      </c>
      <c r="E361" s="51" t="str">
        <f>[1]Teams!$E361</f>
        <v>ECLQ1</v>
      </c>
      <c r="F361" s="32">
        <f>[1]Teams!$F361</f>
        <v>0.5</v>
      </c>
      <c r="G361" s="131" t="str">
        <f>[1]Teams!$G361</f>
        <v>ECLQ1</v>
      </c>
    </row>
    <row r="362" spans="1:11">
      <c r="A362" s="32">
        <v>4</v>
      </c>
      <c r="B362" s="39" t="str">
        <f>[1]Teams!$B362</f>
        <v>Lynx</v>
      </c>
      <c r="C362" s="156">
        <f>[1]Teams!$C362</f>
        <v>1.13300000025</v>
      </c>
      <c r="D362" s="32" t="str">
        <f>[1]Teams!$D362</f>
        <v>n4?</v>
      </c>
      <c r="E362" s="51" t="str">
        <f>[1]Teams!$E362</f>
        <v>ECLQ1</v>
      </c>
      <c r="F362" s="32">
        <f>[1]Teams!$F362</f>
        <v>0.5</v>
      </c>
      <c r="G362" s="131" t="str">
        <f>[1]Teams!$G362</f>
        <v>ECLQ1</v>
      </c>
    </row>
    <row r="363" spans="1:11">
      <c r="C363" s="156">
        <f>AVERAGE(C359:C362)</f>
        <v>3.2832500029079084</v>
      </c>
      <c r="F363" s="32">
        <f>SUM(F359:F362)</f>
        <v>5.5</v>
      </c>
      <c r="G363" s="152">
        <f>ROUNDDOWN(F363/A362,3)</f>
        <v>1.375</v>
      </c>
    </row>
    <row r="365" spans="1:11">
      <c r="A365" s="32">
        <v>50</v>
      </c>
      <c r="B365" s="38" t="s">
        <v>174</v>
      </c>
      <c r="E365" s="51" t="s">
        <v>96</v>
      </c>
      <c r="F365" s="51" t="s">
        <v>122</v>
      </c>
      <c r="G365" s="131" t="s">
        <v>123</v>
      </c>
      <c r="H365" s="51" t="str">
        <f>'50.Montenegro'!M1</f>
        <v>29/36</v>
      </c>
      <c r="J365" s="33"/>
      <c r="K365" s="245"/>
    </row>
    <row r="366" spans="1:11">
      <c r="A366" s="32">
        <v>1</v>
      </c>
      <c r="B366" s="39" t="str">
        <f>[1]Teams!$B366</f>
        <v>Buducnost</v>
      </c>
      <c r="C366" s="156">
        <f>[1]Teams!$C366</f>
        <v>6.0000000053191487</v>
      </c>
      <c r="D366" s="32" t="str">
        <f>[1]Teams!$D366</f>
        <v>n1</v>
      </c>
      <c r="E366" s="51" t="str">
        <f>[1]Teams!$E366</f>
        <v>CHQ1</v>
      </c>
      <c r="F366" s="32">
        <f>[1]Teams!$F366</f>
        <v>7</v>
      </c>
      <c r="G366" s="131" t="str">
        <f>[1]Teams!$G366</f>
        <v>GS ECL</v>
      </c>
    </row>
    <row r="367" spans="1:11">
      <c r="A367" s="32">
        <v>2</v>
      </c>
      <c r="B367" s="39" t="str">
        <f>[1]Teams!$B367</f>
        <v>Sutjeska</v>
      </c>
      <c r="C367" s="156">
        <f>[1]Teams!$C367</f>
        <v>4.7500000039062504</v>
      </c>
      <c r="D367" s="32" t="str">
        <f>[1]Teams!$D367</f>
        <v>n2</v>
      </c>
      <c r="E367" s="51" t="str">
        <f>[1]Teams!$E367</f>
        <v>ECLQ1</v>
      </c>
      <c r="F367" s="32">
        <f>[1]Teams!$F367</f>
        <v>2</v>
      </c>
      <c r="G367" s="131" t="str">
        <f>[1]Teams!$G367</f>
        <v>ECLQ2</v>
      </c>
    </row>
    <row r="368" spans="1:11">
      <c r="A368" s="32">
        <v>3</v>
      </c>
      <c r="B368" s="39" t="str">
        <f>[1]Teams!$B368</f>
        <v>Decic</v>
      </c>
      <c r="C368" s="156">
        <f>[1]Teams!$C368</f>
        <v>1.0000000103333333</v>
      </c>
      <c r="D368" s="32" t="str">
        <f>[1]Teams!$D368</f>
        <v>n3</v>
      </c>
      <c r="E368" s="51" t="str">
        <f>[1]Teams!$E368</f>
        <v>ECLQ1</v>
      </c>
      <c r="F368" s="32">
        <f>[1]Teams!$F368</f>
        <v>0.5</v>
      </c>
      <c r="G368" s="131" t="str">
        <f>[1]Teams!$G368</f>
        <v>ECLQ1</v>
      </c>
    </row>
    <row r="369" spans="1:11">
      <c r="A369" s="32">
        <v>4</v>
      </c>
      <c r="B369" s="39" t="str">
        <f>[1]Teams!$B369</f>
        <v>Rudar Pljevlja</v>
      </c>
      <c r="C369" s="156">
        <f>[1]Teams!$C369</f>
        <v>1.25</v>
      </c>
      <c r="D369" s="32" t="str">
        <f>[1]Teams!$D369</f>
        <v>n4?</v>
      </c>
      <c r="E369" s="51" t="str">
        <f>[1]Teams!$E369</f>
        <v>ECLQ1</v>
      </c>
      <c r="F369" s="32">
        <f>[1]Teams!$F369</f>
        <v>0.5</v>
      </c>
      <c r="G369" s="131" t="str">
        <f>[1]Teams!$G369</f>
        <v>ECLQ1</v>
      </c>
    </row>
    <row r="370" spans="1:11">
      <c r="C370" s="156">
        <f>AVERAGE(C366:C369)</f>
        <v>3.2500000048896833</v>
      </c>
      <c r="F370" s="32">
        <f>SUM(F366:F369)</f>
        <v>10</v>
      </c>
      <c r="G370" s="152">
        <f>ROUNDDOWN(F370/A369,3)</f>
        <v>2.5</v>
      </c>
    </row>
    <row r="371" spans="1:11">
      <c r="C371" s="32"/>
      <c r="E371" s="32"/>
      <c r="G371" s="32"/>
    </row>
    <row r="372" spans="1:11">
      <c r="A372" s="32">
        <v>51</v>
      </c>
      <c r="B372" s="38" t="s">
        <v>175</v>
      </c>
      <c r="E372" s="51" t="s">
        <v>96</v>
      </c>
      <c r="F372" s="51" t="s">
        <v>122</v>
      </c>
      <c r="G372" s="131" t="s">
        <v>123</v>
      </c>
      <c r="H372" s="51" t="str">
        <f>'51.Estonia'!M1</f>
        <v>27/27</v>
      </c>
      <c r="J372" s="33"/>
      <c r="K372" s="245"/>
    </row>
    <row r="373" spans="1:11">
      <c r="A373" s="32">
        <v>1</v>
      </c>
      <c r="B373" s="39" t="str">
        <f>[1]Teams!$B373</f>
        <v>Flora</v>
      </c>
      <c r="C373" s="156">
        <f>[1]Teams!$C373</f>
        <v>6.2500000055248615</v>
      </c>
      <c r="D373" s="32" t="str">
        <f>[1]Teams!$D373</f>
        <v>n1</v>
      </c>
      <c r="E373" s="51" t="str">
        <f>[1]Teams!$E373</f>
        <v>CHQ1</v>
      </c>
      <c r="F373" s="32">
        <f>[1]Teams!$F373</f>
        <v>7</v>
      </c>
      <c r="G373" s="131" t="str">
        <f>[1]Teams!$G373</f>
        <v>GS ECL</v>
      </c>
      <c r="H373" s="51" t="str">
        <f>'51.Estonia'!M2</f>
        <v>3/3</v>
      </c>
    </row>
    <row r="374" spans="1:11">
      <c r="A374" s="32">
        <v>2</v>
      </c>
      <c r="B374" s="39" t="str">
        <f>[1]Teams!$B374</f>
        <v>Paide</v>
      </c>
      <c r="C374" s="156">
        <f>[1]Teams!$C374</f>
        <v>1.0000000023980815</v>
      </c>
      <c r="D374" s="32" t="str">
        <f>[1]Teams!$D374</f>
        <v>n2</v>
      </c>
      <c r="E374" s="51" t="str">
        <f>[1]Teams!$E374</f>
        <v>ECLQ1</v>
      </c>
      <c r="F374" s="32">
        <f>[1]Teams!$F374</f>
        <v>0.5</v>
      </c>
      <c r="G374" s="131" t="str">
        <f>[1]Teams!$G374</f>
        <v>ECLQ1</v>
      </c>
    </row>
    <row r="375" spans="1:11">
      <c r="A375" s="32">
        <v>3</v>
      </c>
      <c r="B375" s="39" t="str">
        <f>[1]Teams!$B375</f>
        <v>Levadia</v>
      </c>
      <c r="C375" s="156">
        <f>[1]Teams!$C375</f>
        <v>3.7500000034364263</v>
      </c>
      <c r="D375" s="32" t="str">
        <f>[1]Teams!$D375</f>
        <v>n3?</v>
      </c>
      <c r="E375" s="51" t="str">
        <f>[1]Teams!$E375</f>
        <v>ECLQ1</v>
      </c>
      <c r="F375" s="32">
        <f>[1]Teams!$F375</f>
        <v>2</v>
      </c>
      <c r="G375" s="131" t="str">
        <f>[1]Teams!$G375</f>
        <v>ECLQ2</v>
      </c>
    </row>
    <row r="376" spans="1:11">
      <c r="C376" s="156">
        <f>AVERAGE(C373:C375)</f>
        <v>3.666666670453123</v>
      </c>
      <c r="F376" s="32">
        <f>SUM(F373:F375)</f>
        <v>9.5</v>
      </c>
      <c r="G376" s="152">
        <f>ROUNDDOWN(F376/A375,3)</f>
        <v>3.1659999999999999</v>
      </c>
    </row>
    <row r="377" spans="1:11">
      <c r="G377" s="152"/>
    </row>
    <row r="378" spans="1:11">
      <c r="A378" s="32">
        <v>52</v>
      </c>
      <c r="B378" s="38" t="s">
        <v>176</v>
      </c>
      <c r="E378" s="51" t="s">
        <v>96</v>
      </c>
      <c r="F378" s="51" t="s">
        <v>122</v>
      </c>
      <c r="G378" s="131" t="s">
        <v>123</v>
      </c>
      <c r="H378" s="51" t="str">
        <f>'52.Kosovo'!M1</f>
        <v>28/36</v>
      </c>
      <c r="I378" s="37"/>
      <c r="J378" s="33"/>
      <c r="K378" s="245"/>
    </row>
    <row r="379" spans="1:11">
      <c r="A379" s="32">
        <v>1</v>
      </c>
      <c r="B379" s="39" t="str">
        <f>[1]Teams!$B379</f>
        <v>Drita</v>
      </c>
      <c r="C379" s="156">
        <f>[1]Teams!$C379</f>
        <v>3.5000000033670036</v>
      </c>
      <c r="D379" s="32" t="str">
        <f>[1]Teams!$D379</f>
        <v>n1</v>
      </c>
      <c r="E379" s="51" t="str">
        <f>[1]Teams!$E379</f>
        <v>CHPr</v>
      </c>
      <c r="F379" s="32">
        <f>[1]Teams!$F379</f>
        <v>3</v>
      </c>
      <c r="G379" s="131" t="str">
        <f>[1]Teams!$G379</f>
        <v>LCQ2</v>
      </c>
    </row>
    <row r="380" spans="1:11">
      <c r="A380" s="32">
        <v>2</v>
      </c>
      <c r="B380" s="39" t="str">
        <f>[1]Teams!$B380</f>
        <v>Ballkani</v>
      </c>
      <c r="C380" s="156">
        <f>[1]Teams!$C380</f>
        <v>1.1660000005</v>
      </c>
      <c r="D380" s="32" t="str">
        <f>[1]Teams!$D380</f>
        <v>n2</v>
      </c>
      <c r="E380" s="51" t="str">
        <f>[1]Teams!$E380</f>
        <v>ECLQ1</v>
      </c>
      <c r="F380" s="32">
        <f>[1]Teams!$F380</f>
        <v>0.5</v>
      </c>
      <c r="G380" s="131" t="str">
        <f>[1]Teams!$G380</f>
        <v>ECLQ1</v>
      </c>
    </row>
    <row r="381" spans="1:11">
      <c r="A381" s="32">
        <v>3</v>
      </c>
      <c r="B381" s="39" t="str">
        <f>[1]Teams!$B381</f>
        <v>Prishtina</v>
      </c>
      <c r="C381" s="156">
        <f>[1]Teams!$C381</f>
        <v>2.2500000028011207</v>
      </c>
      <c r="D381" s="32" t="str">
        <f>[1]Teams!$D381</f>
        <v>n3?</v>
      </c>
      <c r="E381" s="51" t="str">
        <f>[1]Teams!$E381</f>
        <v>ECLQ1</v>
      </c>
      <c r="F381" s="32">
        <f>[1]Teams!$F381</f>
        <v>0.5</v>
      </c>
      <c r="G381" s="131" t="str">
        <f>[1]Teams!$G381</f>
        <v>ECLQ1</v>
      </c>
    </row>
    <row r="382" spans="1:11">
      <c r="C382" s="156">
        <f>AVERAGE(C379:C381)</f>
        <v>2.3053333355560413</v>
      </c>
      <c r="F382" s="32">
        <f>SUM(F379:F381)</f>
        <v>4</v>
      </c>
      <c r="G382" s="152">
        <f>ROUNDDOWN(F382/A381,3)</f>
        <v>1.333</v>
      </c>
    </row>
    <row r="383" spans="1:11">
      <c r="G383" s="152"/>
    </row>
    <row r="384" spans="1:11">
      <c r="A384" s="32">
        <v>53</v>
      </c>
      <c r="B384" s="38" t="s">
        <v>177</v>
      </c>
      <c r="E384" s="51" t="s">
        <v>96</v>
      </c>
      <c r="F384" s="51" t="s">
        <v>122</v>
      </c>
      <c r="G384" s="131" t="s">
        <v>123</v>
      </c>
      <c r="H384" s="52" t="str">
        <f>'53.Faroes'!M1</f>
        <v>27/27</v>
      </c>
      <c r="J384" s="33"/>
      <c r="K384" s="245"/>
    </row>
    <row r="385" spans="1:11">
      <c r="A385" s="32">
        <v>1</v>
      </c>
      <c r="B385" s="39" t="str">
        <f>[1]Teams!$B385</f>
        <v>HB Torshavn</v>
      </c>
      <c r="C385" s="156">
        <f>[1]Teams!$C385</f>
        <v>2.2500000028169014</v>
      </c>
      <c r="D385" s="32" t="str">
        <f>[1]Teams!$D385</f>
        <v>n1</v>
      </c>
      <c r="E385" s="51" t="str">
        <f>[1]Teams!$E385</f>
        <v>CHPr</v>
      </c>
      <c r="F385" s="32">
        <f>[1]Teams!$F385</f>
        <v>0.5</v>
      </c>
      <c r="G385" s="131" t="str">
        <f>[1]Teams!$G385</f>
        <v>LCQ2</v>
      </c>
    </row>
    <row r="386" spans="1:11">
      <c r="A386" s="32">
        <v>2</v>
      </c>
      <c r="B386" s="39" t="str">
        <f>[1]Teams!$B386</f>
        <v>NSI Runavik</v>
      </c>
      <c r="C386" s="156">
        <f>[1]Teams!$C386</f>
        <v>3.0000000030030032</v>
      </c>
      <c r="D386" s="32" t="str">
        <f>[1]Teams!$D386</f>
        <v>n2</v>
      </c>
      <c r="E386" s="51" t="str">
        <f>[1]Teams!$E386</f>
        <v>ECLQ1</v>
      </c>
      <c r="F386" s="32">
        <f>[1]Teams!$F386</f>
        <v>2</v>
      </c>
      <c r="G386" s="131" t="str">
        <f>[1]Teams!$G386</f>
        <v>ECLQ2</v>
      </c>
    </row>
    <row r="387" spans="1:11">
      <c r="A387" s="32">
        <v>3</v>
      </c>
      <c r="B387" s="39" t="str">
        <f>[1]Teams!$B387</f>
        <v>Klaksvík</v>
      </c>
      <c r="C387" s="156">
        <f>[1]Teams!$C387</f>
        <v>5.2500000044247788</v>
      </c>
      <c r="D387" s="32" t="str">
        <f>[1]Teams!$D387</f>
        <v>n3</v>
      </c>
      <c r="E387" s="51" t="str">
        <f>[1]Teams!$E387</f>
        <v>ECLQ1</v>
      </c>
      <c r="F387" s="32">
        <f>[1]Teams!$F387</f>
        <v>2</v>
      </c>
      <c r="G387" s="131" t="str">
        <f>[1]Teams!$G387</f>
        <v>ECLQ2</v>
      </c>
    </row>
    <row r="388" spans="1:11">
      <c r="C388" s="156">
        <f>AVERAGE(C385:C387)</f>
        <v>3.5000000034148946</v>
      </c>
      <c r="F388" s="32">
        <f>SUM(F385:F387)</f>
        <v>4.5</v>
      </c>
      <c r="G388" s="152">
        <f>ROUNDDOWN(F388/A387,3)</f>
        <v>1.5</v>
      </c>
    </row>
    <row r="389" spans="1:11">
      <c r="G389" s="152"/>
    </row>
    <row r="390" spans="1:11">
      <c r="A390" s="32">
        <v>54</v>
      </c>
      <c r="B390" s="38" t="s">
        <v>178</v>
      </c>
      <c r="E390" s="51" t="s">
        <v>96</v>
      </c>
      <c r="F390" s="51" t="s">
        <v>122</v>
      </c>
      <c r="G390" s="131" t="s">
        <v>123</v>
      </c>
      <c r="H390" s="51" t="str">
        <f>'54.Andorra'!M1</f>
        <v>14/21</v>
      </c>
      <c r="I390" s="37"/>
      <c r="J390" s="33"/>
      <c r="K390" s="245"/>
    </row>
    <row r="391" spans="1:11">
      <c r="A391" s="32">
        <v>1</v>
      </c>
      <c r="B391" s="39" t="str">
        <f>[1]Teams!$B391</f>
        <v>Inter Escaldes</v>
      </c>
      <c r="C391" s="156">
        <f>[1]Teams!$C391</f>
        <v>1.5000000025906737</v>
      </c>
      <c r="D391" s="32" t="str">
        <f>[1]Teams!$D391</f>
        <v>n1</v>
      </c>
      <c r="E391" s="51" t="str">
        <f>[1]Teams!$E391</f>
        <v>CHPr</v>
      </c>
      <c r="F391" s="32">
        <f>[1]Teams!$F391</f>
        <v>0.5</v>
      </c>
      <c r="G391" s="131" t="str">
        <f>[1]Teams!$G391</f>
        <v>LCQ2</v>
      </c>
      <c r="H391" s="51" t="str">
        <f>'54.Andorra'!M2</f>
        <v>0/6</v>
      </c>
    </row>
    <row r="392" spans="1:11">
      <c r="A392" s="32">
        <v>2</v>
      </c>
      <c r="B392" s="39" t="str">
        <f>[1]Teams!$B392</f>
        <v>FC Santa Coloma</v>
      </c>
      <c r="C392" s="156">
        <f>[1]Teams!$C392</f>
        <v>4.5000000038910501</v>
      </c>
      <c r="D392" s="32" t="str">
        <f>[1]Teams!$D392</f>
        <v>n2</v>
      </c>
      <c r="E392" s="51" t="str">
        <f>[1]Teams!$E392</f>
        <v>ECLQ1</v>
      </c>
      <c r="F392" s="32">
        <f>[1]Teams!$F392</f>
        <v>2</v>
      </c>
      <c r="G392" s="131" t="str">
        <f>[1]Teams!$G392</f>
        <v>ECLQ2</v>
      </c>
    </row>
    <row r="393" spans="1:11">
      <c r="A393" s="32">
        <v>3</v>
      </c>
      <c r="B393" s="39" t="str">
        <f>[1]Teams!$B393</f>
        <v>Sant Julia</v>
      </c>
      <c r="C393" s="156">
        <f>[1]Teams!$C393</f>
        <v>1.25000000243309</v>
      </c>
      <c r="D393" s="32" t="str">
        <f>[1]Teams!$D393</f>
        <v>n3?</v>
      </c>
      <c r="E393" s="51" t="str">
        <f>[1]Teams!$E393</f>
        <v>ECLQ1</v>
      </c>
      <c r="F393" s="32">
        <f>[1]Teams!$F393</f>
        <v>0.5</v>
      </c>
      <c r="G393" s="131" t="str">
        <f>[1]Teams!$G393</f>
        <v>ECLQ1</v>
      </c>
    </row>
    <row r="394" spans="1:11">
      <c r="C394" s="156">
        <f>AVERAGE(C391:C393)</f>
        <v>2.4166666696382713</v>
      </c>
      <c r="F394" s="32">
        <f>SUM(F391:F393)</f>
        <v>3</v>
      </c>
      <c r="G394" s="152">
        <f>ROUNDDOWN(F394/A393,3)</f>
        <v>1</v>
      </c>
    </row>
    <row r="396" spans="1:11">
      <c r="A396" s="32">
        <v>55</v>
      </c>
      <c r="B396" s="38" t="s">
        <v>179</v>
      </c>
      <c r="E396" s="51" t="s">
        <v>96</v>
      </c>
      <c r="F396" s="51" t="s">
        <v>122</v>
      </c>
      <c r="G396" s="131" t="s">
        <v>123</v>
      </c>
      <c r="H396" s="51" t="str">
        <f>'55.San-Marino'!M1</f>
        <v>12/28</v>
      </c>
      <c r="I396" s="37"/>
      <c r="J396" s="33"/>
      <c r="K396" s="245"/>
    </row>
    <row r="397" spans="1:11">
      <c r="A397" s="32">
        <v>1</v>
      </c>
      <c r="B397" s="39" t="str">
        <f>[1]Teams!$B397</f>
        <v>La Fiorita</v>
      </c>
      <c r="C397" s="156">
        <f>[1]Teams!$C397</f>
        <v>3.2500000032679739</v>
      </c>
      <c r="D397" s="32" t="str">
        <f>[1]Teams!$D397</f>
        <v>n1</v>
      </c>
      <c r="E397" s="51" t="str">
        <f>[1]Teams!$E397</f>
        <v>CHPr</v>
      </c>
      <c r="F397" s="32">
        <f>[1]Teams!$F397</f>
        <v>1.5</v>
      </c>
      <c r="G397" s="131" t="str">
        <f>[1]Teams!$G397</f>
        <v>LCQ2</v>
      </c>
      <c r="H397" s="51" t="str">
        <f>'55.San-Marino'!M2</f>
        <v>PO</v>
      </c>
    </row>
    <row r="398" spans="1:11">
      <c r="A398" s="32">
        <v>2</v>
      </c>
      <c r="B398" s="39" t="str">
        <f>[1]Teams!$B398</f>
        <v>Libertas</v>
      </c>
      <c r="C398" s="156">
        <f>[1]Teams!$C398</f>
        <v>0.23300000050000003</v>
      </c>
      <c r="D398" s="32" t="str">
        <f>[1]Teams!$D398</f>
        <v>n2</v>
      </c>
      <c r="E398" s="51" t="str">
        <f>[1]Teams!$E398</f>
        <v>ECLQ1</v>
      </c>
      <c r="F398" s="32">
        <f>[1]Teams!$F398</f>
        <v>0.5</v>
      </c>
      <c r="G398" s="131" t="str">
        <f>[1]Teams!$G398</f>
        <v>ECLQ1</v>
      </c>
      <c r="H398" s="52"/>
    </row>
    <row r="399" spans="1:11">
      <c r="A399" s="32">
        <v>3</v>
      </c>
      <c r="B399" s="39" t="str">
        <f>[1]Teams!$B399</f>
        <v>Tre Penne</v>
      </c>
      <c r="C399" s="156">
        <f>[1]Teams!$C399</f>
        <v>2.7500000029239766</v>
      </c>
      <c r="D399" s="32" t="str">
        <f>[1]Teams!$D399</f>
        <v>n3?</v>
      </c>
      <c r="E399" s="51" t="str">
        <f>[1]Teams!$E399</f>
        <v>ECLQ1</v>
      </c>
      <c r="F399" s="32">
        <f>[1]Teams!$F399</f>
        <v>2</v>
      </c>
      <c r="G399" s="131" t="str">
        <f>[1]Teams!$G399</f>
        <v>ECLQ2</v>
      </c>
    </row>
    <row r="400" spans="1:11">
      <c r="C400" s="156">
        <f>AVERAGE(C397:C399)</f>
        <v>2.0776666688973169</v>
      </c>
      <c r="F400" s="32">
        <f>SUM(F397:F399)</f>
        <v>4</v>
      </c>
      <c r="G400" s="152">
        <f>ROUNDDOWN(F400/A399,3)</f>
        <v>1.333</v>
      </c>
    </row>
    <row r="402" spans="7:8">
      <c r="G402" s="32"/>
      <c r="H402" s="33"/>
    </row>
  </sheetData>
  <phoneticPr fontId="3" type="noConversion"/>
  <hyperlinks>
    <hyperlink ref="B11" location="'2.England'!A1" display="England" xr:uid="{00000000-0004-0000-0400-000000000000}"/>
    <hyperlink ref="B1" location="'1.Spain'!A1" display="Spain" xr:uid="{00000000-0004-0000-0400-000001000000}"/>
    <hyperlink ref="B21" location="'3.Germany'!A1" display="Germany" xr:uid="{00000000-0004-0000-0400-000002000000}"/>
    <hyperlink ref="B31" location="'4.Italy'!A1" display="Italy" xr:uid="{00000000-0004-0000-0400-000003000000}"/>
    <hyperlink ref="B41" location="'5.France'!A1" display="France" xr:uid="{00000000-0004-0000-0400-000004000000}"/>
    <hyperlink ref="B50" location="'6.Portugal'!A1" display="Portugal" xr:uid="{00000000-0004-0000-0400-000005000000}"/>
    <hyperlink ref="B59" location="'7.Russia'!A1" display="Russia" xr:uid="{00000000-0004-0000-0400-000006000000}"/>
    <hyperlink ref="B83" location="'10.Netherlands'!A1" display="Netherlands" xr:uid="{00000000-0004-0000-0400-000007000000}"/>
    <hyperlink ref="B91" location="'11.Turkey'!A1" display="Turkey" xr:uid="{00000000-0004-0000-0400-000008000000}"/>
    <hyperlink ref="B145" location="'18.Greece'!A1" display="Greece" xr:uid="{00000000-0004-0000-0400-000009000000}"/>
    <hyperlink ref="B107" location="'13.Denmark'!A1" display="Denmark" xr:uid="{00000000-0004-0000-0400-00000A000000}"/>
    <hyperlink ref="B67" location="'8.Belgium'!A1" display="Belgium" xr:uid="{00000000-0004-0000-0400-00000B000000}"/>
    <hyperlink ref="B215" location="'28.Romania'!A1" display="Romania" xr:uid="{00000000-0004-0000-0400-00000C000000}"/>
    <hyperlink ref="B115" location="'14.Scotland'!A1" display="Scotland" xr:uid="{00000000-0004-0000-0400-00000D000000}"/>
    <hyperlink ref="B138" location="'17.Switzerland'!A1" display="Switzerland" xr:uid="{00000000-0004-0000-0400-00000E000000}"/>
    <hyperlink ref="B180" location="'23.Israel'!A1" display="Israel" xr:uid="{00000000-0004-0000-0400-00000F000000}"/>
    <hyperlink ref="B123" location="'15.Czechia'!A1" display="Czechia" xr:uid="{00000000-0004-0000-0400-000010000000}"/>
    <hyperlink ref="B99" location="'12.Austria'!A1" display="Austria" xr:uid="{00000000-0004-0000-0400-000011000000}"/>
    <hyperlink ref="B131" location="'16.Cyprus'!A1" display="Cyprus" xr:uid="{00000000-0004-0000-0400-000012000000}"/>
    <hyperlink ref="B208" location="'27.Bulgaria'!A1" display="Bulgaria" xr:uid="{00000000-0004-0000-0400-000013000000}"/>
    <hyperlink ref="B159" location="'20.Croatia'!A1" display="Croatia" xr:uid="{00000000-0004-0000-0400-000014000000}"/>
    <hyperlink ref="B194" location="'25.Belarus'!A1" display="Belarus" xr:uid="{00000000-0004-0000-0400-000015000000}"/>
    <hyperlink ref="B222" location="'29.Poland'!A1" display="Poland" xr:uid="{00000000-0004-0000-0400-000016000000}"/>
    <hyperlink ref="B229" location="'30.Slovakia'!A1" display="Slovakia" xr:uid="{00000000-0004-0000-0400-000017000000}"/>
    <hyperlink ref="B173" location="'22.Norway'!A1" display="Norway" xr:uid="{00000000-0004-0000-0400-000018000000}"/>
    <hyperlink ref="B152" location="'19.Serbia'!A1" display="Serbia" xr:uid="{00000000-0004-0000-0400-000019000000}"/>
    <hyperlink ref="B166" location="'21.Sweden'!A1" display="Sweden" xr:uid="{00000000-0004-0000-0400-00001A000000}"/>
    <hyperlink ref="B295" location="'40.Bosnia'!A1" display="Bosnia-Herzegovina" xr:uid="{00000000-0004-0000-0400-00001B000000}"/>
    <hyperlink ref="B316" location="'43.Finland'!A1" display="Finland" xr:uid="{00000000-0004-0000-0400-00001C000000}"/>
    <hyperlink ref="B309" location="'42.Ireland'!A1" display="Ireland" xr:uid="{00000000-0004-0000-0400-00001D000000}"/>
    <hyperlink ref="B246" location="'33.Hungary'!A1" display="Hungary" xr:uid="{00000000-0004-0000-0400-00001E000000}"/>
    <hyperlink ref="B302" location="'41.Moldova'!A1" display="Moldova" xr:uid="{00000000-0004-0000-0400-00001F000000}"/>
    <hyperlink ref="B260" location="'35.Lithuania'!A1" display="Lithuania" xr:uid="{00000000-0004-0000-0400-000020000000}"/>
    <hyperlink ref="B274" location="'37.Latvia'!A1" display="Latvia" xr:uid="{00000000-0004-0000-0400-000021000000}"/>
    <hyperlink ref="B323" location="'44.Georgia'!A1" display="Georgia" xr:uid="{00000000-0004-0000-0400-000022000000}"/>
    <hyperlink ref="B201" location="'26.Azerbaijan'!A1" display="Azerbaijan" xr:uid="{00000000-0004-0000-0400-000023000000}"/>
    <hyperlink ref="B239" location="'32.Slovenia'!A1" display="Slovenia" xr:uid="{00000000-0004-0000-0400-000024000000}"/>
    <hyperlink ref="B288" location="'39.Macedonia'!A1" display="Macedonia" xr:uid="{00000000-0004-0000-0400-000025000000}"/>
    <hyperlink ref="B337" location="'46.Iceland'!A1" display="Iceland" xr:uid="{00000000-0004-0000-0400-000026000000}"/>
    <hyperlink ref="B187" location="'24.Kazakhstan'!A1" display="Kazakhstan" xr:uid="{00000000-0004-0000-0400-000027000000}"/>
    <hyperlink ref="B365" location="'50.Montenegro'!A1" display="Montenegro" xr:uid="{00000000-0004-0000-0400-000028000000}"/>
    <hyperlink ref="B281" location="'38.Albania'!A1" display="Albania" xr:uid="{00000000-0004-0000-0400-000029000000}"/>
    <hyperlink ref="B372" location="'51.Estonia'!A1" display="Estonia" xr:uid="{00000000-0004-0000-0400-00002A000000}"/>
    <hyperlink ref="B344" location="'47.Wales'!A1" display="Wales" xr:uid="{00000000-0004-0000-0400-00002B000000}"/>
    <hyperlink ref="B267" location="'36.Armenia'!A1" display="Armenia" xr:uid="{00000000-0004-0000-0400-00002C000000}"/>
    <hyperlink ref="B330" location="'45.Malta'!A1" display="Malta" xr:uid="{00000000-0004-0000-0400-00002D000000}"/>
    <hyperlink ref="B351" location="'48.N.Ireland'!A1" display="Northern Ireland" xr:uid="{00000000-0004-0000-0400-00002E000000}"/>
    <hyperlink ref="B384" location="'53.Faroes'!A1" display="Faroe Islands" xr:uid="{00000000-0004-0000-0400-00002F000000}"/>
    <hyperlink ref="B253" location="'34.Luxembourg'!A1" display="Luxembourg" xr:uid="{00000000-0004-0000-0400-000030000000}"/>
    <hyperlink ref="B390" location="'54.Andorra'!A1" display="Andorra" xr:uid="{00000000-0004-0000-0400-000031000000}"/>
    <hyperlink ref="B396" location="'55.San-Marino'!A1" display="Сан-Марино" xr:uid="{00000000-0004-0000-0400-000032000000}"/>
    <hyperlink ref="B358" location="'49.Gibraltar'!A1" display="Gibraltar" xr:uid="{00000000-0004-0000-0400-000033000000}"/>
    <hyperlink ref="B75" location="'9.Ukraine'!A1" display="Ukraine" xr:uid="{00000000-0004-0000-0400-000034000000}"/>
    <hyperlink ref="B378" location="'52.Kosovo'!A1" display="Kosovo" xr:uid="{00000000-0004-0000-0400-000035000000}"/>
  </hyperlinks>
  <pageMargins left="0.75" right="0.75" top="1" bottom="1" header="0.5" footer="0.5"/>
  <pageSetup paperSize="9" orientation="portrait" verticalDpi="203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Лист43"/>
  <dimension ref="A1:T20"/>
  <sheetViews>
    <sheetView workbookViewId="0"/>
  </sheetViews>
  <sheetFormatPr defaultRowHeight="15"/>
  <cols>
    <col min="1" max="1" width="3" bestFit="1" customWidth="1"/>
    <col min="2" max="2" width="19.7109375" customWidth="1"/>
    <col min="3" max="8" width="3" customWidth="1"/>
    <col min="9" max="9" width="3.7109375" customWidth="1"/>
    <col min="10" max="10" width="3.7109375" style="13" customWidth="1"/>
    <col min="11" max="11" width="5.5703125" bestFit="1" customWidth="1"/>
    <col min="12" max="12" width="7.42578125" bestFit="1" customWidth="1"/>
  </cols>
  <sheetData>
    <row r="1" spans="1:20">
      <c r="B1" t="s">
        <v>184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s="13" t="s">
        <v>199</v>
      </c>
      <c r="K1" s="17" t="s">
        <v>128</v>
      </c>
      <c r="L1" s="17" t="s">
        <v>200</v>
      </c>
      <c r="M1" s="22" t="str">
        <f>CONCATENATE(MAX(C2:C11),"/18")</f>
        <v>18/18</v>
      </c>
      <c r="O1" s="246" t="s">
        <v>77</v>
      </c>
    </row>
    <row r="2" spans="1:20">
      <c r="A2">
        <v>1</v>
      </c>
      <c r="B2" s="5" t="str">
        <f>'[1]44.Georgia'!B2</f>
        <v>Dinamo Tbilisi</v>
      </c>
      <c r="C2" s="5">
        <f>'[1]44.Georgia'!C2</f>
        <v>18</v>
      </c>
      <c r="D2" s="5">
        <f>'[1]44.Georgia'!D2</f>
        <v>12</v>
      </c>
      <c r="E2" s="5">
        <f>'[1]44.Georgia'!E2</f>
        <v>4</v>
      </c>
      <c r="F2" s="5">
        <f>'[1]44.Georgia'!F2</f>
        <v>2</v>
      </c>
      <c r="G2" s="5">
        <f>'[1]44.Georgia'!G2</f>
        <v>33</v>
      </c>
      <c r="H2" s="5">
        <f>'[1]44.Georgia'!H2</f>
        <v>9</v>
      </c>
      <c r="I2" s="5">
        <f>'[1]44.Georgia'!I2</f>
        <v>24</v>
      </c>
      <c r="J2" s="48">
        <f>'[1]44.Georgia'!J2</f>
        <v>40</v>
      </c>
      <c r="K2" s="6">
        <f>'[1]44.Georgia'!K2</f>
        <v>6.5000000056497171</v>
      </c>
      <c r="L2" s="5" t="str">
        <f>'[1]44.Georgia'!L2</f>
        <v>CHQ1</v>
      </c>
      <c r="M2" s="20"/>
      <c r="N2" s="14"/>
    </row>
    <row r="3" spans="1:20">
      <c r="A3">
        <v>2</v>
      </c>
      <c r="B3" s="5" t="str">
        <f>'[1]44.Georgia'!B3</f>
        <v>Dinamo Batumi</v>
      </c>
      <c r="C3" s="5">
        <f>'[1]44.Georgia'!C3</f>
        <v>18</v>
      </c>
      <c r="D3" s="5">
        <f>'[1]44.Georgia'!D3</f>
        <v>10</v>
      </c>
      <c r="E3" s="5">
        <f>'[1]44.Georgia'!E3</f>
        <v>6</v>
      </c>
      <c r="F3" s="5">
        <f>'[1]44.Georgia'!F3</f>
        <v>2</v>
      </c>
      <c r="G3" s="5">
        <f>'[1]44.Georgia'!G3</f>
        <v>29</v>
      </c>
      <c r="H3" s="5">
        <f>'[1]44.Georgia'!H3</f>
        <v>14</v>
      </c>
      <c r="I3" s="5">
        <f>'[1]44.Georgia'!I3</f>
        <v>15</v>
      </c>
      <c r="J3" s="48">
        <f>'[1]44.Georgia'!J3</f>
        <v>36</v>
      </c>
      <c r="K3" s="6">
        <f>'[1]44.Georgia'!K3</f>
        <v>1.3750000025062656</v>
      </c>
      <c r="L3" s="5" t="str">
        <f>'[1]44.Georgia'!L3</f>
        <v>ECLQ1</v>
      </c>
      <c r="N3" s="5"/>
      <c r="O3" s="243"/>
    </row>
    <row r="4" spans="1:20">
      <c r="A4">
        <v>3</v>
      </c>
      <c r="B4" s="5" t="str">
        <f>'[1]44.Georgia'!B4</f>
        <v>Dila Gori</v>
      </c>
      <c r="C4" s="5">
        <f>'[1]44.Georgia'!C4</f>
        <v>18</v>
      </c>
      <c r="D4" s="5">
        <f>'[1]44.Georgia'!D4</f>
        <v>8</v>
      </c>
      <c r="E4" s="5">
        <f>'[1]44.Georgia'!E4</f>
        <v>6</v>
      </c>
      <c r="F4" s="5">
        <f>'[1]44.Georgia'!F4</f>
        <v>4</v>
      </c>
      <c r="G4" s="5">
        <f>'[1]44.Georgia'!G4</f>
        <v>29</v>
      </c>
      <c r="H4" s="5">
        <f>'[1]44.Georgia'!H4</f>
        <v>17</v>
      </c>
      <c r="I4" s="5">
        <f>'[1]44.Georgia'!I4</f>
        <v>12</v>
      </c>
      <c r="J4" s="48">
        <f>'[1]44.Georgia'!J4</f>
        <v>30</v>
      </c>
      <c r="K4" s="6">
        <f>'[1]44.Georgia'!K4</f>
        <v>1.3750000024509803</v>
      </c>
      <c r="L4" s="5" t="str">
        <f>'[1]44.Georgia'!L4</f>
        <v>ECLQ1</v>
      </c>
      <c r="N4" s="5"/>
    </row>
    <row r="5" spans="1:20">
      <c r="A5">
        <v>4</v>
      </c>
      <c r="B5" s="5" t="str">
        <f>'[1]44.Georgia'!B5</f>
        <v>Locomotive Tbilisi</v>
      </c>
      <c r="C5" s="5">
        <f>'[1]44.Georgia'!C5</f>
        <v>18</v>
      </c>
      <c r="D5" s="5">
        <f>'[1]44.Georgia'!D5</f>
        <v>8</v>
      </c>
      <c r="E5" s="5">
        <f>'[1]44.Georgia'!E5</f>
        <v>5</v>
      </c>
      <c r="F5" s="5">
        <f>'[1]44.Georgia'!F5</f>
        <v>5</v>
      </c>
      <c r="G5" s="5">
        <f>'[1]44.Georgia'!G5</f>
        <v>30</v>
      </c>
      <c r="H5" s="5">
        <f>'[1]44.Georgia'!H5</f>
        <v>23</v>
      </c>
      <c r="I5" s="5">
        <f>'[1]44.Georgia'!I5</f>
        <v>7</v>
      </c>
      <c r="J5" s="48">
        <f>'[1]44.Georgia'!J5</f>
        <v>29</v>
      </c>
      <c r="K5" s="6">
        <f>'[1]44.Georgia'!K5</f>
        <v>2.0000000027700833</v>
      </c>
      <c r="L5" s="5" t="str">
        <f>'[1]44.Georgia'!L5</f>
        <v xml:space="preserve"> </v>
      </c>
      <c r="P5" s="4"/>
      <c r="Q5" s="271" t="s">
        <v>201</v>
      </c>
    </row>
    <row r="6" spans="1:20">
      <c r="A6">
        <v>5</v>
      </c>
      <c r="B6" s="5" t="str">
        <f>'[1]44.Georgia'!B6</f>
        <v>Saburtalo</v>
      </c>
      <c r="C6" s="5">
        <f>'[1]44.Georgia'!C6</f>
        <v>18</v>
      </c>
      <c r="D6" s="5">
        <f>'[1]44.Georgia'!D6</f>
        <v>7</v>
      </c>
      <c r="E6" s="5">
        <f>'[1]44.Georgia'!E6</f>
        <v>6</v>
      </c>
      <c r="F6" s="5">
        <f>'[1]44.Georgia'!F6</f>
        <v>5</v>
      </c>
      <c r="G6" s="5">
        <f>'[1]44.Georgia'!G6</f>
        <v>28</v>
      </c>
      <c r="H6" s="5">
        <f>'[1]44.Georgia'!H6</f>
        <v>21</v>
      </c>
      <c r="I6" s="5">
        <f>'[1]44.Georgia'!I6</f>
        <v>7</v>
      </c>
      <c r="J6" s="48">
        <f>'[1]44.Georgia'!J6</f>
        <v>27</v>
      </c>
      <c r="K6" s="6">
        <f>'[1]44.Georgia'!K6</f>
        <v>3.0000000030395135</v>
      </c>
      <c r="L6" s="5" t="str">
        <f>'[1]44.Georgia'!L6</f>
        <v xml:space="preserve"> </v>
      </c>
      <c r="M6" s="10"/>
      <c r="P6" s="271"/>
      <c r="Q6" s="271" t="s">
        <v>312</v>
      </c>
      <c r="T6" s="271"/>
    </row>
    <row r="7" spans="1:20">
      <c r="A7" s="125">
        <v>6</v>
      </c>
      <c r="B7" s="5" t="str">
        <f>'[1]44.Georgia'!B7</f>
        <v>Telavi</v>
      </c>
      <c r="C7" s="5">
        <f>'[1]44.Georgia'!C7</f>
        <v>18</v>
      </c>
      <c r="D7" s="5">
        <f>'[1]44.Georgia'!D7</f>
        <v>4</v>
      </c>
      <c r="E7" s="5">
        <f>'[1]44.Georgia'!E7</f>
        <v>12</v>
      </c>
      <c r="F7" s="5">
        <f>'[1]44.Georgia'!F7</f>
        <v>2</v>
      </c>
      <c r="G7" s="5">
        <f>'[1]44.Georgia'!G7</f>
        <v>21</v>
      </c>
      <c r="H7" s="5">
        <f>'[1]44.Georgia'!H7</f>
        <v>14</v>
      </c>
      <c r="I7" s="5">
        <f>'[1]44.Georgia'!I7</f>
        <v>7</v>
      </c>
      <c r="J7" s="48">
        <f>'[1]44.Georgia'!J7</f>
        <v>24</v>
      </c>
      <c r="K7" s="6">
        <f>'[1]44.Georgia'!K7</f>
        <v>1.3750000101666666</v>
      </c>
      <c r="L7" s="5" t="str">
        <f>'[1]44.Georgia'!L7</f>
        <v xml:space="preserve"> </v>
      </c>
      <c r="P7" s="157"/>
      <c r="Q7" s="271"/>
      <c r="T7" s="271"/>
    </row>
    <row r="8" spans="1:20">
      <c r="A8">
        <v>7</v>
      </c>
      <c r="B8" s="5" t="str">
        <f>'[1]44.Georgia'!B8</f>
        <v>Samtredia</v>
      </c>
      <c r="C8" s="5">
        <f>'[1]44.Georgia'!C8</f>
        <v>18</v>
      </c>
      <c r="D8" s="5">
        <f>'[1]44.Georgia'!D8</f>
        <v>5</v>
      </c>
      <c r="E8" s="5">
        <f>'[1]44.Georgia'!E8</f>
        <v>4</v>
      </c>
      <c r="F8" s="5">
        <f>'[1]44.Georgia'!F8</f>
        <v>9</v>
      </c>
      <c r="G8" s="5">
        <f>'[1]44.Georgia'!G8</f>
        <v>14</v>
      </c>
      <c r="H8" s="5">
        <f>'[1]44.Georgia'!H8</f>
        <v>23</v>
      </c>
      <c r="I8" s="5">
        <f>'[1]44.Georgia'!I8</f>
        <v>-9</v>
      </c>
      <c r="J8" s="48">
        <f>'[1]44.Georgia'!J8</f>
        <v>19</v>
      </c>
      <c r="K8" s="6">
        <f>'[1]44.Georgia'!K8</f>
        <v>2.2500000027777776</v>
      </c>
      <c r="L8" s="5" t="str">
        <f>'[1]44.Georgia'!L8</f>
        <v xml:space="preserve"> </v>
      </c>
      <c r="P8" s="271"/>
    </row>
    <row r="9" spans="1:20">
      <c r="A9">
        <v>8</v>
      </c>
      <c r="B9" s="5" t="str">
        <f>'[1]44.Georgia'!B9</f>
        <v>Torpedo Kutaisi</v>
      </c>
      <c r="C9" s="5">
        <f>'[1]44.Georgia'!C9</f>
        <v>18</v>
      </c>
      <c r="D9" s="5">
        <f>'[1]44.Georgia'!D9</f>
        <v>4</v>
      </c>
      <c r="E9" s="5">
        <f>'[1]44.Georgia'!E9</f>
        <v>5</v>
      </c>
      <c r="F9" s="5">
        <f>'[1]44.Georgia'!F9</f>
        <v>9</v>
      </c>
      <c r="G9" s="5">
        <f>'[1]44.Georgia'!G9</f>
        <v>17</v>
      </c>
      <c r="H9" s="5">
        <f>'[1]44.Georgia'!H9</f>
        <v>30</v>
      </c>
      <c r="I9" s="5">
        <f>'[1]44.Georgia'!I9</f>
        <v>-13</v>
      </c>
      <c r="J9" s="48">
        <f>'[1]44.Georgia'!J9</f>
        <v>17</v>
      </c>
      <c r="K9" s="6">
        <f>'[1]44.Georgia'!K9</f>
        <v>3.7500000034246574</v>
      </c>
      <c r="L9" s="5" t="str">
        <f>'[1]44.Georgia'!L9</f>
        <v xml:space="preserve"> </v>
      </c>
      <c r="T9" s="271"/>
    </row>
    <row r="10" spans="1:20">
      <c r="A10">
        <v>9</v>
      </c>
      <c r="B10" s="5" t="str">
        <f>'[1]44.Georgia'!B10</f>
        <v>Chikhura</v>
      </c>
      <c r="C10" s="5">
        <f>'[1]44.Georgia'!C10</f>
        <v>18</v>
      </c>
      <c r="D10" s="5">
        <f>'[1]44.Georgia'!D10</f>
        <v>3</v>
      </c>
      <c r="E10" s="5">
        <f>'[1]44.Georgia'!E10</f>
        <v>4</v>
      </c>
      <c r="F10" s="5">
        <f>'[1]44.Georgia'!F10</f>
        <v>11</v>
      </c>
      <c r="G10" s="5">
        <f>'[1]44.Georgia'!G10</f>
        <v>18</v>
      </c>
      <c r="H10" s="5">
        <f>'[1]44.Georgia'!H10</f>
        <v>40</v>
      </c>
      <c r="I10" s="5">
        <f>'[1]44.Georgia'!I10</f>
        <v>-22</v>
      </c>
      <c r="J10" s="48">
        <f>'[1]44.Georgia'!J10</f>
        <v>13</v>
      </c>
      <c r="K10" s="6">
        <f>'[1]44.Georgia'!K10</f>
        <v>3.5000000033444816</v>
      </c>
      <c r="L10" s="5" t="str">
        <f>'[1]44.Georgia'!L10</f>
        <v xml:space="preserve"> </v>
      </c>
      <c r="T10" s="271"/>
    </row>
    <row r="11" spans="1:20">
      <c r="A11">
        <v>10</v>
      </c>
      <c r="B11" s="5" t="str">
        <f>'[1]44.Georgia'!B11</f>
        <v>Merani Tbilisi</v>
      </c>
      <c r="C11" s="5">
        <f>'[1]44.Georgia'!C11</f>
        <v>18</v>
      </c>
      <c r="D11" s="5">
        <f>'[1]44.Georgia'!D11</f>
        <v>0</v>
      </c>
      <c r="E11" s="5">
        <f>'[1]44.Georgia'!E11</f>
        <v>6</v>
      </c>
      <c r="F11" s="5">
        <f>'[1]44.Georgia'!F11</f>
        <v>12</v>
      </c>
      <c r="G11" s="5">
        <f>'[1]44.Georgia'!G11</f>
        <v>6</v>
      </c>
      <c r="H11" s="5">
        <f>'[1]44.Georgia'!H11</f>
        <v>34</v>
      </c>
      <c r="I11" s="5">
        <f>'[1]44.Georgia'!I11</f>
        <v>-28</v>
      </c>
      <c r="J11" s="48">
        <f>'[1]44.Georgia'!J11</f>
        <v>6</v>
      </c>
      <c r="K11" s="6">
        <f>'[1]44.Georgia'!K11</f>
        <v>1.3750000100999999</v>
      </c>
      <c r="L11" s="5" t="str">
        <f>'[1]44.Georgia'!L11</f>
        <v xml:space="preserve"> </v>
      </c>
    </row>
    <row r="12" spans="1:20">
      <c r="F12" s="120" t="s">
        <v>203</v>
      </c>
      <c r="G12" s="277">
        <f>SUM(G2:G11)/SUM(C2:C11)*2</f>
        <v>2.5</v>
      </c>
      <c r="H12" s="277"/>
    </row>
    <row r="13" spans="1:20">
      <c r="B13" t="s">
        <v>168</v>
      </c>
      <c r="K13" s="6">
        <f>'[1]44.Georgia'!K13</f>
        <v>1.3750000099999999</v>
      </c>
    </row>
    <row r="16" spans="1:20">
      <c r="K16" s="3"/>
    </row>
    <row r="17" spans="1:12">
      <c r="A17" s="29"/>
      <c r="B17" s="190" t="s">
        <v>204</v>
      </c>
    </row>
    <row r="18" spans="1:12">
      <c r="A18" s="29"/>
      <c r="B18" s="27" t="s">
        <v>267</v>
      </c>
      <c r="L18" t="str">
        <f>IF(B14="Дебрецен","ЛЕ2"," ")</f>
        <v xml:space="preserve"> </v>
      </c>
    </row>
    <row r="19" spans="1:12">
      <c r="B19" s="27" t="s">
        <v>206</v>
      </c>
    </row>
    <row r="20" spans="1:12">
      <c r="B20" s="27" t="s">
        <v>207</v>
      </c>
    </row>
  </sheetData>
  <mergeCells count="1">
    <mergeCell ref="G12:H12"/>
  </mergeCells>
  <phoneticPr fontId="3" type="noConversion"/>
  <hyperlinks>
    <hyperlink ref="O1" location="MENU!A1" display="Menu" xr:uid="{00000000-0004-0000-3100-000000000000}"/>
  </hyperlinks>
  <pageMargins left="0.75" right="0.75" top="1" bottom="1" header="0.5" footer="0.5"/>
  <pageSetup paperSize="9"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Лист54"/>
  <dimension ref="A1:T26"/>
  <sheetViews>
    <sheetView workbookViewId="0"/>
  </sheetViews>
  <sheetFormatPr defaultRowHeight="15"/>
  <cols>
    <col min="1" max="1" width="3" customWidth="1"/>
    <col min="2" max="2" width="19.7109375" customWidth="1"/>
    <col min="3" max="8" width="3" customWidth="1"/>
    <col min="9" max="9" width="3.7109375" customWidth="1"/>
    <col min="10" max="10" width="3.7109375" style="13" customWidth="1"/>
    <col min="11" max="11" width="5.5703125" bestFit="1" customWidth="1"/>
    <col min="12" max="12" width="7.42578125" bestFit="1" customWidth="1"/>
  </cols>
  <sheetData>
    <row r="1" spans="1:20">
      <c r="A1" s="9"/>
      <c r="B1" t="s">
        <v>184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s="13" t="s">
        <v>199</v>
      </c>
      <c r="K1" s="17" t="s">
        <v>128</v>
      </c>
      <c r="L1" s="17" t="s">
        <v>200</v>
      </c>
      <c r="M1" s="20" t="str">
        <f>CONCATENATE(MAX(C2:C17),"/30")</f>
        <v>23/30</v>
      </c>
      <c r="O1" s="246" t="s">
        <v>77</v>
      </c>
    </row>
    <row r="2" spans="1:20">
      <c r="A2" s="30">
        <v>1</v>
      </c>
      <c r="B2" s="5" t="str">
        <f>'[1]45.Malta'!B2</f>
        <v>Hamrun</v>
      </c>
      <c r="C2" s="5">
        <f>'[1]45.Malta'!C2</f>
        <v>23</v>
      </c>
      <c r="D2" s="5">
        <f>'[1]45.Malta'!D2</f>
        <v>17</v>
      </c>
      <c r="E2" s="5">
        <f>'[1]45.Malta'!E2</f>
        <v>5</v>
      </c>
      <c r="F2" s="5">
        <f>'[1]45.Malta'!F2</f>
        <v>1</v>
      </c>
      <c r="G2" s="5">
        <f>'[1]45.Malta'!G2</f>
        <v>56</v>
      </c>
      <c r="H2" s="5">
        <f>'[1]45.Malta'!H2</f>
        <v>20</v>
      </c>
      <c r="I2" s="5">
        <f>'[1]45.Malta'!I2</f>
        <v>36</v>
      </c>
      <c r="J2" s="48">
        <f>'[1]45.Malta'!J2</f>
        <v>56</v>
      </c>
      <c r="K2" s="6">
        <f>'[1]45.Malta'!K2</f>
        <v>1.275000001</v>
      </c>
      <c r="L2" s="5" t="str">
        <f>'[1]45.Malta'!L2</f>
        <v>CHQ1</v>
      </c>
      <c r="M2" s="20"/>
      <c r="N2" s="14"/>
    </row>
    <row r="3" spans="1:20">
      <c r="A3" s="30">
        <v>2</v>
      </c>
      <c r="B3" s="5" t="str">
        <f>'[1]45.Malta'!B3</f>
        <v>Hibernians</v>
      </c>
      <c r="C3" s="5">
        <f>'[1]45.Malta'!C3</f>
        <v>23</v>
      </c>
      <c r="D3" s="5">
        <f>'[1]45.Malta'!D3</f>
        <v>16</v>
      </c>
      <c r="E3" s="5">
        <f>'[1]45.Malta'!E3</f>
        <v>3</v>
      </c>
      <c r="F3" s="5">
        <f>'[1]45.Malta'!F3</f>
        <v>4</v>
      </c>
      <c r="G3" s="5">
        <f>'[1]45.Malta'!G3</f>
        <v>53</v>
      </c>
      <c r="H3" s="5">
        <f>'[1]45.Malta'!H3</f>
        <v>20</v>
      </c>
      <c r="I3" s="5">
        <f>'[1]45.Malta'!I3</f>
        <v>33</v>
      </c>
      <c r="J3" s="48">
        <f>'[1]45.Malta'!J3</f>
        <v>51</v>
      </c>
      <c r="K3" s="6">
        <f>'[1]45.Malta'!K3</f>
        <v>3.7500000034482759</v>
      </c>
      <c r="L3" s="5" t="str">
        <f>'[1]45.Malta'!L3</f>
        <v>ECLQ1</v>
      </c>
      <c r="N3" s="5"/>
    </row>
    <row r="4" spans="1:20">
      <c r="A4" s="30">
        <v>3</v>
      </c>
      <c r="B4" s="5" t="str">
        <f>'[1]45.Malta'!B4</f>
        <v>Gzira United</v>
      </c>
      <c r="C4" s="5">
        <f>'[1]45.Malta'!C4</f>
        <v>23</v>
      </c>
      <c r="D4" s="5">
        <f>'[1]45.Malta'!D4</f>
        <v>14</v>
      </c>
      <c r="E4" s="5">
        <f>'[1]45.Malta'!E4</f>
        <v>4</v>
      </c>
      <c r="F4" s="5">
        <f>'[1]45.Malta'!F4</f>
        <v>5</v>
      </c>
      <c r="G4" s="5">
        <f>'[1]45.Malta'!G4</f>
        <v>49</v>
      </c>
      <c r="H4" s="5">
        <f>'[1]45.Malta'!H4</f>
        <v>21</v>
      </c>
      <c r="I4" s="5">
        <f>'[1]45.Malta'!I4</f>
        <v>28</v>
      </c>
      <c r="J4" s="48">
        <f>'[1]45.Malta'!J4</f>
        <v>46</v>
      </c>
      <c r="K4" s="6">
        <f>'[1]45.Malta'!K4</f>
        <v>2.5000000028653293</v>
      </c>
      <c r="L4" s="5" t="str">
        <f>'[1]45.Malta'!L4</f>
        <v>ECLQ1</v>
      </c>
    </row>
    <row r="5" spans="1:20">
      <c r="A5" s="30">
        <v>4</v>
      </c>
      <c r="B5" s="5" t="str">
        <f>'[1]45.Malta'!B5</f>
        <v>Birkirkara</v>
      </c>
      <c r="C5" s="5">
        <f>'[1]45.Malta'!C5</f>
        <v>23</v>
      </c>
      <c r="D5" s="5">
        <f>'[1]45.Malta'!D5</f>
        <v>13</v>
      </c>
      <c r="E5" s="5">
        <f>'[1]45.Malta'!E5</f>
        <v>5</v>
      </c>
      <c r="F5" s="5">
        <f>'[1]45.Malta'!F5</f>
        <v>5</v>
      </c>
      <c r="G5" s="5">
        <f>'[1]45.Malta'!G5</f>
        <v>45</v>
      </c>
      <c r="H5" s="5">
        <f>'[1]45.Malta'!H5</f>
        <v>25</v>
      </c>
      <c r="I5" s="5">
        <f>'[1]45.Malta'!I5</f>
        <v>20</v>
      </c>
      <c r="J5" s="48">
        <f>'[1]45.Malta'!J5</f>
        <v>44</v>
      </c>
      <c r="K5" s="6">
        <f>'[1]45.Malta'!K5</f>
        <v>1.5000000025641025</v>
      </c>
      <c r="L5" s="5" t="str">
        <f>'[1]45.Malta'!L5</f>
        <v>ECLQ1?</v>
      </c>
    </row>
    <row r="6" spans="1:20">
      <c r="A6" s="30">
        <v>5</v>
      </c>
      <c r="B6" s="5" t="str">
        <f>'[1]45.Malta'!B6</f>
        <v>Sliema</v>
      </c>
      <c r="C6" s="5">
        <f>'[1]45.Malta'!C6</f>
        <v>23</v>
      </c>
      <c r="D6" s="5">
        <f>'[1]45.Malta'!D6</f>
        <v>12</v>
      </c>
      <c r="E6" s="5">
        <f>'[1]45.Malta'!E6</f>
        <v>4</v>
      </c>
      <c r="F6" s="5">
        <f>'[1]45.Malta'!F6</f>
        <v>7</v>
      </c>
      <c r="G6" s="5">
        <f>'[1]45.Malta'!G6</f>
        <v>39</v>
      </c>
      <c r="H6" s="5">
        <f>'[1]45.Malta'!H6</f>
        <v>31</v>
      </c>
      <c r="I6" s="5">
        <f>'[1]45.Malta'!I6</f>
        <v>8</v>
      </c>
      <c r="J6" s="48">
        <f>'[1]45.Malta'!J6</f>
        <v>40</v>
      </c>
      <c r="K6" s="6">
        <f>'[1]45.Malta'!K6</f>
        <v>1.2750000001999999</v>
      </c>
      <c r="L6" s="5" t="str">
        <f>'[1]45.Malta'!L6</f>
        <v xml:space="preserve"> </v>
      </c>
      <c r="M6" s="10"/>
      <c r="O6" s="271"/>
      <c r="P6" s="271"/>
      <c r="T6" s="58"/>
    </row>
    <row r="7" spans="1:20">
      <c r="A7" s="30">
        <v>6</v>
      </c>
      <c r="B7" s="5" t="str">
        <f>'[1]45.Malta'!B7</f>
        <v>Mosta</v>
      </c>
      <c r="C7" s="5">
        <f>'[1]45.Malta'!C7</f>
        <v>23</v>
      </c>
      <c r="D7" s="5">
        <f>'[1]45.Malta'!D7</f>
        <v>10</v>
      </c>
      <c r="E7" s="5">
        <f>'[1]45.Malta'!E7</f>
        <v>6</v>
      </c>
      <c r="F7" s="5">
        <f>'[1]45.Malta'!F7</f>
        <v>7</v>
      </c>
      <c r="G7" s="5">
        <f>'[1]45.Malta'!G7</f>
        <v>41</v>
      </c>
      <c r="H7" s="5">
        <f>'[1]45.Malta'!H7</f>
        <v>36</v>
      </c>
      <c r="I7" s="5">
        <f>'[1]45.Malta'!I7</f>
        <v>5</v>
      </c>
      <c r="J7" s="48">
        <f>'[1]45.Malta'!J7</f>
        <v>36</v>
      </c>
      <c r="K7" s="6">
        <f>'[1]45.Malta'!K7</f>
        <v>1.2750000001666666</v>
      </c>
      <c r="L7" s="5" t="str">
        <f>'[1]45.Malta'!L7</f>
        <v xml:space="preserve"> </v>
      </c>
      <c r="O7" s="139"/>
      <c r="P7" s="139"/>
      <c r="T7" s="139"/>
    </row>
    <row r="8" spans="1:20">
      <c r="A8" s="30">
        <v>7</v>
      </c>
      <c r="B8" s="5" t="str">
        <f>'[1]45.Malta'!B8</f>
        <v>Valletta</v>
      </c>
      <c r="C8" s="5">
        <f>'[1]45.Malta'!C8</f>
        <v>23</v>
      </c>
      <c r="D8" s="5">
        <f>'[1]45.Malta'!D8</f>
        <v>9</v>
      </c>
      <c r="E8" s="5">
        <f>'[1]45.Malta'!E8</f>
        <v>6</v>
      </c>
      <c r="F8" s="5">
        <f>'[1]45.Malta'!F8</f>
        <v>8</v>
      </c>
      <c r="G8" s="5">
        <f>'[1]45.Malta'!G8</f>
        <v>27</v>
      </c>
      <c r="H8" s="5">
        <f>'[1]45.Malta'!H8</f>
        <v>35</v>
      </c>
      <c r="I8" s="5">
        <f>'[1]45.Malta'!I8</f>
        <v>-8</v>
      </c>
      <c r="J8" s="48">
        <f>'[1]45.Malta'!J8</f>
        <v>33</v>
      </c>
      <c r="K8" s="6">
        <f>'[1]45.Malta'!K8</f>
        <v>6.0000000051813469</v>
      </c>
      <c r="L8" s="5" t="str">
        <f>'[1]45.Malta'!L8</f>
        <v xml:space="preserve"> </v>
      </c>
      <c r="O8" s="143"/>
      <c r="Q8" s="271"/>
      <c r="T8" s="271"/>
    </row>
    <row r="9" spans="1:20">
      <c r="A9" s="30">
        <v>8</v>
      </c>
      <c r="B9" s="5" t="str">
        <f>'[1]45.Malta'!B9</f>
        <v>Santa Lucia</v>
      </c>
      <c r="C9" s="5">
        <f>'[1]45.Malta'!C9</f>
        <v>23</v>
      </c>
      <c r="D9" s="5">
        <f>'[1]45.Malta'!D9</f>
        <v>7</v>
      </c>
      <c r="E9" s="5">
        <f>'[1]45.Malta'!E9</f>
        <v>8</v>
      </c>
      <c r="F9" s="5">
        <f>'[1]45.Malta'!F9</f>
        <v>8</v>
      </c>
      <c r="G9" s="5">
        <f>'[1]45.Malta'!G9</f>
        <v>38</v>
      </c>
      <c r="H9" s="5">
        <f>'[1]45.Malta'!H9</f>
        <v>35</v>
      </c>
      <c r="I9" s="5">
        <f>'[1]45.Malta'!I9</f>
        <v>3</v>
      </c>
      <c r="J9" s="48">
        <f>'[1]45.Malta'!J9</f>
        <v>29</v>
      </c>
      <c r="K9" s="6">
        <f>'[1]45.Malta'!K9</f>
        <v>1.2750000001249999</v>
      </c>
      <c r="L9" s="5" t="str">
        <f>'[1]45.Malta'!L9</f>
        <v xml:space="preserve"> </v>
      </c>
      <c r="O9" s="139"/>
    </row>
    <row r="10" spans="1:20">
      <c r="A10" s="30">
        <v>9</v>
      </c>
      <c r="B10" s="5" t="str">
        <f>'[1]45.Malta'!B10</f>
        <v>Sirens</v>
      </c>
      <c r="C10" s="5">
        <f>'[1]45.Malta'!C10</f>
        <v>23</v>
      </c>
      <c r="D10" s="5">
        <f>'[1]45.Malta'!D10</f>
        <v>7</v>
      </c>
      <c r="E10" s="5">
        <f>'[1]45.Malta'!E10</f>
        <v>7</v>
      </c>
      <c r="F10" s="5">
        <f>'[1]45.Malta'!F10</f>
        <v>9</v>
      </c>
      <c r="G10" s="5">
        <f>'[1]45.Malta'!G10</f>
        <v>27</v>
      </c>
      <c r="H10" s="5">
        <f>'[1]45.Malta'!H10</f>
        <v>35</v>
      </c>
      <c r="I10" s="5">
        <f>'[1]45.Malta'!I10</f>
        <v>-8</v>
      </c>
      <c r="J10" s="48">
        <f>'[1]45.Malta'!J10</f>
        <v>28</v>
      </c>
      <c r="K10" s="6">
        <f>'[1]45.Malta'!K10</f>
        <v>1.2750000024390242</v>
      </c>
      <c r="L10" s="5" t="str">
        <f>'[1]45.Malta'!L10</f>
        <v xml:space="preserve"> </v>
      </c>
    </row>
    <row r="11" spans="1:20">
      <c r="A11" s="30">
        <v>10</v>
      </c>
      <c r="B11" s="5" t="str">
        <f>'[1]45.Malta'!B11</f>
        <v>Balzan</v>
      </c>
      <c r="C11" s="5">
        <f>'[1]45.Malta'!C11</f>
        <v>23</v>
      </c>
      <c r="D11" s="5">
        <f>'[1]45.Malta'!D11</f>
        <v>6</v>
      </c>
      <c r="E11" s="5">
        <f>'[1]45.Malta'!E11</f>
        <v>9</v>
      </c>
      <c r="F11" s="5">
        <f>'[1]45.Malta'!F11</f>
        <v>8</v>
      </c>
      <c r="G11" s="5">
        <f>'[1]45.Malta'!G11</f>
        <v>31</v>
      </c>
      <c r="H11" s="5">
        <f>'[1]45.Malta'!H11</f>
        <v>29</v>
      </c>
      <c r="I11" s="5">
        <f>'[1]45.Malta'!I11</f>
        <v>2</v>
      </c>
      <c r="J11" s="48">
        <f>'[1]45.Malta'!J11</f>
        <v>27</v>
      </c>
      <c r="K11" s="6">
        <f>'[1]45.Malta'!K11</f>
        <v>3.0000000029850744</v>
      </c>
      <c r="L11" s="5" t="str">
        <f>'[1]45.Malta'!L11</f>
        <v xml:space="preserve"> </v>
      </c>
    </row>
    <row r="12" spans="1:20">
      <c r="A12" s="30">
        <v>11</v>
      </c>
      <c r="B12" s="5" t="str">
        <f>'[1]45.Malta'!B12</f>
        <v xml:space="preserve">Gudja United </v>
      </c>
      <c r="C12" s="5">
        <f>'[1]45.Malta'!C12</f>
        <v>23</v>
      </c>
      <c r="D12" s="5">
        <f>'[1]45.Malta'!D12</f>
        <v>8</v>
      </c>
      <c r="E12" s="5">
        <f>'[1]45.Malta'!E12</f>
        <v>3</v>
      </c>
      <c r="F12" s="5">
        <f>'[1]45.Malta'!F12</f>
        <v>12</v>
      </c>
      <c r="G12" s="5">
        <f>'[1]45.Malta'!G12</f>
        <v>29</v>
      </c>
      <c r="H12" s="5">
        <f>'[1]45.Malta'!H12</f>
        <v>35</v>
      </c>
      <c r="I12" s="5">
        <f>'[1]45.Malta'!I12</f>
        <v>-6</v>
      </c>
      <c r="J12" s="48">
        <f>'[1]45.Malta'!J12</f>
        <v>27</v>
      </c>
      <c r="K12" s="6">
        <f>'[1]45.Malta'!K12</f>
        <v>1.275000000090909</v>
      </c>
      <c r="L12" s="5" t="str">
        <f>'[1]45.Malta'!L12</f>
        <v xml:space="preserve"> </v>
      </c>
      <c r="N12" s="68"/>
    </row>
    <row r="13" spans="1:20">
      <c r="A13" s="30">
        <v>12</v>
      </c>
      <c r="B13" s="5" t="str">
        <f>'[1]45.Malta'!B13</f>
        <v>Floriana</v>
      </c>
      <c r="C13" s="5">
        <f>'[1]45.Malta'!C13</f>
        <v>23</v>
      </c>
      <c r="D13" s="5">
        <f>'[1]45.Malta'!D13</f>
        <v>7</v>
      </c>
      <c r="E13" s="5">
        <f>'[1]45.Malta'!E13</f>
        <v>6</v>
      </c>
      <c r="F13" s="5">
        <f>'[1]45.Malta'!F13</f>
        <v>10</v>
      </c>
      <c r="G13" s="5">
        <f>'[1]45.Malta'!G13</f>
        <v>26</v>
      </c>
      <c r="H13" s="5">
        <f>'[1]45.Malta'!H13</f>
        <v>34</v>
      </c>
      <c r="I13" s="5">
        <f>'[1]45.Malta'!I13</f>
        <v>-8</v>
      </c>
      <c r="J13" s="48">
        <f>'[1]45.Malta'!J13</f>
        <v>27</v>
      </c>
      <c r="K13" s="6">
        <f>'[1]45.Malta'!K13</f>
        <v>2.2500000028490028</v>
      </c>
      <c r="L13" s="5" t="str">
        <f>'[1]45.Malta'!L13</f>
        <v xml:space="preserve"> </v>
      </c>
      <c r="N13" s="158"/>
    </row>
    <row r="14" spans="1:20">
      <c r="A14" s="30">
        <v>13</v>
      </c>
      <c r="B14" s="5" t="str">
        <f>'[1]45.Malta'!B14</f>
        <v>Zejtun Corinthians</v>
      </c>
      <c r="C14" s="5">
        <f>'[1]45.Malta'!C14</f>
        <v>23</v>
      </c>
      <c r="D14" s="5">
        <f>'[1]45.Malta'!D14</f>
        <v>6</v>
      </c>
      <c r="E14" s="5">
        <f>'[1]45.Malta'!E14</f>
        <v>6</v>
      </c>
      <c r="F14" s="5">
        <f>'[1]45.Malta'!F14</f>
        <v>11</v>
      </c>
      <c r="G14" s="5">
        <f>'[1]45.Malta'!G14</f>
        <v>28</v>
      </c>
      <c r="H14" s="5">
        <f>'[1]45.Malta'!H14</f>
        <v>40</v>
      </c>
      <c r="I14" s="5">
        <f>'[1]45.Malta'!I14</f>
        <v>-12</v>
      </c>
      <c r="J14" s="48">
        <f>'[1]45.Malta'!J14</f>
        <v>24</v>
      </c>
      <c r="K14" s="6">
        <f>'[1]45.Malta'!K14</f>
        <v>1.275000000076923</v>
      </c>
      <c r="L14" s="5" t="str">
        <f>'[1]45.Malta'!L14</f>
        <v xml:space="preserve"> </v>
      </c>
      <c r="N14" s="153"/>
    </row>
    <row r="15" spans="1:20">
      <c r="A15" s="30">
        <v>14</v>
      </c>
      <c r="B15" s="5" t="str">
        <f>'[1]45.Malta'!B15</f>
        <v>Tarxien</v>
      </c>
      <c r="C15" s="5">
        <f>'[1]45.Malta'!C15</f>
        <v>23</v>
      </c>
      <c r="D15" s="5">
        <f>'[1]45.Malta'!D15</f>
        <v>6</v>
      </c>
      <c r="E15" s="5">
        <f>'[1]45.Malta'!E15</f>
        <v>3</v>
      </c>
      <c r="F15" s="5">
        <f>'[1]45.Malta'!F15</f>
        <v>14</v>
      </c>
      <c r="G15" s="5">
        <f>'[1]45.Malta'!G15</f>
        <v>25</v>
      </c>
      <c r="H15" s="5">
        <f>'[1]45.Malta'!H15</f>
        <v>48</v>
      </c>
      <c r="I15" s="5">
        <f>'[1]45.Malta'!I15</f>
        <v>-23</v>
      </c>
      <c r="J15" s="48">
        <f>'[1]45.Malta'!J15</f>
        <v>21</v>
      </c>
      <c r="K15" s="6">
        <f>'[1]45.Malta'!K15</f>
        <v>1.2750000000714286</v>
      </c>
      <c r="L15" s="5" t="str">
        <f>'[1]45.Malta'!L15</f>
        <v xml:space="preserve"> </v>
      </c>
    </row>
    <row r="16" spans="1:20">
      <c r="A16" s="30">
        <v>15</v>
      </c>
      <c r="B16" s="5" t="str">
        <f>'[1]45.Malta'!B16</f>
        <v>Lija Athetlic</v>
      </c>
      <c r="C16" s="5">
        <f>'[1]45.Malta'!C16</f>
        <v>23</v>
      </c>
      <c r="D16" s="5">
        <f>'[1]45.Malta'!D16</f>
        <v>5</v>
      </c>
      <c r="E16" s="5">
        <f>'[1]45.Malta'!E16</f>
        <v>5</v>
      </c>
      <c r="F16" s="5">
        <f>'[1]45.Malta'!F16</f>
        <v>13</v>
      </c>
      <c r="G16" s="5">
        <f>'[1]45.Malta'!G16</f>
        <v>25</v>
      </c>
      <c r="H16" s="5">
        <f>'[1]45.Malta'!H16</f>
        <v>46</v>
      </c>
      <c r="I16" s="5">
        <f>'[1]45.Malta'!I16</f>
        <v>-21</v>
      </c>
      <c r="J16" s="48">
        <f>'[1]45.Malta'!J16</f>
        <v>20</v>
      </c>
      <c r="K16" s="6">
        <f>'[1]45.Malta'!K16</f>
        <v>1.2750000000666666</v>
      </c>
      <c r="L16" s="5" t="str">
        <f>'[1]45.Malta'!L16</f>
        <v xml:space="preserve"> </v>
      </c>
    </row>
    <row r="17" spans="1:12">
      <c r="A17" s="30">
        <v>16</v>
      </c>
      <c r="B17" s="5" t="str">
        <f>'[1]45.Malta'!B17</f>
        <v>Senglea Athletic</v>
      </c>
      <c r="C17" s="5">
        <f>'[1]45.Malta'!C17</f>
        <v>23</v>
      </c>
      <c r="D17" s="5">
        <f>'[1]45.Malta'!D17</f>
        <v>0</v>
      </c>
      <c r="E17" s="5">
        <f>'[1]45.Malta'!E17</f>
        <v>2</v>
      </c>
      <c r="F17" s="5">
        <f>'[1]45.Malta'!F17</f>
        <v>21</v>
      </c>
      <c r="G17" s="5">
        <f>'[1]45.Malta'!G17</f>
        <v>13</v>
      </c>
      <c r="H17" s="5">
        <f>'[1]45.Malta'!H17</f>
        <v>62</v>
      </c>
      <c r="I17" s="5">
        <f>'[1]45.Malta'!I17</f>
        <v>-49</v>
      </c>
      <c r="J17" s="48">
        <f>'[1]45.Malta'!J17</f>
        <v>2</v>
      </c>
      <c r="K17" s="6">
        <f>'[1]45.Malta'!K17</f>
        <v>1.2750000000624999</v>
      </c>
      <c r="L17" s="5" t="str">
        <f>'[1]45.Malta'!L17</f>
        <v xml:space="preserve"> </v>
      </c>
    </row>
    <row r="18" spans="1:12">
      <c r="A18" s="29"/>
      <c r="B18" s="123"/>
      <c r="C18" s="125"/>
      <c r="D18" s="124"/>
      <c r="E18" s="124"/>
      <c r="F18" s="120" t="s">
        <v>203</v>
      </c>
      <c r="G18" s="277">
        <f>SUM(G2:G17)/SUM(C2:C17)*2</f>
        <v>3</v>
      </c>
      <c r="H18" s="277"/>
      <c r="L18" t="str">
        <f>IF(B14="Дебрецен","ЛЕ2"," ")</f>
        <v xml:space="preserve"> </v>
      </c>
    </row>
    <row r="19" spans="1:12">
      <c r="A19" s="29"/>
      <c r="B19" t="s">
        <v>169</v>
      </c>
      <c r="K19" s="6">
        <f>'[1]45.Malta'!K19</f>
        <v>1.2749999999999999</v>
      </c>
    </row>
    <row r="20" spans="1:12">
      <c r="A20" s="29"/>
      <c r="I20" s="125"/>
      <c r="J20" s="60"/>
    </row>
    <row r="21" spans="1:12">
      <c r="A21" s="125"/>
    </row>
    <row r="22" spans="1:12">
      <c r="B22" s="190" t="s">
        <v>204</v>
      </c>
      <c r="C22" s="125"/>
      <c r="D22" s="124"/>
      <c r="E22" s="124"/>
      <c r="F22" s="124"/>
      <c r="G22" s="124"/>
      <c r="H22" s="124"/>
      <c r="I22" s="125"/>
      <c r="J22" s="60"/>
    </row>
    <row r="23" spans="1:12">
      <c r="B23" s="27" t="s">
        <v>243</v>
      </c>
      <c r="C23" s="125"/>
      <c r="D23" s="124"/>
      <c r="E23" s="124"/>
      <c r="F23" s="124"/>
      <c r="G23" s="124"/>
      <c r="H23" s="124"/>
      <c r="I23" s="125"/>
      <c r="J23" s="60"/>
    </row>
    <row r="24" spans="1:12">
      <c r="B24" s="190" t="s">
        <v>206</v>
      </c>
    </row>
    <row r="25" spans="1:12">
      <c r="B25" s="190" t="s">
        <v>207</v>
      </c>
    </row>
    <row r="26" spans="1:12" ht="14.25" customHeight="1">
      <c r="B26" s="190" t="s">
        <v>313</v>
      </c>
    </row>
  </sheetData>
  <mergeCells count="1">
    <mergeCell ref="G18:H18"/>
  </mergeCells>
  <phoneticPr fontId="3" type="noConversion"/>
  <hyperlinks>
    <hyperlink ref="O1" location="MENU!A1" display="Menu" xr:uid="{00000000-0004-0000-3200-000000000000}"/>
  </hyperlinks>
  <pageMargins left="0.75" right="0.75" top="1" bottom="1" header="0.5" footer="0.5"/>
  <pageSetup paperSize="9"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Лист47"/>
  <dimension ref="A1:Q24"/>
  <sheetViews>
    <sheetView workbookViewId="0"/>
  </sheetViews>
  <sheetFormatPr defaultRowHeight="15"/>
  <cols>
    <col min="1" max="1" width="3" bestFit="1" customWidth="1"/>
    <col min="2" max="2" width="19.7109375" customWidth="1"/>
    <col min="3" max="3" width="3" customWidth="1"/>
    <col min="4" max="8" width="3" style="13" customWidth="1"/>
    <col min="9" max="10" width="3.7109375" style="13" customWidth="1"/>
    <col min="11" max="11" width="5.5703125" bestFit="1" customWidth="1"/>
    <col min="12" max="12" width="7.42578125" bestFit="1" customWidth="1"/>
  </cols>
  <sheetData>
    <row r="1" spans="1:17">
      <c r="B1" t="s">
        <v>184</v>
      </c>
      <c r="C1" t="s">
        <v>192</v>
      </c>
      <c r="D1" s="29" t="s">
        <v>193</v>
      </c>
      <c r="E1" s="29" t="s">
        <v>194</v>
      </c>
      <c r="F1" s="29" t="s">
        <v>195</v>
      </c>
      <c r="G1" s="29" t="s">
        <v>196</v>
      </c>
      <c r="H1" s="29" t="s">
        <v>197</v>
      </c>
      <c r="I1" s="29" t="s">
        <v>198</v>
      </c>
      <c r="J1" s="13" t="s">
        <v>199</v>
      </c>
      <c r="K1" s="17" t="s">
        <v>128</v>
      </c>
      <c r="L1" s="17" t="s">
        <v>200</v>
      </c>
      <c r="M1" s="129" t="str">
        <f>CONCATENATE(MAX(C1:C13),"/22")</f>
        <v>18/22</v>
      </c>
      <c r="N1" s="243"/>
      <c r="O1" s="246" t="s">
        <v>77</v>
      </c>
    </row>
    <row r="2" spans="1:17">
      <c r="A2">
        <v>1</v>
      </c>
      <c r="B2" s="5" t="str">
        <f>'[1]46.Iceland'!B2</f>
        <v>Valur</v>
      </c>
      <c r="C2" s="5">
        <f>'[1]46.Iceland'!C2</f>
        <v>18</v>
      </c>
      <c r="D2" s="5">
        <f>'[1]46.Iceland'!D2</f>
        <v>14</v>
      </c>
      <c r="E2" s="5">
        <f>'[1]46.Iceland'!E2</f>
        <v>2</v>
      </c>
      <c r="F2" s="5">
        <f>'[1]46.Iceland'!F2</f>
        <v>2</v>
      </c>
      <c r="G2" s="5">
        <f>'[1]46.Iceland'!G2</f>
        <v>50</v>
      </c>
      <c r="H2" s="5">
        <f>'[1]46.Iceland'!H2</f>
        <v>17</v>
      </c>
      <c r="I2" s="5">
        <f>'[1]46.Iceland'!I2</f>
        <v>33</v>
      </c>
      <c r="J2" s="48">
        <f>'[1]46.Iceland'!J2</f>
        <v>44</v>
      </c>
      <c r="K2" s="6">
        <f>'[1]46.Iceland'!K2</f>
        <v>4.2500000038314178</v>
      </c>
      <c r="L2" s="5" t="str">
        <f>'[1]46.Iceland'!L2</f>
        <v>CHQ1</v>
      </c>
    </row>
    <row r="3" spans="1:17">
      <c r="A3">
        <v>2</v>
      </c>
      <c r="B3" s="5" t="str">
        <f>'[1]46.Iceland'!B3</f>
        <v>Hafnarfjordur</v>
      </c>
      <c r="C3" s="5">
        <f>'[1]46.Iceland'!C3</f>
        <v>18</v>
      </c>
      <c r="D3" s="5">
        <f>'[1]46.Iceland'!D3</f>
        <v>11</v>
      </c>
      <c r="E3" s="5">
        <f>'[1]46.Iceland'!E3</f>
        <v>3</v>
      </c>
      <c r="F3" s="5">
        <f>'[1]46.Iceland'!F3</f>
        <v>4</v>
      </c>
      <c r="G3" s="5">
        <f>'[1]46.Iceland'!G3</f>
        <v>37</v>
      </c>
      <c r="H3" s="5">
        <f>'[1]46.Iceland'!H3</f>
        <v>23</v>
      </c>
      <c r="I3" s="5">
        <f>'[1]46.Iceland'!I3</f>
        <v>14</v>
      </c>
      <c r="J3" s="48">
        <f>'[1]46.Iceland'!J3</f>
        <v>36</v>
      </c>
      <c r="K3" s="6">
        <f>'[1]46.Iceland'!K3</f>
        <v>5.0000000040160639</v>
      </c>
      <c r="L3" s="5" t="str">
        <f>'[1]46.Iceland'!L3</f>
        <v>ECLQ1</v>
      </c>
      <c r="N3" s="243"/>
    </row>
    <row r="4" spans="1:17">
      <c r="A4">
        <v>3</v>
      </c>
      <c r="B4" s="5" t="str">
        <f>'[1]46.Iceland'!B4</f>
        <v>Stjarnan</v>
      </c>
      <c r="C4" s="5">
        <f>'[1]46.Iceland'!C4</f>
        <v>17</v>
      </c>
      <c r="D4" s="5">
        <f>'[1]46.Iceland'!D4</f>
        <v>8</v>
      </c>
      <c r="E4" s="5">
        <f>'[1]46.Iceland'!E4</f>
        <v>7</v>
      </c>
      <c r="F4" s="5">
        <f>'[1]46.Iceland'!F4</f>
        <v>2</v>
      </c>
      <c r="G4" s="5">
        <f>'[1]46.Iceland'!G4</f>
        <v>27</v>
      </c>
      <c r="H4" s="5">
        <f>'[1]46.Iceland'!H4</f>
        <v>20</v>
      </c>
      <c r="I4" s="5">
        <f>'[1]46.Iceland'!I4</f>
        <v>7</v>
      </c>
      <c r="J4" s="48">
        <f>'[1]46.Iceland'!J4</f>
        <v>31</v>
      </c>
      <c r="K4" s="6">
        <f>'[1]46.Iceland'!K4</f>
        <v>3.2500000032573291</v>
      </c>
      <c r="L4" s="5" t="str">
        <f>'[1]46.Iceland'!L4</f>
        <v>ECLQ1</v>
      </c>
    </row>
    <row r="5" spans="1:17">
      <c r="A5">
        <v>4</v>
      </c>
      <c r="B5" s="5" t="str">
        <f>'[1]46.Iceland'!B5</f>
        <v>Breidablik</v>
      </c>
      <c r="C5" s="5">
        <f>'[1]46.Iceland'!C5</f>
        <v>18</v>
      </c>
      <c r="D5" s="5">
        <f>'[1]46.Iceland'!D5</f>
        <v>9</v>
      </c>
      <c r="E5" s="5">
        <f>'[1]46.Iceland'!E5</f>
        <v>4</v>
      </c>
      <c r="F5" s="5">
        <f>'[1]46.Iceland'!F5</f>
        <v>5</v>
      </c>
      <c r="G5" s="5">
        <f>'[1]46.Iceland'!G5</f>
        <v>37</v>
      </c>
      <c r="H5" s="5">
        <f>'[1]46.Iceland'!H5</f>
        <v>27</v>
      </c>
      <c r="I5" s="5">
        <f>'[1]46.Iceland'!I5</f>
        <v>10</v>
      </c>
      <c r="J5" s="48">
        <f>'[1]46.Iceland'!J5</f>
        <v>31</v>
      </c>
      <c r="K5" s="6">
        <f>'[1]46.Iceland'!K5</f>
        <v>2.2500000028328611</v>
      </c>
      <c r="L5" s="5" t="str">
        <f>'[1]46.Iceland'!L5</f>
        <v>ECLQ1?</v>
      </c>
    </row>
    <row r="6" spans="1:17">
      <c r="A6">
        <v>5</v>
      </c>
      <c r="B6" s="5" t="str">
        <f>'[1]46.Iceland'!B6</f>
        <v>KR Reykjavik</v>
      </c>
      <c r="C6" s="5">
        <f>'[1]46.Iceland'!C6</f>
        <v>17</v>
      </c>
      <c r="D6" s="5">
        <f>'[1]46.Iceland'!D6</f>
        <v>8</v>
      </c>
      <c r="E6" s="5">
        <f>'[1]46.Iceland'!E6</f>
        <v>4</v>
      </c>
      <c r="F6" s="5">
        <f>'[1]46.Iceland'!F6</f>
        <v>5</v>
      </c>
      <c r="G6" s="5">
        <f>'[1]46.Iceland'!G6</f>
        <v>30</v>
      </c>
      <c r="H6" s="5">
        <f>'[1]46.Iceland'!H6</f>
        <v>21</v>
      </c>
      <c r="I6" s="5">
        <f>'[1]46.Iceland'!I6</f>
        <v>9</v>
      </c>
      <c r="J6" s="48">
        <f>'[1]46.Iceland'!J6</f>
        <v>28</v>
      </c>
      <c r="K6" s="6">
        <f>'[1]46.Iceland'!K6</f>
        <v>3.5000000033557046</v>
      </c>
      <c r="L6" s="5" t="str">
        <f>'[1]46.Iceland'!L6</f>
        <v xml:space="preserve"> </v>
      </c>
      <c r="N6" s="271"/>
      <c r="O6" s="271"/>
      <c r="P6" s="271"/>
      <c r="Q6" s="271" t="s">
        <v>240</v>
      </c>
    </row>
    <row r="7" spans="1:17">
      <c r="A7">
        <v>6</v>
      </c>
      <c r="B7" s="5" t="str">
        <f>'[1]46.Iceland'!B7</f>
        <v>Fylkir</v>
      </c>
      <c r="C7" s="5">
        <f>'[1]46.Iceland'!C7</f>
        <v>18</v>
      </c>
      <c r="D7" s="5">
        <f>'[1]46.Iceland'!D7</f>
        <v>9</v>
      </c>
      <c r="E7" s="5">
        <f>'[1]46.Iceland'!E7</f>
        <v>1</v>
      </c>
      <c r="F7" s="5">
        <f>'[1]46.Iceland'!F7</f>
        <v>8</v>
      </c>
      <c r="G7" s="5">
        <f>'[1]46.Iceland'!G7</f>
        <v>27</v>
      </c>
      <c r="H7" s="5">
        <f>'[1]46.Iceland'!H7</f>
        <v>30</v>
      </c>
      <c r="I7" s="5">
        <f>'[1]46.Iceland'!I7</f>
        <v>-3</v>
      </c>
      <c r="J7" s="48">
        <f>'[1]46.Iceland'!J7</f>
        <v>28</v>
      </c>
      <c r="K7" s="6">
        <f>'[1]46.Iceland'!K7</f>
        <v>0.97500000016666666</v>
      </c>
      <c r="L7" s="5" t="str">
        <f>'[1]46.Iceland'!L7</f>
        <v xml:space="preserve"> </v>
      </c>
      <c r="N7" s="271"/>
      <c r="O7" s="271"/>
      <c r="P7" s="271"/>
      <c r="Q7" s="271" t="s">
        <v>314</v>
      </c>
    </row>
    <row r="8" spans="1:17">
      <c r="A8">
        <v>7</v>
      </c>
      <c r="B8" s="5" t="str">
        <f>'[1]46.Iceland'!B8</f>
        <v>Akureyri</v>
      </c>
      <c r="C8" s="5">
        <f>'[1]46.Iceland'!C8</f>
        <v>18</v>
      </c>
      <c r="D8" s="5">
        <f>'[1]46.Iceland'!D8</f>
        <v>3</v>
      </c>
      <c r="E8" s="5">
        <f>'[1]46.Iceland'!E8</f>
        <v>12</v>
      </c>
      <c r="F8" s="5">
        <f>'[1]46.Iceland'!F8</f>
        <v>3</v>
      </c>
      <c r="G8" s="5">
        <f>'[1]46.Iceland'!G8</f>
        <v>20</v>
      </c>
      <c r="H8" s="5">
        <f>'[1]46.Iceland'!H8</f>
        <v>21</v>
      </c>
      <c r="I8" s="5">
        <f>'[1]46.Iceland'!I8</f>
        <v>-1</v>
      </c>
      <c r="J8" s="48">
        <f>'[1]46.Iceland'!J8</f>
        <v>21</v>
      </c>
      <c r="K8" s="6">
        <f>'[1]46.Iceland'!K8</f>
        <v>0.97500000014285715</v>
      </c>
      <c r="L8" s="5" t="str">
        <f>'[1]46.Iceland'!L8</f>
        <v xml:space="preserve"> </v>
      </c>
      <c r="Q8" s="271" t="s">
        <v>315</v>
      </c>
    </row>
    <row r="9" spans="1:17">
      <c r="A9">
        <v>8</v>
      </c>
      <c r="B9" s="5" t="str">
        <f>'[1]46.Iceland'!B9</f>
        <v>Akranes</v>
      </c>
      <c r="C9" s="5">
        <f>'[1]46.Iceland'!C9</f>
        <v>18</v>
      </c>
      <c r="D9" s="5">
        <f>'[1]46.Iceland'!D9</f>
        <v>6</v>
      </c>
      <c r="E9" s="5">
        <f>'[1]46.Iceland'!E9</f>
        <v>3</v>
      </c>
      <c r="F9" s="5">
        <f>'[1]46.Iceland'!F9</f>
        <v>9</v>
      </c>
      <c r="G9" s="5">
        <f>'[1]46.Iceland'!G9</f>
        <v>39</v>
      </c>
      <c r="H9" s="5">
        <f>'[1]46.Iceland'!H9</f>
        <v>43</v>
      </c>
      <c r="I9" s="5">
        <f>'[1]46.Iceland'!I9</f>
        <v>-4</v>
      </c>
      <c r="J9" s="48">
        <f>'[1]46.Iceland'!J9</f>
        <v>21</v>
      </c>
      <c r="K9" s="6">
        <f>'[1]46.Iceland'!K9</f>
        <v>0.97500000012499999</v>
      </c>
      <c r="L9" s="5" t="str">
        <f>'[1]46.Iceland'!L9</f>
        <v xml:space="preserve"> </v>
      </c>
    </row>
    <row r="10" spans="1:17">
      <c r="A10">
        <v>9</v>
      </c>
      <c r="B10" s="5" t="str">
        <f>'[1]46.Iceland'!B10</f>
        <v>Kopavogur</v>
      </c>
      <c r="C10" s="5">
        <f>'[1]46.Iceland'!C10</f>
        <v>18</v>
      </c>
      <c r="D10" s="5">
        <f>'[1]46.Iceland'!D10</f>
        <v>5</v>
      </c>
      <c r="E10" s="5">
        <f>'[1]46.Iceland'!E10</f>
        <v>5</v>
      </c>
      <c r="F10" s="5">
        <f>'[1]46.Iceland'!F10</f>
        <v>8</v>
      </c>
      <c r="G10" s="5">
        <f>'[1]46.Iceland'!G10</f>
        <v>29</v>
      </c>
      <c r="H10" s="5">
        <f>'[1]46.Iceland'!H10</f>
        <v>36</v>
      </c>
      <c r="I10" s="5">
        <f>'[1]46.Iceland'!I10</f>
        <v>-7</v>
      </c>
      <c r="J10" s="48">
        <f>'[1]46.Iceland'!J10</f>
        <v>20</v>
      </c>
      <c r="K10" s="6">
        <f>'[1]46.Iceland'!K10</f>
        <v>0.9750000001111111</v>
      </c>
      <c r="L10" s="5" t="str">
        <f>'[1]46.Iceland'!L10</f>
        <v xml:space="preserve"> </v>
      </c>
    </row>
    <row r="11" spans="1:17">
      <c r="A11">
        <v>10</v>
      </c>
      <c r="B11" s="5" t="str">
        <f>'[1]46.Iceland'!B11</f>
        <v>Vikingur Reykjavik</v>
      </c>
      <c r="C11" s="5">
        <f>'[1]46.Iceland'!C11</f>
        <v>18</v>
      </c>
      <c r="D11" s="5">
        <f>'[1]46.Iceland'!D11</f>
        <v>3</v>
      </c>
      <c r="E11" s="5">
        <f>'[1]46.Iceland'!E11</f>
        <v>8</v>
      </c>
      <c r="F11" s="5">
        <f>'[1]46.Iceland'!F11</f>
        <v>7</v>
      </c>
      <c r="G11" s="5">
        <f>'[1]46.Iceland'!G11</f>
        <v>25</v>
      </c>
      <c r="H11" s="5">
        <f>'[1]46.Iceland'!H11</f>
        <v>30</v>
      </c>
      <c r="I11" s="5">
        <f>'[1]46.Iceland'!I11</f>
        <v>-5</v>
      </c>
      <c r="J11" s="48">
        <f>'[1]46.Iceland'!J11</f>
        <v>17</v>
      </c>
      <c r="K11" s="6">
        <f>'[1]46.Iceland'!K11</f>
        <v>1</v>
      </c>
      <c r="L11" s="5" t="str">
        <f>'[1]46.Iceland'!L11</f>
        <v xml:space="preserve"> </v>
      </c>
    </row>
    <row r="12" spans="1:17">
      <c r="A12">
        <v>11</v>
      </c>
      <c r="B12" s="5" t="str">
        <f>'[1]46.Iceland'!B12</f>
        <v>Grotta</v>
      </c>
      <c r="C12" s="5">
        <f>'[1]46.Iceland'!C12</f>
        <v>18</v>
      </c>
      <c r="D12" s="5">
        <f>'[1]46.Iceland'!D12</f>
        <v>1</v>
      </c>
      <c r="E12" s="5">
        <f>'[1]46.Iceland'!E12</f>
        <v>5</v>
      </c>
      <c r="F12" s="5">
        <f>'[1]46.Iceland'!F12</f>
        <v>12</v>
      </c>
      <c r="G12" s="5">
        <f>'[1]46.Iceland'!G12</f>
        <v>15</v>
      </c>
      <c r="H12" s="5">
        <f>'[1]46.Iceland'!H12</f>
        <v>43</v>
      </c>
      <c r="I12" s="5">
        <f>'[1]46.Iceland'!I12</f>
        <v>-28</v>
      </c>
      <c r="J12" s="48">
        <f>'[1]46.Iceland'!J12</f>
        <v>8</v>
      </c>
      <c r="K12" s="6">
        <f>'[1]46.Iceland'!K12</f>
        <v>0.97500000009090904</v>
      </c>
      <c r="L12" s="5" t="str">
        <f>'[1]46.Iceland'!L12</f>
        <v xml:space="preserve"> </v>
      </c>
    </row>
    <row r="13" spans="1:17">
      <c r="A13">
        <v>12</v>
      </c>
      <c r="B13" s="5" t="str">
        <f>'[1]46.Iceland'!B13</f>
        <v>Fjolnir</v>
      </c>
      <c r="C13" s="5">
        <f>'[1]46.Iceland'!C13</f>
        <v>18</v>
      </c>
      <c r="D13" s="5">
        <f>'[1]46.Iceland'!D13</f>
        <v>0</v>
      </c>
      <c r="E13" s="5">
        <f>'[1]46.Iceland'!E13</f>
        <v>6</v>
      </c>
      <c r="F13" s="5">
        <f>'[1]46.Iceland'!F13</f>
        <v>12</v>
      </c>
      <c r="G13" s="5">
        <f>'[1]46.Iceland'!G13</f>
        <v>15</v>
      </c>
      <c r="H13" s="5">
        <f>'[1]46.Iceland'!H13</f>
        <v>40</v>
      </c>
      <c r="I13" s="5">
        <f>'[1]46.Iceland'!I13</f>
        <v>-25</v>
      </c>
      <c r="J13" s="48">
        <f>'[1]46.Iceland'!J13</f>
        <v>6</v>
      </c>
      <c r="K13" s="6">
        <f>'[1]46.Iceland'!K13</f>
        <v>0.97500000008333332</v>
      </c>
      <c r="L13" s="5" t="str">
        <f>'[1]46.Iceland'!L13</f>
        <v xml:space="preserve"> </v>
      </c>
    </row>
    <row r="14" spans="1:17">
      <c r="F14" s="120" t="s">
        <v>203</v>
      </c>
      <c r="G14" s="277">
        <f>SUM(G2:G13)/SUM(C2:C13)*2</f>
        <v>3.2803738317757007</v>
      </c>
      <c r="H14" s="277"/>
    </row>
    <row r="15" spans="1:17">
      <c r="B15" t="s">
        <v>170</v>
      </c>
      <c r="K15" s="6">
        <f>'[1]46.Iceland'!K15</f>
        <v>0.97499999999999998</v>
      </c>
    </row>
    <row r="18" spans="2:12">
      <c r="L18" t="str">
        <f>IF(B14="Дебрецен","ЛЕ2"," ")</f>
        <v xml:space="preserve"> </v>
      </c>
    </row>
    <row r="19" spans="2:12">
      <c r="B19" s="190" t="s">
        <v>204</v>
      </c>
    </row>
    <row r="20" spans="2:12">
      <c r="B20" s="27" t="s">
        <v>211</v>
      </c>
    </row>
    <row r="21" spans="2:12">
      <c r="B21" s="27" t="s">
        <v>212</v>
      </c>
    </row>
    <row r="22" spans="2:12">
      <c r="B22" s="27" t="s">
        <v>223</v>
      </c>
    </row>
    <row r="23" spans="2:12">
      <c r="B23" s="27" t="s">
        <v>251</v>
      </c>
    </row>
    <row r="24" spans="2:12">
      <c r="B24" s="27" t="s">
        <v>262</v>
      </c>
    </row>
  </sheetData>
  <mergeCells count="1">
    <mergeCell ref="G14:H14"/>
  </mergeCells>
  <phoneticPr fontId="3" type="noConversion"/>
  <hyperlinks>
    <hyperlink ref="O1" location="MENU!A1" display="Menu" xr:uid="{00000000-0004-0000-3300-000000000000}"/>
  </hyperlinks>
  <pageMargins left="0.75" right="0.75" top="1" bottom="1" header="0.5" footer="0.5"/>
  <pageSetup paperSize="9" orientation="portrait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Лист52"/>
  <dimension ref="A1:T23"/>
  <sheetViews>
    <sheetView workbookViewId="0"/>
  </sheetViews>
  <sheetFormatPr defaultRowHeight="15"/>
  <cols>
    <col min="1" max="1" width="3" customWidth="1"/>
    <col min="2" max="2" width="19.7109375" customWidth="1"/>
    <col min="3" max="8" width="3" customWidth="1"/>
    <col min="9" max="9" width="3.7109375" customWidth="1"/>
    <col min="10" max="10" width="3.7109375" style="13" customWidth="1"/>
    <col min="11" max="11" width="5.5703125" bestFit="1" customWidth="1"/>
    <col min="12" max="12" width="7.42578125" bestFit="1" customWidth="1"/>
  </cols>
  <sheetData>
    <row r="1" spans="1:20">
      <c r="A1" s="9"/>
      <c r="B1" t="s">
        <v>184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s="13" t="s">
        <v>199</v>
      </c>
      <c r="K1" s="17" t="s">
        <v>128</v>
      </c>
      <c r="L1" s="17" t="s">
        <v>200</v>
      </c>
      <c r="M1" s="20" t="str">
        <f>CONCATENATE(MAX(C2:C13),"/22")</f>
        <v>22/22</v>
      </c>
      <c r="O1" s="246" t="s">
        <v>77</v>
      </c>
    </row>
    <row r="2" spans="1:20">
      <c r="A2" s="1">
        <v>1</v>
      </c>
      <c r="B2" s="5" t="str">
        <f>'[1]47.Wales'!B2</f>
        <v>Connah's Quay</v>
      </c>
      <c r="C2" s="5">
        <f>'[1]47.Wales'!C2</f>
        <v>22</v>
      </c>
      <c r="D2" s="5">
        <f>'[1]47.Wales'!D2</f>
        <v>18</v>
      </c>
      <c r="E2" s="5">
        <f>'[1]47.Wales'!E2</f>
        <v>3</v>
      </c>
      <c r="F2" s="5">
        <f>'[1]47.Wales'!F2</f>
        <v>1</v>
      </c>
      <c r="G2" s="5">
        <f>'[1]47.Wales'!G2</f>
        <v>48</v>
      </c>
      <c r="H2" s="5">
        <f>'[1]47.Wales'!H2</f>
        <v>13</v>
      </c>
      <c r="I2" s="5">
        <f>'[1]47.Wales'!I2</f>
        <v>35</v>
      </c>
      <c r="J2" s="48">
        <f>'[1]47.Wales'!J2</f>
        <v>57</v>
      </c>
      <c r="K2" s="6">
        <f>'[1]47.Wales'!K2</f>
        <v>4.7500000039215688</v>
      </c>
      <c r="L2" s="5" t="str">
        <f>'[1]47.Wales'!L2</f>
        <v>CHQ1</v>
      </c>
      <c r="M2" s="20" t="s">
        <v>269</v>
      </c>
      <c r="N2" s="14"/>
    </row>
    <row r="3" spans="1:20">
      <c r="A3">
        <v>2</v>
      </c>
      <c r="B3" s="5" t="str">
        <f>'[1]47.Wales'!B3</f>
        <v>The New Saints</v>
      </c>
      <c r="C3" s="5">
        <f>'[1]47.Wales'!C3</f>
        <v>22</v>
      </c>
      <c r="D3" s="5">
        <f>'[1]47.Wales'!D3</f>
        <v>17</v>
      </c>
      <c r="E3" s="5">
        <f>'[1]47.Wales'!E3</f>
        <v>3</v>
      </c>
      <c r="F3" s="5">
        <f>'[1]47.Wales'!F3</f>
        <v>2</v>
      </c>
      <c r="G3" s="5">
        <f>'[1]47.Wales'!G3</f>
        <v>65</v>
      </c>
      <c r="H3" s="5">
        <f>'[1]47.Wales'!H3</f>
        <v>13</v>
      </c>
      <c r="I3" s="5">
        <f>'[1]47.Wales'!I3</f>
        <v>52</v>
      </c>
      <c r="J3" s="48">
        <f>'[1]47.Wales'!J3</f>
        <v>54</v>
      </c>
      <c r="K3" s="6">
        <f>'[1]47.Wales'!K3</f>
        <v>7.5000000065359478</v>
      </c>
      <c r="L3" s="5" t="str">
        <f>'[1]47.Wales'!L3</f>
        <v>ECLQ1</v>
      </c>
      <c r="M3" s="20" t="s">
        <v>245</v>
      </c>
      <c r="N3" s="5"/>
      <c r="O3" s="243"/>
      <c r="Q3" s="271" t="s">
        <v>240</v>
      </c>
    </row>
    <row r="4" spans="1:20">
      <c r="A4">
        <v>3</v>
      </c>
      <c r="B4" s="5" t="str">
        <f>'[1]47.Wales'!B4</f>
        <v>Bala Town</v>
      </c>
      <c r="C4" s="5">
        <f>'[1]47.Wales'!C4</f>
        <v>22</v>
      </c>
      <c r="D4" s="5">
        <f>'[1]47.Wales'!D4</f>
        <v>12</v>
      </c>
      <c r="E4" s="5">
        <f>'[1]47.Wales'!E4</f>
        <v>6</v>
      </c>
      <c r="F4" s="5">
        <f>'[1]47.Wales'!F4</f>
        <v>4</v>
      </c>
      <c r="G4" s="5">
        <f>'[1]47.Wales'!G4</f>
        <v>51</v>
      </c>
      <c r="H4" s="5">
        <f>'[1]47.Wales'!H4</f>
        <v>28</v>
      </c>
      <c r="I4" s="5">
        <f>'[1]47.Wales'!I4</f>
        <v>23</v>
      </c>
      <c r="J4" s="48">
        <f>'[1]47.Wales'!J4</f>
        <v>42</v>
      </c>
      <c r="K4" s="6">
        <f>'[1]47.Wales'!K4</f>
        <v>2.5000000028818445</v>
      </c>
      <c r="L4" s="5" t="str">
        <f>'[1]47.Wales'!L4</f>
        <v>ECLQ1</v>
      </c>
      <c r="N4" s="5"/>
      <c r="Q4" s="271" t="s">
        <v>316</v>
      </c>
    </row>
    <row r="5" spans="1:20">
      <c r="A5">
        <v>4</v>
      </c>
      <c r="B5" s="5" t="str">
        <f>'[1]47.Wales'!B5</f>
        <v>Barry Town</v>
      </c>
      <c r="C5" s="5">
        <f>'[1]47.Wales'!C5</f>
        <v>22</v>
      </c>
      <c r="D5" s="5">
        <f>'[1]47.Wales'!D5</f>
        <v>11</v>
      </c>
      <c r="E5" s="5">
        <f>'[1]47.Wales'!E5</f>
        <v>3</v>
      </c>
      <c r="F5" s="5">
        <f>'[1]47.Wales'!F5</f>
        <v>8</v>
      </c>
      <c r="G5" s="5">
        <f>'[1]47.Wales'!G5</f>
        <v>33</v>
      </c>
      <c r="H5" s="5">
        <f>'[1]47.Wales'!H5</f>
        <v>29</v>
      </c>
      <c r="I5" s="5">
        <f>'[1]47.Wales'!I5</f>
        <v>4</v>
      </c>
      <c r="J5" s="48">
        <f>'[1]47.Wales'!J5</f>
        <v>36</v>
      </c>
      <c r="K5" s="6">
        <f>'[1]47.Wales'!K5</f>
        <v>1.0000000023923445</v>
      </c>
      <c r="L5" s="5" t="str">
        <f>'[1]47.Wales'!L5</f>
        <v>ECLQ1?</v>
      </c>
      <c r="N5" s="5"/>
      <c r="Q5" s="271" t="s">
        <v>317</v>
      </c>
    </row>
    <row r="6" spans="1:20">
      <c r="A6">
        <v>5</v>
      </c>
      <c r="B6" s="5" t="str">
        <f>'[1]47.Wales'!B6</f>
        <v>Penybont</v>
      </c>
      <c r="C6" s="5">
        <f>'[1]47.Wales'!C6</f>
        <v>22</v>
      </c>
      <c r="D6" s="5">
        <f>'[1]47.Wales'!D6</f>
        <v>10</v>
      </c>
      <c r="E6" s="5">
        <f>'[1]47.Wales'!E6</f>
        <v>5</v>
      </c>
      <c r="F6" s="5">
        <f>'[1]47.Wales'!F6</f>
        <v>7</v>
      </c>
      <c r="G6" s="5">
        <f>'[1]47.Wales'!G6</f>
        <v>29</v>
      </c>
      <c r="H6" s="5">
        <f>'[1]47.Wales'!H6</f>
        <v>25</v>
      </c>
      <c r="I6" s="5">
        <f>'[1]47.Wales'!I6</f>
        <v>4</v>
      </c>
      <c r="J6" s="48">
        <f>'[1]47.Wales'!J6</f>
        <v>35</v>
      </c>
      <c r="K6" s="6">
        <f>'[1]47.Wales'!K6</f>
        <v>1.0000000002</v>
      </c>
      <c r="L6" s="5" t="str">
        <f>'[1]47.Wales'!L6</f>
        <v xml:space="preserve"> </v>
      </c>
      <c r="M6" s="10"/>
      <c r="P6" s="271"/>
      <c r="T6" s="271"/>
    </row>
    <row r="7" spans="1:20">
      <c r="A7" s="44">
        <v>6</v>
      </c>
      <c r="B7" s="5" t="str">
        <f>'[1]47.Wales'!B7</f>
        <v>Caernarfon Town</v>
      </c>
      <c r="C7" s="5">
        <f>'[1]47.Wales'!C7</f>
        <v>22</v>
      </c>
      <c r="D7" s="5">
        <f>'[1]47.Wales'!D7</f>
        <v>9</v>
      </c>
      <c r="E7" s="5">
        <f>'[1]47.Wales'!E7</f>
        <v>5</v>
      </c>
      <c r="F7" s="5">
        <f>'[1]47.Wales'!F7</f>
        <v>8</v>
      </c>
      <c r="G7" s="5">
        <f>'[1]47.Wales'!G7</f>
        <v>33</v>
      </c>
      <c r="H7" s="5">
        <f>'[1]47.Wales'!H7</f>
        <v>42</v>
      </c>
      <c r="I7" s="5">
        <f>'[1]47.Wales'!I7</f>
        <v>-9</v>
      </c>
      <c r="J7" s="48">
        <f>'[1]47.Wales'!J7</f>
        <v>32</v>
      </c>
      <c r="K7" s="6">
        <f>'[1]47.Wales'!K7</f>
        <v>1.0000000001666667</v>
      </c>
      <c r="L7" s="5" t="str">
        <f>'[1]47.Wales'!L7</f>
        <v xml:space="preserve"> </v>
      </c>
      <c r="P7" s="271"/>
      <c r="T7" s="150"/>
    </row>
    <row r="8" spans="1:20">
      <c r="A8">
        <v>7</v>
      </c>
      <c r="B8" s="5" t="str">
        <f>'[1]47.Wales'!B8</f>
        <v>Haverfordwest County</v>
      </c>
      <c r="C8" s="5">
        <f>'[1]47.Wales'!C8</f>
        <v>22</v>
      </c>
      <c r="D8" s="5">
        <f>'[1]47.Wales'!D8</f>
        <v>8</v>
      </c>
      <c r="E8" s="5">
        <f>'[1]47.Wales'!E8</f>
        <v>5</v>
      </c>
      <c r="F8" s="5">
        <f>'[1]47.Wales'!F8</f>
        <v>9</v>
      </c>
      <c r="G8" s="5">
        <f>'[1]47.Wales'!G8</f>
        <v>29</v>
      </c>
      <c r="H8" s="5">
        <f>'[1]47.Wales'!H8</f>
        <v>35</v>
      </c>
      <c r="I8" s="5">
        <f>'[1]47.Wales'!I8</f>
        <v>-6</v>
      </c>
      <c r="J8" s="48">
        <f>'[1]47.Wales'!J8</f>
        <v>29</v>
      </c>
      <c r="K8" s="6">
        <f>'[1]47.Wales'!K8</f>
        <v>1.0000000001428571</v>
      </c>
      <c r="L8" s="5" t="str">
        <f>'[1]47.Wales'!L8</f>
        <v xml:space="preserve"> </v>
      </c>
      <c r="O8" s="143"/>
      <c r="P8" s="271"/>
    </row>
    <row r="9" spans="1:20">
      <c r="A9">
        <v>8</v>
      </c>
      <c r="B9" s="5" t="str">
        <f>'[1]47.Wales'!B9</f>
        <v>Aberystwyth Town</v>
      </c>
      <c r="C9" s="5">
        <f>'[1]47.Wales'!C9</f>
        <v>22</v>
      </c>
      <c r="D9" s="5">
        <f>'[1]47.Wales'!D9</f>
        <v>5</v>
      </c>
      <c r="E9" s="5">
        <f>'[1]47.Wales'!E9</f>
        <v>6</v>
      </c>
      <c r="F9" s="5">
        <f>'[1]47.Wales'!F9</f>
        <v>11</v>
      </c>
      <c r="G9" s="5">
        <f>'[1]47.Wales'!G9</f>
        <v>30</v>
      </c>
      <c r="H9" s="5">
        <f>'[1]47.Wales'!H9</f>
        <v>40</v>
      </c>
      <c r="I9" s="5">
        <f>'[1]47.Wales'!I9</f>
        <v>-10</v>
      </c>
      <c r="J9" s="48">
        <f>'[1]47.Wales'!J9</f>
        <v>21</v>
      </c>
      <c r="K9" s="6">
        <f>'[1]47.Wales'!K9</f>
        <v>1.000000000125</v>
      </c>
      <c r="L9" s="5" t="str">
        <f>'[1]47.Wales'!L9</f>
        <v xml:space="preserve"> </v>
      </c>
      <c r="P9" s="271"/>
      <c r="T9" s="271"/>
    </row>
    <row r="10" spans="1:20">
      <c r="A10">
        <v>9</v>
      </c>
      <c r="B10" s="5" t="str">
        <f>'[1]47.Wales'!B10</f>
        <v>Newtown</v>
      </c>
      <c r="C10" s="5">
        <f>'[1]47.Wales'!C10</f>
        <v>22</v>
      </c>
      <c r="D10" s="5">
        <f>'[1]47.Wales'!D10</f>
        <v>5</v>
      </c>
      <c r="E10" s="5">
        <f>'[1]47.Wales'!E10</f>
        <v>5</v>
      </c>
      <c r="F10" s="5">
        <f>'[1]47.Wales'!F10</f>
        <v>12</v>
      </c>
      <c r="G10" s="5">
        <f>'[1]47.Wales'!G10</f>
        <v>29</v>
      </c>
      <c r="H10" s="5">
        <f>'[1]47.Wales'!H10</f>
        <v>41</v>
      </c>
      <c r="I10" s="5">
        <f>'[1]47.Wales'!I10</f>
        <v>-12</v>
      </c>
      <c r="J10" s="48">
        <f>'[1]47.Wales'!J10</f>
        <v>20</v>
      </c>
      <c r="K10" s="6">
        <f>'[1]47.Wales'!K10</f>
        <v>1.0000000001111111</v>
      </c>
      <c r="L10" s="5" t="str">
        <f>'[1]47.Wales'!L10</f>
        <v xml:space="preserve"> </v>
      </c>
      <c r="O10" s="271"/>
      <c r="P10" s="271"/>
      <c r="T10" s="271"/>
    </row>
    <row r="11" spans="1:20">
      <c r="A11">
        <v>10</v>
      </c>
      <c r="B11" s="5" t="str">
        <f>'[1]47.Wales'!B11</f>
        <v>Cardiff MU</v>
      </c>
      <c r="C11" s="5">
        <f>'[1]47.Wales'!C11</f>
        <v>22</v>
      </c>
      <c r="D11" s="5">
        <f>'[1]47.Wales'!D11</f>
        <v>4</v>
      </c>
      <c r="E11" s="5">
        <f>'[1]47.Wales'!E11</f>
        <v>5</v>
      </c>
      <c r="F11" s="5">
        <f>'[1]47.Wales'!F11</f>
        <v>13</v>
      </c>
      <c r="G11" s="5">
        <f>'[1]47.Wales'!G11</f>
        <v>18</v>
      </c>
      <c r="H11" s="5">
        <f>'[1]47.Wales'!H11</f>
        <v>35</v>
      </c>
      <c r="I11" s="5">
        <f>'[1]47.Wales'!I11</f>
        <v>-17</v>
      </c>
      <c r="J11" s="48">
        <f>'[1]47.Wales'!J11</f>
        <v>17</v>
      </c>
      <c r="K11" s="6">
        <f>'[1]47.Wales'!K11</f>
        <v>1.0000000023866349</v>
      </c>
      <c r="L11" s="5" t="str">
        <f>'[1]47.Wales'!L11</f>
        <v xml:space="preserve"> </v>
      </c>
      <c r="O11" s="271"/>
      <c r="P11" s="271"/>
      <c r="R11" s="8"/>
      <c r="T11" s="271"/>
    </row>
    <row r="12" spans="1:20">
      <c r="A12">
        <v>11</v>
      </c>
      <c r="B12" s="5" t="str">
        <f>'[1]47.Wales'!B12</f>
        <v>Flint Town</v>
      </c>
      <c r="C12" s="5">
        <f>'[1]47.Wales'!C12</f>
        <v>22</v>
      </c>
      <c r="D12" s="5">
        <f>'[1]47.Wales'!D12</f>
        <v>5</v>
      </c>
      <c r="E12" s="5">
        <f>'[1]47.Wales'!E12</f>
        <v>0</v>
      </c>
      <c r="F12" s="5">
        <f>'[1]47.Wales'!F12</f>
        <v>17</v>
      </c>
      <c r="G12" s="5">
        <f>'[1]47.Wales'!G12</f>
        <v>21</v>
      </c>
      <c r="H12" s="5">
        <f>'[1]47.Wales'!H12</f>
        <v>53</v>
      </c>
      <c r="I12" s="5">
        <f>'[1]47.Wales'!I12</f>
        <v>-32</v>
      </c>
      <c r="J12" s="48">
        <f>'[1]47.Wales'!J12</f>
        <v>15</v>
      </c>
      <c r="K12" s="6">
        <f>'[1]47.Wales'!K12</f>
        <v>1.0000000000909091</v>
      </c>
      <c r="L12" s="5" t="str">
        <f>'[1]47.Wales'!L12</f>
        <v xml:space="preserve"> </v>
      </c>
    </row>
    <row r="13" spans="1:20">
      <c r="A13">
        <v>12</v>
      </c>
      <c r="B13" s="5" t="str">
        <f>'[1]47.Wales'!B13</f>
        <v>Cefn Druids</v>
      </c>
      <c r="C13" s="5">
        <f>'[1]47.Wales'!C13</f>
        <v>22</v>
      </c>
      <c r="D13" s="5">
        <f>'[1]47.Wales'!D13</f>
        <v>3</v>
      </c>
      <c r="E13" s="5">
        <f>'[1]47.Wales'!E13</f>
        <v>4</v>
      </c>
      <c r="F13" s="5">
        <f>'[1]47.Wales'!F13</f>
        <v>15</v>
      </c>
      <c r="G13" s="5">
        <f>'[1]47.Wales'!G13</f>
        <v>21</v>
      </c>
      <c r="H13" s="5">
        <f>'[1]47.Wales'!H13</f>
        <v>53</v>
      </c>
      <c r="I13" s="5">
        <f>'[1]47.Wales'!I13</f>
        <v>-32</v>
      </c>
      <c r="J13" s="48">
        <f>'[1]47.Wales'!J13</f>
        <v>13</v>
      </c>
      <c r="K13" s="6">
        <f>'[1]47.Wales'!K13</f>
        <v>1.0000000023696682</v>
      </c>
      <c r="L13" s="5" t="str">
        <f>'[1]47.Wales'!L13</f>
        <v xml:space="preserve"> </v>
      </c>
      <c r="O13" s="271"/>
      <c r="P13" s="271"/>
    </row>
    <row r="14" spans="1:20">
      <c r="F14" s="120" t="s">
        <v>203</v>
      </c>
      <c r="G14" s="277">
        <f>SUM(G2:G13)/SUM(C2:C13)*2</f>
        <v>3.0833333333333335</v>
      </c>
      <c r="H14" s="277"/>
      <c r="O14" s="271"/>
      <c r="P14" s="271"/>
    </row>
    <row r="15" spans="1:20">
      <c r="B15" t="s">
        <v>171</v>
      </c>
      <c r="K15" s="6">
        <f>'[1]47.Wales'!K15</f>
        <v>1</v>
      </c>
      <c r="O15" s="271"/>
      <c r="P15" s="22"/>
    </row>
    <row r="16" spans="1:20">
      <c r="O16" s="271"/>
    </row>
    <row r="17" spans="2:16">
      <c r="P17" s="271"/>
    </row>
    <row r="18" spans="2:16">
      <c r="L18" t="str">
        <f>IF(B14="Дебрецен","ЛЕ2"," ")</f>
        <v xml:space="preserve"> </v>
      </c>
      <c r="P18" s="22"/>
    </row>
    <row r="19" spans="2:16">
      <c r="B19" s="190" t="s">
        <v>204</v>
      </c>
      <c r="N19" s="27"/>
    </row>
    <row r="20" spans="2:16">
      <c r="B20" s="27" t="s">
        <v>211</v>
      </c>
      <c r="N20" s="27"/>
    </row>
    <row r="21" spans="2:16">
      <c r="B21" s="27" t="s">
        <v>212</v>
      </c>
      <c r="N21" s="68"/>
    </row>
    <row r="22" spans="2:16">
      <c r="B22" s="27" t="s">
        <v>228</v>
      </c>
    </row>
    <row r="23" spans="2:16">
      <c r="B23" s="27" t="s">
        <v>251</v>
      </c>
    </row>
  </sheetData>
  <mergeCells count="1">
    <mergeCell ref="G14:H14"/>
  </mergeCells>
  <phoneticPr fontId="3" type="noConversion"/>
  <hyperlinks>
    <hyperlink ref="O1" location="MENU!A1" display="Menu" xr:uid="{00000000-0004-0000-3400-000000000000}"/>
  </hyperlinks>
  <pageMargins left="0.75" right="0.75" top="1" bottom="1" header="0.5" footer="0.5"/>
  <pageSetup paperSize="9" orientation="portrait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Лист55"/>
  <dimension ref="A1:T37"/>
  <sheetViews>
    <sheetView workbookViewId="0"/>
  </sheetViews>
  <sheetFormatPr defaultRowHeight="15"/>
  <cols>
    <col min="1" max="1" width="3" customWidth="1"/>
    <col min="2" max="2" width="19.7109375" customWidth="1"/>
    <col min="3" max="8" width="3" customWidth="1"/>
    <col min="9" max="9" width="3.7109375" customWidth="1"/>
    <col min="10" max="10" width="3.7109375" style="13" customWidth="1"/>
    <col min="11" max="11" width="5.5703125" bestFit="1" customWidth="1"/>
    <col min="12" max="12" width="7.42578125" bestFit="1" customWidth="1"/>
    <col min="13" max="13" width="9.140625" style="141"/>
  </cols>
  <sheetData>
    <row r="1" spans="1:20">
      <c r="B1" t="s">
        <v>184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s="13" t="s">
        <v>199</v>
      </c>
      <c r="K1" s="17" t="s">
        <v>128</v>
      </c>
      <c r="L1" s="17" t="s">
        <v>200</v>
      </c>
      <c r="M1" s="234" t="str">
        <f>CONCATENATE(MAX(C2:C13),"/33")</f>
        <v>31/33</v>
      </c>
      <c r="N1" s="243"/>
      <c r="O1" s="246" t="s">
        <v>77</v>
      </c>
    </row>
    <row r="2" spans="1:20">
      <c r="A2" s="44">
        <v>1</v>
      </c>
      <c r="B2" s="5" t="str">
        <f>'[1]48.N.Ireland'!B2</f>
        <v>Linfield</v>
      </c>
      <c r="C2" s="5">
        <f>'[1]48.N.Ireland'!C2</f>
        <v>31</v>
      </c>
      <c r="D2" s="5">
        <f>'[1]48.N.Ireland'!D2</f>
        <v>21</v>
      </c>
      <c r="E2" s="5">
        <f>'[1]48.N.Ireland'!E2</f>
        <v>4</v>
      </c>
      <c r="F2" s="5">
        <f>'[1]48.N.Ireland'!F2</f>
        <v>6</v>
      </c>
      <c r="G2" s="5">
        <f>'[1]48.N.Ireland'!G2</f>
        <v>72</v>
      </c>
      <c r="H2" s="5">
        <f>'[1]48.N.Ireland'!H2</f>
        <v>30</v>
      </c>
      <c r="I2" s="5">
        <f>'[1]48.N.Ireland'!I2</f>
        <v>42</v>
      </c>
      <c r="J2" s="48">
        <f>'[1]48.N.Ireland'!J2</f>
        <v>67</v>
      </c>
      <c r="K2" s="6">
        <f>'[1]48.N.Ireland'!K2</f>
        <v>5.2500000043859645</v>
      </c>
      <c r="L2" s="5" t="str">
        <f>'[1]48.N.Ireland'!L2</f>
        <v>CHQ1</v>
      </c>
      <c r="M2" s="234" t="s">
        <v>263</v>
      </c>
    </row>
    <row r="3" spans="1:20">
      <c r="A3" s="44">
        <v>2</v>
      </c>
      <c r="B3" s="5" t="str">
        <f>'[1]48.N.Ireland'!B3</f>
        <v>Coleraine</v>
      </c>
      <c r="C3" s="5">
        <f>'[1]48.N.Ireland'!C3</f>
        <v>30</v>
      </c>
      <c r="D3" s="5">
        <f>'[1]48.N.Ireland'!D3</f>
        <v>17</v>
      </c>
      <c r="E3" s="5">
        <f>'[1]48.N.Ireland'!E3</f>
        <v>6</v>
      </c>
      <c r="F3" s="5">
        <f>'[1]48.N.Ireland'!F3</f>
        <v>7</v>
      </c>
      <c r="G3" s="5">
        <f>'[1]48.N.Ireland'!G3</f>
        <v>45</v>
      </c>
      <c r="H3" s="5">
        <f>'[1]48.N.Ireland'!H3</f>
        <v>28</v>
      </c>
      <c r="I3" s="5">
        <f>'[1]48.N.Ireland'!I3</f>
        <v>17</v>
      </c>
      <c r="J3" s="48">
        <f>'[1]48.N.Ireland'!J3</f>
        <v>57</v>
      </c>
      <c r="K3" s="6">
        <f>'[1]48.N.Ireland'!K3</f>
        <v>2.7500000029325515</v>
      </c>
      <c r="L3" s="5" t="str">
        <f>'[1]48.N.Ireland'!L3</f>
        <v>ECLQ1</v>
      </c>
      <c r="M3" s="235" t="s">
        <v>245</v>
      </c>
      <c r="N3" s="243"/>
    </row>
    <row r="4" spans="1:20">
      <c r="A4" s="44">
        <v>3</v>
      </c>
      <c r="B4" s="5" t="str">
        <f>'[1]48.N.Ireland'!B4</f>
        <v>Glentoran</v>
      </c>
      <c r="C4" s="5">
        <f>'[1]48.N.Ireland'!C4</f>
        <v>29</v>
      </c>
      <c r="D4" s="5">
        <f>'[1]48.N.Ireland'!D4</f>
        <v>16</v>
      </c>
      <c r="E4" s="5">
        <f>'[1]48.N.Ireland'!E4</f>
        <v>7</v>
      </c>
      <c r="F4" s="5">
        <f>'[1]48.N.Ireland'!F4</f>
        <v>6</v>
      </c>
      <c r="G4" s="5">
        <f>'[1]48.N.Ireland'!G4</f>
        <v>53</v>
      </c>
      <c r="H4" s="5">
        <f>'[1]48.N.Ireland'!H4</f>
        <v>24</v>
      </c>
      <c r="I4" s="5">
        <f>'[1]48.N.Ireland'!I4</f>
        <v>29</v>
      </c>
      <c r="J4" s="48">
        <f>'[1]48.N.Ireland'!J4</f>
        <v>55</v>
      </c>
      <c r="K4" s="6">
        <f>'[1]48.N.Ireland'!K4</f>
        <v>1.3910000025252525</v>
      </c>
      <c r="L4" s="5" t="str">
        <f>'[1]48.N.Ireland'!L4</f>
        <v>ECLQ1</v>
      </c>
      <c r="M4" s="142"/>
    </row>
    <row r="5" spans="1:20">
      <c r="A5" s="44">
        <v>4</v>
      </c>
      <c r="B5" s="5" t="str">
        <f>'[1]48.N.Ireland'!B5</f>
        <v>Larne</v>
      </c>
      <c r="C5" s="5">
        <f>'[1]48.N.Ireland'!C5</f>
        <v>30</v>
      </c>
      <c r="D5" s="5">
        <f>'[1]48.N.Ireland'!D5</f>
        <v>14</v>
      </c>
      <c r="E5" s="5">
        <f>'[1]48.N.Ireland'!E5</f>
        <v>10</v>
      </c>
      <c r="F5" s="5">
        <f>'[1]48.N.Ireland'!F5</f>
        <v>6</v>
      </c>
      <c r="G5" s="5">
        <f>'[1]48.N.Ireland'!G5</f>
        <v>48</v>
      </c>
      <c r="H5" s="5">
        <f>'[1]48.N.Ireland'!H5</f>
        <v>30</v>
      </c>
      <c r="I5" s="5">
        <f>'[1]48.N.Ireland'!I5</f>
        <v>18</v>
      </c>
      <c r="J5" s="48">
        <f>'[1]48.N.Ireland'!J5</f>
        <v>52</v>
      </c>
      <c r="K5" s="6">
        <f>'[1]48.N.Ireland'!K5</f>
        <v>1.39100000025</v>
      </c>
      <c r="L5" s="5" t="str">
        <f>'[1]48.N.Ireland'!L5</f>
        <v>ECLQ1?</v>
      </c>
      <c r="M5" s="142"/>
    </row>
    <row r="6" spans="1:20">
      <c r="A6" s="44">
        <v>5</v>
      </c>
      <c r="B6" s="5" t="str">
        <f>'[1]48.N.Ireland'!B6</f>
        <v>Cliftonville</v>
      </c>
      <c r="C6" s="5">
        <f>'[1]48.N.Ireland'!C6</f>
        <v>30</v>
      </c>
      <c r="D6" s="5">
        <f>'[1]48.N.Ireland'!D6</f>
        <v>14</v>
      </c>
      <c r="E6" s="5">
        <f>'[1]48.N.Ireland'!E6</f>
        <v>8</v>
      </c>
      <c r="F6" s="5">
        <f>'[1]48.N.Ireland'!F6</f>
        <v>8</v>
      </c>
      <c r="G6" s="5">
        <f>'[1]48.N.Ireland'!G6</f>
        <v>48</v>
      </c>
      <c r="H6" s="5">
        <f>'[1]48.N.Ireland'!H6</f>
        <v>32</v>
      </c>
      <c r="I6" s="5">
        <f>'[1]48.N.Ireland'!I6</f>
        <v>16</v>
      </c>
      <c r="J6" s="48">
        <f>'[1]48.N.Ireland'!J6</f>
        <v>50</v>
      </c>
      <c r="K6" s="6">
        <f>'[1]48.N.Ireland'!K6</f>
        <v>2.500000002857143</v>
      </c>
      <c r="L6" s="5" t="str">
        <f>'[1]48.N.Ireland'!L6</f>
        <v xml:space="preserve"> </v>
      </c>
      <c r="O6" s="271"/>
      <c r="P6" s="271"/>
      <c r="S6" s="271"/>
      <c r="T6" s="271"/>
    </row>
    <row r="7" spans="1:20">
      <c r="A7" s="189">
        <v>6</v>
      </c>
      <c r="B7" s="5" t="str">
        <f>'[1]48.N.Ireland'!B7</f>
        <v>Crusaders</v>
      </c>
      <c r="C7" s="5">
        <f>'[1]48.N.Ireland'!C7</f>
        <v>31</v>
      </c>
      <c r="D7" s="5">
        <f>'[1]48.N.Ireland'!D7</f>
        <v>14</v>
      </c>
      <c r="E7" s="5">
        <f>'[1]48.N.Ireland'!E7</f>
        <v>5</v>
      </c>
      <c r="F7" s="5">
        <f>'[1]48.N.Ireland'!F7</f>
        <v>12</v>
      </c>
      <c r="G7" s="5">
        <f>'[1]48.N.Ireland'!G7</f>
        <v>51</v>
      </c>
      <c r="H7" s="5">
        <f>'[1]48.N.Ireland'!H7</f>
        <v>39</v>
      </c>
      <c r="I7" s="5">
        <f>'[1]48.N.Ireland'!I7</f>
        <v>12</v>
      </c>
      <c r="J7" s="48">
        <f>'[1]48.N.Ireland'!J7</f>
        <v>47</v>
      </c>
      <c r="K7" s="6">
        <f>'[1]48.N.Ireland'!K7</f>
        <v>4.250000003816794</v>
      </c>
      <c r="L7" s="5" t="str">
        <f>'[1]48.N.Ireland'!L7</f>
        <v xml:space="preserve"> </v>
      </c>
      <c r="N7" s="271"/>
      <c r="O7" s="150"/>
      <c r="P7" s="271"/>
      <c r="S7" s="150"/>
      <c r="T7" s="271"/>
    </row>
    <row r="8" spans="1:20">
      <c r="A8" s="44">
        <v>7</v>
      </c>
      <c r="B8" s="5" t="str">
        <f>'[1]48.N.Ireland'!B8</f>
        <v>Ballymena United</v>
      </c>
      <c r="C8" s="5">
        <f>'[1]48.N.Ireland'!C8</f>
        <v>31</v>
      </c>
      <c r="D8" s="5">
        <f>'[1]48.N.Ireland'!D8</f>
        <v>13</v>
      </c>
      <c r="E8" s="5">
        <f>'[1]48.N.Ireland'!E8</f>
        <v>7</v>
      </c>
      <c r="F8" s="5">
        <f>'[1]48.N.Ireland'!F8</f>
        <v>11</v>
      </c>
      <c r="G8" s="5">
        <f>'[1]48.N.Ireland'!G8</f>
        <v>48</v>
      </c>
      <c r="H8" s="5">
        <f>'[1]48.N.Ireland'!H8</f>
        <v>36</v>
      </c>
      <c r="I8" s="5">
        <f>'[1]48.N.Ireland'!I8</f>
        <v>12</v>
      </c>
      <c r="J8" s="48">
        <f>'[1]48.N.Ireland'!J8</f>
        <v>46</v>
      </c>
      <c r="K8" s="6">
        <f>'[1]48.N.Ireland'!K8</f>
        <v>1.3910000025188918</v>
      </c>
      <c r="L8" s="5" t="str">
        <f>'[1]48.N.Ireland'!L8</f>
        <v xml:space="preserve"> </v>
      </c>
      <c r="P8" s="271"/>
    </row>
    <row r="9" spans="1:20">
      <c r="A9">
        <v>8</v>
      </c>
      <c r="B9" s="5" t="str">
        <f>'[1]48.N.Ireland'!B9</f>
        <v>Glenavon</v>
      </c>
      <c r="C9" s="5">
        <f>'[1]48.N.Ireland'!C9</f>
        <v>30</v>
      </c>
      <c r="D9" s="5">
        <f>'[1]48.N.Ireland'!D9</f>
        <v>12</v>
      </c>
      <c r="E9" s="5">
        <f>'[1]48.N.Ireland'!E9</f>
        <v>10</v>
      </c>
      <c r="F9" s="5">
        <f>'[1]48.N.Ireland'!F9</f>
        <v>8</v>
      </c>
      <c r="G9" s="5">
        <f>'[1]48.N.Ireland'!G9</f>
        <v>48</v>
      </c>
      <c r="H9" s="5">
        <f>'[1]48.N.Ireland'!H9</f>
        <v>46</v>
      </c>
      <c r="I9" s="5">
        <f>'[1]48.N.Ireland'!I9</f>
        <v>2</v>
      </c>
      <c r="J9" s="48">
        <f>'[1]48.N.Ireland'!J9</f>
        <v>46</v>
      </c>
      <c r="K9" s="6">
        <f>'[1]48.N.Ireland'!K9</f>
        <v>1.3910000025125628</v>
      </c>
      <c r="L9" s="5" t="str">
        <f>'[1]48.N.Ireland'!L9</f>
        <v xml:space="preserve"> </v>
      </c>
      <c r="N9" s="271"/>
      <c r="O9" s="271"/>
      <c r="P9" s="150"/>
      <c r="T9" s="271"/>
    </row>
    <row r="10" spans="1:20">
      <c r="A10">
        <v>9</v>
      </c>
      <c r="B10" s="5" t="str">
        <f>'[1]48.N.Ireland'!B10</f>
        <v>Warrenpoint Town</v>
      </c>
      <c r="C10" s="5">
        <f>'[1]48.N.Ireland'!C10</f>
        <v>29</v>
      </c>
      <c r="D10" s="5">
        <f>'[1]48.N.Ireland'!D10</f>
        <v>6</v>
      </c>
      <c r="E10" s="5">
        <f>'[1]48.N.Ireland'!E10</f>
        <v>8</v>
      </c>
      <c r="F10" s="5">
        <f>'[1]48.N.Ireland'!F10</f>
        <v>15</v>
      </c>
      <c r="G10" s="5">
        <f>'[1]48.N.Ireland'!G10</f>
        <v>28</v>
      </c>
      <c r="H10" s="5">
        <f>'[1]48.N.Ireland'!H10</f>
        <v>53</v>
      </c>
      <c r="I10" s="5">
        <f>'[1]48.N.Ireland'!I10</f>
        <v>-25</v>
      </c>
      <c r="J10" s="48">
        <f>'[1]48.N.Ireland'!J10</f>
        <v>26</v>
      </c>
      <c r="K10" s="6">
        <f>'[1]48.N.Ireland'!K10</f>
        <v>1.3910000001111111</v>
      </c>
      <c r="L10" s="5" t="str">
        <f>'[1]48.N.Ireland'!L10</f>
        <v xml:space="preserve"> </v>
      </c>
      <c r="O10" s="150"/>
      <c r="P10" s="150"/>
      <c r="T10" s="150"/>
    </row>
    <row r="11" spans="1:20">
      <c r="A11">
        <v>10</v>
      </c>
      <c r="B11" s="5" t="str">
        <f>'[1]48.N.Ireland'!B11</f>
        <v>Portadown</v>
      </c>
      <c r="C11" s="5">
        <f>'[1]48.N.Ireland'!C11</f>
        <v>29</v>
      </c>
      <c r="D11" s="5">
        <f>'[1]48.N.Ireland'!D11</f>
        <v>5</v>
      </c>
      <c r="E11" s="5">
        <f>'[1]48.N.Ireland'!E11</f>
        <v>6</v>
      </c>
      <c r="F11" s="5">
        <f>'[1]48.N.Ireland'!F11</f>
        <v>18</v>
      </c>
      <c r="G11" s="5">
        <f>'[1]48.N.Ireland'!G11</f>
        <v>33</v>
      </c>
      <c r="H11" s="5">
        <f>'[1]48.N.Ireland'!H11</f>
        <v>61</v>
      </c>
      <c r="I11" s="5">
        <f>'[1]48.N.Ireland'!I11</f>
        <v>-28</v>
      </c>
      <c r="J11" s="48">
        <f>'[1]48.N.Ireland'!J11</f>
        <v>21</v>
      </c>
      <c r="K11" s="6">
        <f>'[1]48.N.Ireland'!K11</f>
        <v>1.3910000001</v>
      </c>
      <c r="L11" s="5" t="str">
        <f>'[1]48.N.Ireland'!L11</f>
        <v xml:space="preserve"> </v>
      </c>
      <c r="P11" s="150"/>
      <c r="T11" s="150"/>
    </row>
    <row r="12" spans="1:20">
      <c r="A12">
        <v>11</v>
      </c>
      <c r="B12" s="5" t="str">
        <f>'[1]48.N.Ireland'!B12</f>
        <v>Carrick Rangers</v>
      </c>
      <c r="C12" s="5">
        <f>'[1]48.N.Ireland'!C12</f>
        <v>30</v>
      </c>
      <c r="D12" s="5">
        <f>'[1]48.N.Ireland'!D12</f>
        <v>4</v>
      </c>
      <c r="E12" s="5">
        <f>'[1]48.N.Ireland'!E12</f>
        <v>6</v>
      </c>
      <c r="F12" s="5">
        <f>'[1]48.N.Ireland'!F12</f>
        <v>20</v>
      </c>
      <c r="G12" s="5">
        <f>'[1]48.N.Ireland'!G12</f>
        <v>27</v>
      </c>
      <c r="H12" s="5">
        <f>'[1]48.N.Ireland'!H12</f>
        <v>71</v>
      </c>
      <c r="I12" s="5">
        <f>'[1]48.N.Ireland'!I12</f>
        <v>-44</v>
      </c>
      <c r="J12" s="48">
        <f>'[1]48.N.Ireland'!J12</f>
        <v>18</v>
      </c>
      <c r="K12" s="6">
        <f>'[1]48.N.Ireland'!K12</f>
        <v>1.3910000000909091</v>
      </c>
      <c r="L12" s="5" t="str">
        <f>'[1]48.N.Ireland'!L12</f>
        <v xml:space="preserve"> </v>
      </c>
    </row>
    <row r="13" spans="1:20">
      <c r="A13">
        <v>12</v>
      </c>
      <c r="B13" s="5" t="str">
        <f>'[1]48.N.Ireland'!B13</f>
        <v>Dungannon Swifts</v>
      </c>
      <c r="C13" s="5">
        <f>'[1]48.N.Ireland'!C13</f>
        <v>30</v>
      </c>
      <c r="D13" s="5">
        <f>'[1]48.N.Ireland'!D13</f>
        <v>4</v>
      </c>
      <c r="E13" s="5">
        <f>'[1]48.N.Ireland'!E13</f>
        <v>3</v>
      </c>
      <c r="F13" s="5">
        <f>'[1]48.N.Ireland'!F13</f>
        <v>23</v>
      </c>
      <c r="G13" s="5">
        <f>'[1]48.N.Ireland'!G13</f>
        <v>17</v>
      </c>
      <c r="H13" s="5">
        <f>'[1]48.N.Ireland'!H13</f>
        <v>68</v>
      </c>
      <c r="I13" s="5">
        <f>'[1]48.N.Ireland'!I13</f>
        <v>-51</v>
      </c>
      <c r="J13" s="48">
        <f>'[1]48.N.Ireland'!J13</f>
        <v>15</v>
      </c>
      <c r="K13" s="6">
        <f>'[1]48.N.Ireland'!K13</f>
        <v>1.3910000000833334</v>
      </c>
      <c r="L13" s="5" t="str">
        <f>'[1]48.N.Ireland'!L13</f>
        <v xml:space="preserve"> </v>
      </c>
    </row>
    <row r="14" spans="1:20">
      <c r="F14" s="120" t="s">
        <v>203</v>
      </c>
      <c r="G14" s="277">
        <f>IF(SUM(C2:C13)=0,0,SUM(G2:G13)/SUM(C4:C13)*2)</f>
        <v>3.4648829431438126</v>
      </c>
      <c r="H14" s="277"/>
    </row>
    <row r="15" spans="1:20">
      <c r="B15" s="5" t="s">
        <v>172</v>
      </c>
      <c r="K15" s="6">
        <f>'[1]48.N.Ireland'!K15</f>
        <v>1.391</v>
      </c>
    </row>
    <row r="18" spans="2:12">
      <c r="L18" t="str">
        <f>IF(B14="Дебрецен","ЛЕ2"," ")</f>
        <v xml:space="preserve"> </v>
      </c>
    </row>
    <row r="19" spans="2:12">
      <c r="B19" s="190" t="s">
        <v>204</v>
      </c>
    </row>
    <row r="20" spans="2:12">
      <c r="B20" s="27" t="s">
        <v>211</v>
      </c>
    </row>
    <row r="21" spans="2:12">
      <c r="B21" s="27" t="s">
        <v>212</v>
      </c>
    </row>
    <row r="22" spans="2:12">
      <c r="B22" s="27" t="s">
        <v>292</v>
      </c>
    </row>
    <row r="23" spans="2:12">
      <c r="B23" s="27" t="s">
        <v>222</v>
      </c>
    </row>
    <row r="33" spans="1:11">
      <c r="A33" s="5"/>
      <c r="B33" s="5"/>
      <c r="C33" s="5"/>
      <c r="D33" s="5"/>
      <c r="E33" s="5"/>
      <c r="F33" s="5"/>
      <c r="G33" s="5"/>
      <c r="H33" s="5"/>
      <c r="I33" s="5"/>
      <c r="J33" s="48"/>
      <c r="K33" s="6"/>
    </row>
    <row r="34" spans="1:11">
      <c r="A34" s="5"/>
      <c r="B34" s="5"/>
      <c r="C34" s="5"/>
      <c r="D34" s="5"/>
      <c r="E34" s="5"/>
      <c r="F34" s="5"/>
      <c r="G34" s="5"/>
      <c r="H34" s="5"/>
      <c r="I34" s="5"/>
      <c r="J34" s="48"/>
      <c r="K34" s="6"/>
    </row>
    <row r="35" spans="1:11">
      <c r="A35" s="5"/>
      <c r="B35" s="5"/>
      <c r="C35" s="5"/>
      <c r="D35" s="5"/>
      <c r="E35" s="5"/>
      <c r="F35" s="5"/>
      <c r="G35" s="5"/>
      <c r="H35" s="5"/>
      <c r="I35" s="5"/>
      <c r="J35" s="48"/>
      <c r="K35" s="6"/>
    </row>
    <row r="36" spans="1:11">
      <c r="A36" s="5"/>
      <c r="B36" s="5"/>
      <c r="C36" s="5"/>
      <c r="D36" s="5"/>
      <c r="E36" s="5"/>
      <c r="F36" s="5"/>
      <c r="G36" s="5"/>
      <c r="H36" s="5"/>
      <c r="I36" s="5"/>
      <c r="J36" s="48"/>
      <c r="K36" s="6"/>
    </row>
    <row r="37" spans="1:11">
      <c r="A37" s="5"/>
      <c r="B37" s="5"/>
      <c r="C37" s="5"/>
      <c r="D37" s="5"/>
      <c r="E37" s="5"/>
      <c r="F37" s="5"/>
      <c r="G37" s="5"/>
      <c r="H37" s="5"/>
      <c r="I37" s="5"/>
      <c r="J37" s="48"/>
      <c r="K37" s="6"/>
    </row>
  </sheetData>
  <mergeCells count="1">
    <mergeCell ref="G14:H14"/>
  </mergeCells>
  <phoneticPr fontId="3" type="noConversion"/>
  <hyperlinks>
    <hyperlink ref="O1" location="MENU!A1" display="Menu" xr:uid="{00000000-0004-0000-3500-000000000000}"/>
  </hyperlinks>
  <pageMargins left="0.75" right="0.75" top="1" bottom="1" header="0.5" footer="0.5"/>
  <pageSetup paperSize="9" orientation="portrait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P20"/>
  <sheetViews>
    <sheetView workbookViewId="0"/>
  </sheetViews>
  <sheetFormatPr defaultRowHeight="15"/>
  <cols>
    <col min="1" max="1" width="3" customWidth="1"/>
    <col min="2" max="2" width="19.7109375" customWidth="1"/>
    <col min="3" max="8" width="3" customWidth="1"/>
    <col min="9" max="9" width="3.7109375" customWidth="1"/>
    <col min="10" max="10" width="3.7109375" style="13" customWidth="1"/>
    <col min="11" max="11" width="5.5703125" bestFit="1" customWidth="1"/>
    <col min="12" max="12" width="7.42578125" bestFit="1" customWidth="1"/>
  </cols>
  <sheetData>
    <row r="1" spans="1:16">
      <c r="B1" t="s">
        <v>184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s="13" t="s">
        <v>199</v>
      </c>
      <c r="K1" s="17" t="s">
        <v>128</v>
      </c>
      <c r="L1" s="17" t="s">
        <v>200</v>
      </c>
      <c r="M1" s="234" t="str">
        <f>CONCATENATE(MAX(C2:C13),"/11")</f>
        <v>10/11</v>
      </c>
      <c r="O1" s="246" t="s">
        <v>77</v>
      </c>
    </row>
    <row r="2" spans="1:16">
      <c r="A2">
        <v>1</v>
      </c>
      <c r="B2" s="5" t="str">
        <f>'[1]49.Gibraltar'!B2</f>
        <v>Europa</v>
      </c>
      <c r="C2" s="5">
        <f>'[1]49.Gibraltar'!C2</f>
        <v>10</v>
      </c>
      <c r="D2" s="5">
        <f>'[1]49.Gibraltar'!D2</f>
        <v>9</v>
      </c>
      <c r="E2" s="5">
        <f>'[1]49.Gibraltar'!E2</f>
        <v>1</v>
      </c>
      <c r="F2" s="5">
        <f>'[1]49.Gibraltar'!F2</f>
        <v>0</v>
      </c>
      <c r="G2" s="5">
        <f>'[1]49.Gibraltar'!G2</f>
        <v>44</v>
      </c>
      <c r="H2" s="5">
        <f>'[1]49.Gibraltar'!H2</f>
        <v>5</v>
      </c>
      <c r="I2" s="5">
        <f>'[1]49.Gibraltar'!I2</f>
        <v>39</v>
      </c>
      <c r="J2" s="48">
        <f>'[1]49.Gibraltar'!J2</f>
        <v>28</v>
      </c>
      <c r="K2" s="6">
        <f>'[1]49.Gibraltar'!K2</f>
        <v>4.0000000034965035</v>
      </c>
      <c r="L2" s="5" t="str">
        <f>'[1]49.Gibraltar'!L2</f>
        <v>CHQ1</v>
      </c>
      <c r="M2" s="234" t="s">
        <v>269</v>
      </c>
    </row>
    <row r="3" spans="1:16">
      <c r="A3">
        <v>2</v>
      </c>
      <c r="B3" s="5" t="str">
        <f>'[1]49.Gibraltar'!B3</f>
        <v>Lincoln</v>
      </c>
      <c r="C3" s="5">
        <f>'[1]49.Gibraltar'!C3</f>
        <v>10</v>
      </c>
      <c r="D3" s="5">
        <f>'[1]49.Gibraltar'!D3</f>
        <v>8</v>
      </c>
      <c r="E3" s="5">
        <f>'[1]49.Gibraltar'!E3</f>
        <v>1</v>
      </c>
      <c r="F3" s="5">
        <f>'[1]49.Gibraltar'!F3</f>
        <v>1</v>
      </c>
      <c r="G3" s="5">
        <f>'[1]49.Gibraltar'!G3</f>
        <v>33</v>
      </c>
      <c r="H3" s="5">
        <f>'[1]49.Gibraltar'!H3</f>
        <v>7</v>
      </c>
      <c r="I3" s="5">
        <f>'[1]49.Gibraltar'!I3</f>
        <v>26</v>
      </c>
      <c r="J3" s="48">
        <f>'[1]49.Gibraltar'!J3</f>
        <v>25</v>
      </c>
      <c r="K3" s="6">
        <f>'[1]49.Gibraltar'!K3</f>
        <v>5.7500000050761422</v>
      </c>
      <c r="L3" s="5" t="str">
        <f>'[1]49.Gibraltar'!L3</f>
        <v>ECLQ1</v>
      </c>
    </row>
    <row r="4" spans="1:16">
      <c r="A4">
        <v>3</v>
      </c>
      <c r="B4" s="5" t="str">
        <f>'[1]49.Gibraltar'!B4</f>
        <v>St Joseph's</v>
      </c>
      <c r="C4" s="5">
        <f>'[1]49.Gibraltar'!C4</f>
        <v>10</v>
      </c>
      <c r="D4" s="5">
        <f>'[1]49.Gibraltar'!D4</f>
        <v>7</v>
      </c>
      <c r="E4" s="5">
        <f>'[1]49.Gibraltar'!E4</f>
        <v>1</v>
      </c>
      <c r="F4" s="5">
        <f>'[1]49.Gibraltar'!F4</f>
        <v>2</v>
      </c>
      <c r="G4" s="5">
        <f>'[1]49.Gibraltar'!G4</f>
        <v>49</v>
      </c>
      <c r="H4" s="5">
        <f>'[1]49.Gibraltar'!H4</f>
        <v>11</v>
      </c>
      <c r="I4" s="5">
        <f>'[1]49.Gibraltar'!I4</f>
        <v>38</v>
      </c>
      <c r="J4" s="48">
        <f>'[1]49.Gibraltar'!J4</f>
        <v>22</v>
      </c>
      <c r="K4" s="6">
        <f>'[1]49.Gibraltar'!K4</f>
        <v>2.2500000028089886</v>
      </c>
      <c r="L4" s="5" t="str">
        <f>'[1]49.Gibraltar'!L4</f>
        <v>ECLQ1</v>
      </c>
    </row>
    <row r="5" spans="1:16">
      <c r="A5">
        <v>4</v>
      </c>
      <c r="B5" s="5" t="str">
        <f>'[1]49.Gibraltar'!B5</f>
        <v>Lynx</v>
      </c>
      <c r="C5" s="5">
        <f>'[1]49.Gibraltar'!C5</f>
        <v>10</v>
      </c>
      <c r="D5" s="5">
        <f>'[1]49.Gibraltar'!D5</f>
        <v>6</v>
      </c>
      <c r="E5" s="5">
        <f>'[1]49.Gibraltar'!E5</f>
        <v>1</v>
      </c>
      <c r="F5" s="5">
        <f>'[1]49.Gibraltar'!F5</f>
        <v>3</v>
      </c>
      <c r="G5" s="5">
        <f>'[1]49.Gibraltar'!G5</f>
        <v>26</v>
      </c>
      <c r="H5" s="5">
        <f>'[1]49.Gibraltar'!H5</f>
        <v>10</v>
      </c>
      <c r="I5" s="5">
        <f>'[1]49.Gibraltar'!I5</f>
        <v>16</v>
      </c>
      <c r="J5" s="48">
        <f>'[1]49.Gibraltar'!J5</f>
        <v>19</v>
      </c>
      <c r="K5" s="6">
        <f>'[1]49.Gibraltar'!K5</f>
        <v>1.13300000025</v>
      </c>
      <c r="L5" s="5" t="str">
        <f>'[1]49.Gibraltar'!L5</f>
        <v>ECLQ1?</v>
      </c>
      <c r="M5" s="20"/>
      <c r="P5" s="271"/>
    </row>
    <row r="6" spans="1:16">
      <c r="A6">
        <v>5</v>
      </c>
      <c r="B6" s="5" t="str">
        <f>'[1]49.Gibraltar'!B6</f>
        <v>Mons Calpe</v>
      </c>
      <c r="C6" s="5">
        <f>'[1]49.Gibraltar'!C6</f>
        <v>10</v>
      </c>
      <c r="D6" s="5">
        <f>'[1]49.Gibraltar'!D6</f>
        <v>6</v>
      </c>
      <c r="E6" s="5">
        <f>'[1]49.Gibraltar'!E6</f>
        <v>1</v>
      </c>
      <c r="F6" s="5">
        <f>'[1]49.Gibraltar'!F6</f>
        <v>3</v>
      </c>
      <c r="G6" s="5">
        <f>'[1]49.Gibraltar'!G6</f>
        <v>21</v>
      </c>
      <c r="H6" s="5">
        <f>'[1]49.Gibraltar'!H6</f>
        <v>13</v>
      </c>
      <c r="I6" s="5">
        <f>'[1]49.Gibraltar'!I6</f>
        <v>8</v>
      </c>
      <c r="J6" s="48">
        <f>'[1]49.Gibraltar'!J6</f>
        <v>19</v>
      </c>
      <c r="K6" s="6">
        <f>'[1]49.Gibraltar'!K6</f>
        <v>1.1330000002</v>
      </c>
      <c r="L6" s="5" t="str">
        <f>'[1]49.Gibraltar'!L6</f>
        <v xml:space="preserve"> </v>
      </c>
      <c r="M6" s="271"/>
      <c r="P6" s="271"/>
    </row>
    <row r="7" spans="1:16">
      <c r="A7" s="44">
        <v>6</v>
      </c>
      <c r="B7" s="5" t="str">
        <f>'[1]49.Gibraltar'!B7</f>
        <v>Lions Gibraltar</v>
      </c>
      <c r="C7" s="5">
        <f>'[1]49.Gibraltar'!C7</f>
        <v>10</v>
      </c>
      <c r="D7" s="5">
        <f>'[1]49.Gibraltar'!D7</f>
        <v>4</v>
      </c>
      <c r="E7" s="5">
        <f>'[1]49.Gibraltar'!E7</f>
        <v>3</v>
      </c>
      <c r="F7" s="5">
        <f>'[1]49.Gibraltar'!F7</f>
        <v>3</v>
      </c>
      <c r="G7" s="5">
        <f>'[1]49.Gibraltar'!G7</f>
        <v>12</v>
      </c>
      <c r="H7" s="5">
        <f>'[1]49.Gibraltar'!H7</f>
        <v>10</v>
      </c>
      <c r="I7" s="5">
        <f>'[1]49.Gibraltar'!I7</f>
        <v>2</v>
      </c>
      <c r="J7" s="48">
        <f>'[1]49.Gibraltar'!J7</f>
        <v>15</v>
      </c>
      <c r="K7" s="6">
        <f>'[1]49.Gibraltar'!K7</f>
        <v>1.1330000001666667</v>
      </c>
      <c r="L7" s="5" t="str">
        <f>'[1]49.Gibraltar'!L7</f>
        <v xml:space="preserve"> </v>
      </c>
      <c r="M7" s="271"/>
      <c r="P7" s="271"/>
    </row>
    <row r="8" spans="1:16">
      <c r="A8">
        <v>7</v>
      </c>
      <c r="B8" s="5" t="str">
        <f>'[1]49.Gibraltar'!B8</f>
        <v>Magpies</v>
      </c>
      <c r="C8" s="5">
        <f>'[1]49.Gibraltar'!C8</f>
        <v>10</v>
      </c>
      <c r="D8" s="5">
        <f>'[1]49.Gibraltar'!D8</f>
        <v>4</v>
      </c>
      <c r="E8" s="5">
        <f>'[1]49.Gibraltar'!E8</f>
        <v>2</v>
      </c>
      <c r="F8" s="5">
        <f>'[1]49.Gibraltar'!F8</f>
        <v>4</v>
      </c>
      <c r="G8" s="5">
        <f>'[1]49.Gibraltar'!G8</f>
        <v>14</v>
      </c>
      <c r="H8" s="5">
        <f>'[1]49.Gibraltar'!H8</f>
        <v>16</v>
      </c>
      <c r="I8" s="5">
        <f>'[1]49.Gibraltar'!I8</f>
        <v>-2</v>
      </c>
      <c r="J8" s="48">
        <f>'[1]49.Gibraltar'!J8</f>
        <v>14</v>
      </c>
      <c r="K8" s="6">
        <f>'[1]49.Gibraltar'!K8</f>
        <v>1.1330000001428571</v>
      </c>
      <c r="L8" s="5" t="str">
        <f>'[1]49.Gibraltar'!L8</f>
        <v xml:space="preserve"> </v>
      </c>
      <c r="P8" s="271"/>
    </row>
    <row r="9" spans="1:16">
      <c r="A9">
        <v>8</v>
      </c>
      <c r="B9" s="5" t="str">
        <f>'[1]49.Gibraltar'!B9</f>
        <v>Glacis United</v>
      </c>
      <c r="C9" s="5">
        <f>'[1]49.Gibraltar'!C9</f>
        <v>10</v>
      </c>
      <c r="D9" s="5">
        <f>'[1]49.Gibraltar'!D9</f>
        <v>3</v>
      </c>
      <c r="E9" s="5">
        <f>'[1]49.Gibraltar'!E9</f>
        <v>0</v>
      </c>
      <c r="F9" s="5">
        <f>'[1]49.Gibraltar'!F9</f>
        <v>7</v>
      </c>
      <c r="G9" s="5">
        <f>'[1]49.Gibraltar'!G9</f>
        <v>10</v>
      </c>
      <c r="H9" s="5">
        <f>'[1]49.Gibraltar'!H9</f>
        <v>18</v>
      </c>
      <c r="I9" s="5">
        <f>'[1]49.Gibraltar'!I9</f>
        <v>-8</v>
      </c>
      <c r="J9" s="48">
        <f>'[1]49.Gibraltar'!J9</f>
        <v>9</v>
      </c>
      <c r="K9" s="6">
        <f>'[1]49.Gibraltar'!K9</f>
        <v>1.133000000125</v>
      </c>
      <c r="L9" s="5" t="str">
        <f>'[1]49.Gibraltar'!L9</f>
        <v xml:space="preserve"> </v>
      </c>
    </row>
    <row r="10" spans="1:16">
      <c r="A10">
        <v>9</v>
      </c>
      <c r="B10" s="5" t="str">
        <f>'[1]49.Gibraltar'!B10</f>
        <v>Manchester 62</v>
      </c>
      <c r="C10" s="5">
        <f>'[1]49.Gibraltar'!C10</f>
        <v>10</v>
      </c>
      <c r="D10" s="5">
        <f>'[1]49.Gibraltar'!D10</f>
        <v>2</v>
      </c>
      <c r="E10" s="5">
        <f>'[1]49.Gibraltar'!E10</f>
        <v>0</v>
      </c>
      <c r="F10" s="5">
        <f>'[1]49.Gibraltar'!F10</f>
        <v>8</v>
      </c>
      <c r="G10" s="5">
        <f>'[1]49.Gibraltar'!G10</f>
        <v>8</v>
      </c>
      <c r="H10" s="5">
        <f>'[1]49.Gibraltar'!H10</f>
        <v>44</v>
      </c>
      <c r="I10" s="5">
        <f>'[1]49.Gibraltar'!I10</f>
        <v>-36</v>
      </c>
      <c r="J10" s="48">
        <f>'[1]49.Gibraltar'!J10</f>
        <v>6</v>
      </c>
      <c r="K10" s="6">
        <f>'[1]49.Gibraltar'!K10</f>
        <v>1.1330000001111111</v>
      </c>
      <c r="L10" s="5" t="str">
        <f>'[1]49.Gibraltar'!L10</f>
        <v xml:space="preserve"> </v>
      </c>
    </row>
    <row r="11" spans="1:16">
      <c r="A11">
        <v>10</v>
      </c>
      <c r="B11" s="5" t="str">
        <f>'[1]49.Gibraltar'!B11</f>
        <v>Europa Point</v>
      </c>
      <c r="C11" s="5">
        <f>'[1]49.Gibraltar'!C11</f>
        <v>10</v>
      </c>
      <c r="D11" s="5">
        <f>'[1]49.Gibraltar'!D11</f>
        <v>1</v>
      </c>
      <c r="E11" s="5">
        <f>'[1]49.Gibraltar'!E11</f>
        <v>0</v>
      </c>
      <c r="F11" s="5">
        <f>'[1]49.Gibraltar'!F11</f>
        <v>9</v>
      </c>
      <c r="G11" s="5">
        <f>'[1]49.Gibraltar'!G11</f>
        <v>7</v>
      </c>
      <c r="H11" s="5">
        <f>'[1]49.Gibraltar'!H11</f>
        <v>38</v>
      </c>
      <c r="I11" s="5">
        <f>'[1]49.Gibraltar'!I11</f>
        <v>-31</v>
      </c>
      <c r="J11" s="48">
        <f>'[1]49.Gibraltar'!J11</f>
        <v>3</v>
      </c>
      <c r="K11" s="6">
        <f>'[1]49.Gibraltar'!K11</f>
        <v>1.1330000001</v>
      </c>
      <c r="L11" s="5" t="str">
        <f>'[1]49.Gibraltar'!L11</f>
        <v xml:space="preserve"> </v>
      </c>
    </row>
    <row r="12" spans="1:16">
      <c r="A12">
        <v>11</v>
      </c>
      <c r="B12" s="5" t="str">
        <f>'[1]49.Gibraltar'!B12</f>
        <v>College 1975</v>
      </c>
      <c r="C12" s="5">
        <f>'[1]49.Gibraltar'!C12</f>
        <v>10</v>
      </c>
      <c r="D12" s="5">
        <f>'[1]49.Gibraltar'!D12</f>
        <v>0</v>
      </c>
      <c r="E12" s="5">
        <f>'[1]49.Gibraltar'!E12</f>
        <v>0</v>
      </c>
      <c r="F12" s="5">
        <f>'[1]49.Gibraltar'!F12</f>
        <v>10</v>
      </c>
      <c r="G12" s="5">
        <f>'[1]49.Gibraltar'!G12</f>
        <v>8</v>
      </c>
      <c r="H12" s="5">
        <f>'[1]49.Gibraltar'!H12</f>
        <v>60</v>
      </c>
      <c r="I12" s="5">
        <f>'[1]49.Gibraltar'!I12</f>
        <v>-52</v>
      </c>
      <c r="J12" s="48">
        <f>'[1]49.Gibraltar'!J12</f>
        <v>0</v>
      </c>
      <c r="K12" s="6">
        <f>'[1]49.Gibraltar'!K12</f>
        <v>1.1330000000909091</v>
      </c>
      <c r="L12" s="5" t="str">
        <f>'[1]49.Gibraltar'!L12</f>
        <v xml:space="preserve"> </v>
      </c>
    </row>
    <row r="13" spans="1:16">
      <c r="A13">
        <v>12</v>
      </c>
      <c r="B13" s="5" t="str">
        <f>'[1]49.Gibraltar'!B13</f>
        <v>Boca Gibraltar</v>
      </c>
      <c r="C13" s="5">
        <f>'[1]49.Gibraltar'!C13</f>
        <v>0</v>
      </c>
      <c r="D13" s="5">
        <f>'[1]49.Gibraltar'!D13</f>
        <v>0</v>
      </c>
      <c r="E13" s="5">
        <f>'[1]49.Gibraltar'!E13</f>
        <v>0</v>
      </c>
      <c r="F13" s="5">
        <f>'[1]49.Gibraltar'!F13</f>
        <v>0</v>
      </c>
      <c r="G13" s="5">
        <f>'[1]49.Gibraltar'!G13</f>
        <v>0</v>
      </c>
      <c r="H13" s="5">
        <f>'[1]49.Gibraltar'!H13</f>
        <v>0</v>
      </c>
      <c r="I13" s="5">
        <f>'[1]49.Gibraltar'!I13</f>
        <v>0</v>
      </c>
      <c r="J13" s="48">
        <f>'[1]49.Gibraltar'!J13</f>
        <v>0</v>
      </c>
      <c r="K13" s="6">
        <f>'[1]49.Gibraltar'!K13</f>
        <v>1.1330000000833333</v>
      </c>
      <c r="L13" s="5" t="str">
        <f>'[1]49.Gibraltar'!L13</f>
        <v xml:space="preserve"> </v>
      </c>
    </row>
    <row r="14" spans="1:16">
      <c r="F14" s="120" t="s">
        <v>203</v>
      </c>
      <c r="G14" s="277">
        <f>SUM(G2:G13)/SUM(C2:C13)*2</f>
        <v>4.2181818181818178</v>
      </c>
      <c r="H14" s="277"/>
      <c r="K14" s="3"/>
    </row>
    <row r="15" spans="1:16">
      <c r="B15" t="s">
        <v>173</v>
      </c>
      <c r="K15" s="6">
        <f>'[1]49.Gibraltar'!K15</f>
        <v>1.133</v>
      </c>
    </row>
    <row r="16" spans="1:16">
      <c r="I16" s="138"/>
    </row>
    <row r="18" spans="2:12">
      <c r="B18" s="190" t="s">
        <v>204</v>
      </c>
      <c r="L18" t="str">
        <f>IF(B14="Дебрецен","ЛЕ2"," ")</f>
        <v xml:space="preserve"> </v>
      </c>
    </row>
    <row r="19" spans="2:12">
      <c r="B19" s="27" t="s">
        <v>211</v>
      </c>
    </row>
    <row r="20" spans="2:12">
      <c r="B20" s="27" t="s">
        <v>212</v>
      </c>
    </row>
  </sheetData>
  <mergeCells count="1">
    <mergeCell ref="G14:H14"/>
  </mergeCells>
  <phoneticPr fontId="3" type="noConversion"/>
  <hyperlinks>
    <hyperlink ref="O1" location="MENU!A1" display="Menu" xr:uid="{00000000-0004-0000-3600-000000000000}"/>
  </hyperlinks>
  <pageMargins left="0.75" right="0.75" top="1" bottom="1" header="0.5" footer="0.5"/>
  <pageSetup paperSize="9" orientation="portrait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Лист49"/>
  <dimension ref="A1:R36"/>
  <sheetViews>
    <sheetView workbookViewId="0"/>
  </sheetViews>
  <sheetFormatPr defaultRowHeight="15"/>
  <cols>
    <col min="1" max="1" width="3" customWidth="1"/>
    <col min="2" max="2" width="19.7109375" customWidth="1"/>
    <col min="3" max="8" width="3" customWidth="1"/>
    <col min="9" max="9" width="3.7109375" customWidth="1"/>
    <col min="10" max="10" width="3.7109375" style="13" customWidth="1"/>
    <col min="11" max="11" width="5.5703125" bestFit="1" customWidth="1"/>
    <col min="12" max="12" width="7.42578125" bestFit="1" customWidth="1"/>
  </cols>
  <sheetData>
    <row r="1" spans="1:18">
      <c r="B1" t="s">
        <v>184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s="13" t="s">
        <v>199</v>
      </c>
      <c r="K1" s="17" t="s">
        <v>128</v>
      </c>
      <c r="L1" s="17" t="s">
        <v>200</v>
      </c>
      <c r="M1" s="129" t="str">
        <f>CONCATENATE(MAX(C2:C11),"/36")</f>
        <v>29/36</v>
      </c>
      <c r="O1" s="246" t="s">
        <v>77</v>
      </c>
    </row>
    <row r="2" spans="1:18">
      <c r="A2">
        <v>1</v>
      </c>
      <c r="B2" s="5" t="str">
        <f>'[1]50.Montenegro'!B2</f>
        <v>Buducnost</v>
      </c>
      <c r="C2" s="5">
        <f>'[1]50.Montenegro'!C2</f>
        <v>29</v>
      </c>
      <c r="D2" s="5">
        <f>'[1]50.Montenegro'!D2</f>
        <v>23</v>
      </c>
      <c r="E2" s="5">
        <f>'[1]50.Montenegro'!E2</f>
        <v>3</v>
      </c>
      <c r="F2" s="5">
        <f>'[1]50.Montenegro'!F2</f>
        <v>3</v>
      </c>
      <c r="G2" s="5">
        <f>'[1]50.Montenegro'!G2</f>
        <v>51</v>
      </c>
      <c r="H2" s="5">
        <f>'[1]50.Montenegro'!H2</f>
        <v>19</v>
      </c>
      <c r="I2" s="5">
        <f>'[1]50.Montenegro'!I2</f>
        <v>32</v>
      </c>
      <c r="J2" s="48">
        <f>'[1]50.Montenegro'!J2</f>
        <v>72</v>
      </c>
      <c r="K2" s="6">
        <f>'[1]50.Montenegro'!K2</f>
        <v>6.0000000053191487</v>
      </c>
      <c r="L2" s="5" t="str">
        <f>'[1]50.Montenegro'!L2</f>
        <v>CHQ1</v>
      </c>
      <c r="N2" s="14"/>
    </row>
    <row r="3" spans="1:18">
      <c r="A3" s="117">
        <v>2</v>
      </c>
      <c r="B3" s="5" t="str">
        <f>'[1]50.Montenegro'!B3</f>
        <v>Sutjeska</v>
      </c>
      <c r="C3" s="5">
        <f>'[1]50.Montenegro'!C3</f>
        <v>29</v>
      </c>
      <c r="D3" s="5">
        <f>'[1]50.Montenegro'!D3</f>
        <v>12</v>
      </c>
      <c r="E3" s="5">
        <f>'[1]50.Montenegro'!E3</f>
        <v>10</v>
      </c>
      <c r="F3" s="5">
        <f>'[1]50.Montenegro'!F3</f>
        <v>7</v>
      </c>
      <c r="G3" s="5">
        <f>'[1]50.Montenegro'!G3</f>
        <v>46</v>
      </c>
      <c r="H3" s="5">
        <f>'[1]50.Montenegro'!H3</f>
        <v>30</v>
      </c>
      <c r="I3" s="5">
        <f>'[1]50.Montenegro'!I3</f>
        <v>16</v>
      </c>
      <c r="J3" s="48">
        <f>'[1]50.Montenegro'!J3</f>
        <v>46</v>
      </c>
      <c r="K3" s="6">
        <f>'[1]50.Montenegro'!K3</f>
        <v>4.7500000039062504</v>
      </c>
      <c r="L3" s="5" t="str">
        <f>'[1]50.Montenegro'!L3</f>
        <v>ECLQ1</v>
      </c>
      <c r="N3" s="5"/>
    </row>
    <row r="4" spans="1:18">
      <c r="A4">
        <v>3</v>
      </c>
      <c r="B4" s="5" t="str">
        <f>'[1]50.Montenegro'!B4</f>
        <v>Decic</v>
      </c>
      <c r="C4" s="5">
        <f>'[1]50.Montenegro'!C4</f>
        <v>29</v>
      </c>
      <c r="D4" s="5">
        <f>'[1]50.Montenegro'!D4</f>
        <v>11</v>
      </c>
      <c r="E4" s="5">
        <f>'[1]50.Montenegro'!E4</f>
        <v>13</v>
      </c>
      <c r="F4" s="5">
        <f>'[1]50.Montenegro'!F4</f>
        <v>5</v>
      </c>
      <c r="G4" s="5">
        <f>'[1]50.Montenegro'!G4</f>
        <v>33</v>
      </c>
      <c r="H4" s="5">
        <f>'[1]50.Montenegro'!H4</f>
        <v>22</v>
      </c>
      <c r="I4" s="5">
        <f>'[1]50.Montenegro'!I4</f>
        <v>11</v>
      </c>
      <c r="J4" s="48">
        <f>'[1]50.Montenegro'!J4</f>
        <v>46</v>
      </c>
      <c r="K4" s="6">
        <f>'[1]50.Montenegro'!K4</f>
        <v>1.0000000103333333</v>
      </c>
      <c r="L4" s="5" t="str">
        <f>'[1]50.Montenegro'!L4</f>
        <v>ECLQ1</v>
      </c>
      <c r="N4" s="5"/>
    </row>
    <row r="5" spans="1:18">
      <c r="A5">
        <v>4</v>
      </c>
      <c r="B5" s="5" t="str">
        <f>'[1]50.Montenegro'!B5</f>
        <v>Rudar Pljevlja</v>
      </c>
      <c r="C5" s="5">
        <f>'[1]50.Montenegro'!C5</f>
        <v>29</v>
      </c>
      <c r="D5" s="5">
        <f>'[1]50.Montenegro'!D5</f>
        <v>12</v>
      </c>
      <c r="E5" s="5">
        <f>'[1]50.Montenegro'!E5</f>
        <v>5</v>
      </c>
      <c r="F5" s="5">
        <f>'[1]50.Montenegro'!F5</f>
        <v>12</v>
      </c>
      <c r="G5" s="5">
        <f>'[1]50.Montenegro'!G5</f>
        <v>35</v>
      </c>
      <c r="H5" s="5">
        <f>'[1]50.Montenegro'!H5</f>
        <v>39</v>
      </c>
      <c r="I5" s="5">
        <f>'[1]50.Montenegro'!I5</f>
        <v>-4</v>
      </c>
      <c r="J5" s="48">
        <f>'[1]50.Montenegro'!J5</f>
        <v>41</v>
      </c>
      <c r="K5" s="6">
        <f>'[1]50.Montenegro'!K5</f>
        <v>1.25</v>
      </c>
      <c r="L5" s="5" t="str">
        <f>'[1]50.Montenegro'!L5</f>
        <v>ECLQ1?</v>
      </c>
      <c r="N5" s="5"/>
      <c r="P5" s="271"/>
      <c r="Q5" s="271" t="s">
        <v>240</v>
      </c>
    </row>
    <row r="6" spans="1:18">
      <c r="A6">
        <v>5</v>
      </c>
      <c r="B6" s="5" t="str">
        <f>'[1]50.Montenegro'!B6</f>
        <v>Podgorica</v>
      </c>
      <c r="C6" s="5">
        <f>'[1]50.Montenegro'!C6</f>
        <v>29</v>
      </c>
      <c r="D6" s="5">
        <f>'[1]50.Montenegro'!D6</f>
        <v>11</v>
      </c>
      <c r="E6" s="5">
        <f>'[1]50.Montenegro'!E6</f>
        <v>7</v>
      </c>
      <c r="F6" s="5">
        <f>'[1]50.Montenegro'!F6</f>
        <v>11</v>
      </c>
      <c r="G6" s="5">
        <f>'[1]50.Montenegro'!G6</f>
        <v>31</v>
      </c>
      <c r="H6" s="5">
        <f>'[1]50.Montenegro'!H6</f>
        <v>28</v>
      </c>
      <c r="I6" s="5">
        <f>'[1]50.Montenegro'!I6</f>
        <v>3</v>
      </c>
      <c r="J6" s="48">
        <f>'[1]50.Montenegro'!J6</f>
        <v>40</v>
      </c>
      <c r="K6" s="6">
        <f>'[1]50.Montenegro'!K6</f>
        <v>1.0000000102</v>
      </c>
      <c r="L6" s="5" t="str">
        <f>'[1]50.Montenegro'!L6</f>
        <v xml:space="preserve"> </v>
      </c>
      <c r="N6" s="271"/>
      <c r="O6" s="271"/>
      <c r="P6" s="20"/>
      <c r="Q6" s="271" t="s">
        <v>318</v>
      </c>
    </row>
    <row r="7" spans="1:18">
      <c r="A7">
        <v>6</v>
      </c>
      <c r="B7" s="5" t="str">
        <f>'[1]50.Montenegro'!B7</f>
        <v>Iskra</v>
      </c>
      <c r="C7" s="5">
        <f>'[1]50.Montenegro'!C7</f>
        <v>29</v>
      </c>
      <c r="D7" s="5">
        <f>'[1]50.Montenegro'!D7</f>
        <v>8</v>
      </c>
      <c r="E7" s="5">
        <f>'[1]50.Montenegro'!E7</f>
        <v>13</v>
      </c>
      <c r="F7" s="5">
        <f>'[1]50.Montenegro'!F7</f>
        <v>8</v>
      </c>
      <c r="G7" s="5">
        <f>'[1]50.Montenegro'!G7</f>
        <v>24</v>
      </c>
      <c r="H7" s="5">
        <f>'[1]50.Montenegro'!H7</f>
        <v>25</v>
      </c>
      <c r="I7" s="5">
        <f>'[1]50.Montenegro'!I7</f>
        <v>-1</v>
      </c>
      <c r="J7" s="48">
        <f>'[1]50.Montenegro'!J7</f>
        <v>37</v>
      </c>
      <c r="K7" s="6">
        <f>'[1]50.Montenegro'!K7</f>
        <v>1.0000000024038462</v>
      </c>
      <c r="L7" s="5" t="str">
        <f>'[1]50.Montenegro'!L7</f>
        <v xml:space="preserve"> </v>
      </c>
      <c r="N7" s="271"/>
      <c r="O7" s="271"/>
      <c r="P7" s="271"/>
    </row>
    <row r="8" spans="1:18">
      <c r="A8">
        <v>7</v>
      </c>
      <c r="B8" s="5" t="str">
        <f>'[1]50.Montenegro'!B8</f>
        <v>Zeta</v>
      </c>
      <c r="C8" s="5">
        <f>'[1]50.Montenegro'!C8</f>
        <v>29</v>
      </c>
      <c r="D8" s="5">
        <f>'[1]50.Montenegro'!D8</f>
        <v>10</v>
      </c>
      <c r="E8" s="5">
        <f>'[1]50.Montenegro'!E8</f>
        <v>7</v>
      </c>
      <c r="F8" s="5">
        <f>'[1]50.Montenegro'!F8</f>
        <v>12</v>
      </c>
      <c r="G8" s="5">
        <f>'[1]50.Montenegro'!G8</f>
        <v>25</v>
      </c>
      <c r="H8" s="5">
        <f>'[1]50.Montenegro'!H8</f>
        <v>29</v>
      </c>
      <c r="I8" s="5">
        <f>'[1]50.Montenegro'!I8</f>
        <v>-4</v>
      </c>
      <c r="J8" s="48">
        <f>'[1]50.Montenegro'!J8</f>
        <v>36</v>
      </c>
      <c r="K8" s="6">
        <f>'[1]50.Montenegro'!K8</f>
        <v>2.2500000028409093</v>
      </c>
      <c r="L8" s="5" t="str">
        <f>'[1]50.Montenegro'!L8</f>
        <v xml:space="preserve"> </v>
      </c>
      <c r="N8" s="271"/>
      <c r="O8" s="271"/>
      <c r="P8" s="271"/>
    </row>
    <row r="9" spans="1:18">
      <c r="A9">
        <v>8</v>
      </c>
      <c r="B9" s="5" t="str">
        <f>'[1]50.Montenegro'!B9</f>
        <v>Jezero</v>
      </c>
      <c r="C9" s="5">
        <f>'[1]50.Montenegro'!C9</f>
        <v>28</v>
      </c>
      <c r="D9" s="5">
        <f>'[1]50.Montenegro'!D9</f>
        <v>8</v>
      </c>
      <c r="E9" s="5">
        <f>'[1]50.Montenegro'!E9</f>
        <v>6</v>
      </c>
      <c r="F9" s="5">
        <f>'[1]50.Montenegro'!F9</f>
        <v>14</v>
      </c>
      <c r="G9" s="5">
        <f>'[1]50.Montenegro'!G9</f>
        <v>19</v>
      </c>
      <c r="H9" s="5">
        <f>'[1]50.Montenegro'!H9</f>
        <v>28</v>
      </c>
      <c r="I9" s="5">
        <f>'[1]50.Montenegro'!I9</f>
        <v>-9</v>
      </c>
      <c r="J9" s="48">
        <f>'[1]50.Montenegro'!J9</f>
        <v>30</v>
      </c>
      <c r="K9" s="6">
        <f>'[1]50.Montenegro'!K9</f>
        <v>1.0000000101249999</v>
      </c>
      <c r="L9" s="5" t="str">
        <f>'[1]50.Montenegro'!L9</f>
        <v xml:space="preserve"> </v>
      </c>
      <c r="O9" s="49"/>
    </row>
    <row r="10" spans="1:18">
      <c r="A10">
        <v>9</v>
      </c>
      <c r="B10" s="5" t="str">
        <f>'[1]50.Montenegro'!B10</f>
        <v>Titograd</v>
      </c>
      <c r="C10" s="5">
        <f>'[1]50.Montenegro'!C10</f>
        <v>28</v>
      </c>
      <c r="D10" s="5">
        <f>'[1]50.Montenegro'!D10</f>
        <v>5</v>
      </c>
      <c r="E10" s="5">
        <f>'[1]50.Montenegro'!E10</f>
        <v>7</v>
      </c>
      <c r="F10" s="5">
        <f>'[1]50.Montenegro'!F10</f>
        <v>16</v>
      </c>
      <c r="G10" s="5">
        <f>'[1]50.Montenegro'!G10</f>
        <v>17</v>
      </c>
      <c r="H10" s="5">
        <f>'[1]50.Montenegro'!H10</f>
        <v>43</v>
      </c>
      <c r="I10" s="5">
        <f>'[1]50.Montenegro'!I10</f>
        <v>-26</v>
      </c>
      <c r="J10" s="48">
        <f>'[1]50.Montenegro'!J10</f>
        <v>22</v>
      </c>
      <c r="K10" s="6">
        <f>'[1]50.Montenegro'!K10</f>
        <v>3.5000000033333332</v>
      </c>
      <c r="L10" s="5" t="str">
        <f>'[1]50.Montenegro'!L10</f>
        <v xml:space="preserve"> </v>
      </c>
      <c r="R10" s="68"/>
    </row>
    <row r="11" spans="1:18">
      <c r="A11">
        <v>10</v>
      </c>
      <c r="B11" s="5" t="str">
        <f>'[1]50.Montenegro'!B11</f>
        <v>Petrovac</v>
      </c>
      <c r="C11" s="5">
        <f>'[1]50.Montenegro'!C11</f>
        <v>29</v>
      </c>
      <c r="D11" s="5">
        <f>'[1]50.Montenegro'!D11</f>
        <v>4</v>
      </c>
      <c r="E11" s="5">
        <f>'[1]50.Montenegro'!E11</f>
        <v>9</v>
      </c>
      <c r="F11" s="5">
        <f>'[1]50.Montenegro'!F11</f>
        <v>16</v>
      </c>
      <c r="G11" s="5">
        <f>'[1]50.Montenegro'!G11</f>
        <v>22</v>
      </c>
      <c r="H11" s="5">
        <f>'[1]50.Montenegro'!H11</f>
        <v>40</v>
      </c>
      <c r="I11" s="5">
        <f>'[1]50.Montenegro'!I11</f>
        <v>-18</v>
      </c>
      <c r="J11" s="48">
        <f>'[1]50.Montenegro'!J11</f>
        <v>21</v>
      </c>
      <c r="K11" s="6">
        <f>'[1]50.Montenegro'!K11</f>
        <v>1.0000000100999999</v>
      </c>
      <c r="L11" s="5" t="str">
        <f>'[1]50.Montenegro'!L11</f>
        <v xml:space="preserve"> </v>
      </c>
      <c r="O11" s="54"/>
      <c r="R11" s="128"/>
    </row>
    <row r="12" spans="1:18">
      <c r="F12" s="120" t="s">
        <v>203</v>
      </c>
      <c r="G12" s="277">
        <f>SUM(G2:G11)/SUM(C2:C11)*2</f>
        <v>2.1041666666666665</v>
      </c>
      <c r="H12" s="277"/>
      <c r="K12" s="3"/>
      <c r="O12" s="41"/>
    </row>
    <row r="13" spans="1:18">
      <c r="B13" t="s">
        <v>174</v>
      </c>
      <c r="K13" s="6">
        <f>'[1]50.Montenegro'!K13</f>
        <v>1.0000000099999999</v>
      </c>
    </row>
    <row r="16" spans="1:18">
      <c r="B16" s="190" t="s">
        <v>204</v>
      </c>
    </row>
    <row r="17" spans="2:12">
      <c r="B17" s="27" t="s">
        <v>267</v>
      </c>
    </row>
    <row r="18" spans="2:12">
      <c r="B18" s="27" t="s">
        <v>206</v>
      </c>
      <c r="L18" t="str">
        <f>IF(B14="Дебрецен","ЛЕ2"," ")</f>
        <v xml:space="preserve"> </v>
      </c>
    </row>
    <row r="19" spans="2:12">
      <c r="B19" s="27" t="s">
        <v>207</v>
      </c>
    </row>
    <row r="20" spans="2:12">
      <c r="B20" s="27" t="s">
        <v>222</v>
      </c>
    </row>
    <row r="21" spans="2:12">
      <c r="B21" s="25"/>
    </row>
    <row r="36" ht="14.25" customHeight="1"/>
  </sheetData>
  <mergeCells count="1">
    <mergeCell ref="G12:H12"/>
  </mergeCells>
  <phoneticPr fontId="3" type="noConversion"/>
  <hyperlinks>
    <hyperlink ref="O1" location="MENU!A1" display="Menu" xr:uid="{00000000-0004-0000-3700-000000000000}"/>
  </hyperlinks>
  <pageMargins left="0.75" right="0.75" top="1" bottom="1" header="0.5" footer="0.5"/>
  <pageSetup paperSize="9" orientation="portrait" verticalDpi="0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Лист51"/>
  <dimension ref="A1:P25"/>
  <sheetViews>
    <sheetView workbookViewId="0"/>
  </sheetViews>
  <sheetFormatPr defaultRowHeight="15"/>
  <cols>
    <col min="1" max="1" width="3" customWidth="1"/>
    <col min="2" max="2" width="19.7109375" customWidth="1"/>
    <col min="3" max="8" width="3" customWidth="1"/>
    <col min="9" max="9" width="3.7109375" customWidth="1"/>
    <col min="10" max="10" width="3.7109375" style="13" customWidth="1"/>
    <col min="11" max="11" width="5.5703125" bestFit="1" customWidth="1"/>
    <col min="12" max="12" width="7.42578125" bestFit="1" customWidth="1"/>
  </cols>
  <sheetData>
    <row r="1" spans="1:16">
      <c r="A1" s="9"/>
      <c r="B1" t="s">
        <v>184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s="13" t="s">
        <v>199</v>
      </c>
      <c r="K1" s="17" t="s">
        <v>128</v>
      </c>
      <c r="L1" s="17" t="s">
        <v>200</v>
      </c>
      <c r="M1" s="129" t="s">
        <v>319</v>
      </c>
      <c r="N1" s="243"/>
      <c r="O1" s="246" t="s">
        <v>77</v>
      </c>
    </row>
    <row r="2" spans="1:16">
      <c r="A2" s="1">
        <v>1</v>
      </c>
      <c r="B2" s="5" t="str">
        <f>'[1]51.Estonia'!B2</f>
        <v>Flora</v>
      </c>
      <c r="C2" s="5">
        <f>'[1]51.Estonia'!C2</f>
        <v>29</v>
      </c>
      <c r="D2" s="5">
        <f>'[1]51.Estonia'!D2</f>
        <v>26</v>
      </c>
      <c r="E2" s="5">
        <f>'[1]51.Estonia'!E2</f>
        <v>2</v>
      </c>
      <c r="F2" s="5">
        <f>'[1]51.Estonia'!F2</f>
        <v>1</v>
      </c>
      <c r="G2" s="5">
        <f>'[1]51.Estonia'!G2</f>
        <v>76</v>
      </c>
      <c r="H2" s="5">
        <f>'[1]51.Estonia'!H2</f>
        <v>17</v>
      </c>
      <c r="I2" s="5">
        <f>'[1]51.Estonia'!I2</f>
        <v>59</v>
      </c>
      <c r="J2" s="48">
        <f>'[1]51.Estonia'!J2</f>
        <v>80</v>
      </c>
      <c r="K2" s="6">
        <f>'[1]51.Estonia'!K2</f>
        <v>6.2500000055248615</v>
      </c>
      <c r="L2" s="5" t="str">
        <f>'[1]51.Estonia'!L2</f>
        <v>CHQ1</v>
      </c>
      <c r="M2" s="129" t="str">
        <f>CONCATENATE(MAX(C2:C5)-27,"/3")</f>
        <v>3/3</v>
      </c>
    </row>
    <row r="3" spans="1:16">
      <c r="A3" s="1">
        <v>2</v>
      </c>
      <c r="B3" s="5" t="str">
        <f>'[1]51.Estonia'!B3</f>
        <v>Paide</v>
      </c>
      <c r="C3" s="5">
        <f>'[1]51.Estonia'!C3</f>
        <v>30</v>
      </c>
      <c r="D3" s="5">
        <f>'[1]51.Estonia'!D3</f>
        <v>21</v>
      </c>
      <c r="E3" s="5">
        <f>'[1]51.Estonia'!E3</f>
        <v>1</v>
      </c>
      <c r="F3" s="5">
        <f>'[1]51.Estonia'!F3</f>
        <v>8</v>
      </c>
      <c r="G3" s="5">
        <f>'[1]51.Estonia'!G3</f>
        <v>80</v>
      </c>
      <c r="H3" s="5">
        <f>'[1]51.Estonia'!H3</f>
        <v>43</v>
      </c>
      <c r="I3" s="5">
        <f>'[1]51.Estonia'!I3</f>
        <v>37</v>
      </c>
      <c r="J3" s="48">
        <f>'[1]51.Estonia'!J3</f>
        <v>64</v>
      </c>
      <c r="K3" s="6">
        <f>'[1]51.Estonia'!K3</f>
        <v>1.0000000023980815</v>
      </c>
      <c r="L3" s="5" t="str">
        <f>'[1]51.Estonia'!L3</f>
        <v>ECLQ1</v>
      </c>
      <c r="N3" s="243"/>
    </row>
    <row r="4" spans="1:16">
      <c r="A4">
        <v>3</v>
      </c>
      <c r="B4" s="5" t="str">
        <f>'[1]51.Estonia'!B4</f>
        <v>Levadia</v>
      </c>
      <c r="C4" s="5">
        <f>'[1]51.Estonia'!C4</f>
        <v>29</v>
      </c>
      <c r="D4" s="5">
        <f>'[1]51.Estonia'!D4</f>
        <v>17</v>
      </c>
      <c r="E4" s="5">
        <f>'[1]51.Estonia'!E4</f>
        <v>6</v>
      </c>
      <c r="F4" s="5">
        <f>'[1]51.Estonia'!F4</f>
        <v>6</v>
      </c>
      <c r="G4" s="5">
        <f>'[1]51.Estonia'!G4</f>
        <v>66</v>
      </c>
      <c r="H4" s="5">
        <f>'[1]51.Estonia'!H4</f>
        <v>37</v>
      </c>
      <c r="I4" s="5">
        <f>'[1]51.Estonia'!I4</f>
        <v>29</v>
      </c>
      <c r="J4" s="48">
        <f>'[1]51.Estonia'!J4</f>
        <v>57</v>
      </c>
      <c r="K4" s="6">
        <f>'[1]51.Estonia'!K4</f>
        <v>3.7500000034364263</v>
      </c>
      <c r="L4" s="5" t="str">
        <f>'[1]51.Estonia'!L4</f>
        <v>ECLQ1?</v>
      </c>
    </row>
    <row r="5" spans="1:16">
      <c r="A5" s="261">
        <v>4</v>
      </c>
      <c r="B5" s="262" t="str">
        <f>'[1]51.Estonia'!B5</f>
        <v>Nomme Kalju</v>
      </c>
      <c r="C5" s="262">
        <f>'[1]51.Estonia'!C5</f>
        <v>30</v>
      </c>
      <c r="D5" s="262">
        <f>'[1]51.Estonia'!D5</f>
        <v>14</v>
      </c>
      <c r="E5" s="262">
        <f>'[1]51.Estonia'!E5</f>
        <v>7</v>
      </c>
      <c r="F5" s="262">
        <f>'[1]51.Estonia'!F5</f>
        <v>9</v>
      </c>
      <c r="G5" s="262">
        <f>'[1]51.Estonia'!G5</f>
        <v>52</v>
      </c>
      <c r="H5" s="262">
        <f>'[1]51.Estonia'!H5</f>
        <v>31</v>
      </c>
      <c r="I5" s="262">
        <f>'[1]51.Estonia'!I5</f>
        <v>21</v>
      </c>
      <c r="J5" s="263">
        <f>'[1]51.Estonia'!J5</f>
        <v>49</v>
      </c>
      <c r="K5" s="264">
        <f>'[1]51.Estonia'!K5</f>
        <v>5.5000000047619046</v>
      </c>
      <c r="L5" s="5" t="str">
        <f>'[1]51.Estonia'!L5</f>
        <v xml:space="preserve"> </v>
      </c>
      <c r="P5" s="271"/>
    </row>
    <row r="6" spans="1:16">
      <c r="A6">
        <v>5</v>
      </c>
      <c r="B6" s="5" t="str">
        <f>'[1]51.Estonia'!B6</f>
        <v>Tammeka</v>
      </c>
      <c r="C6" s="5">
        <f>'[1]51.Estonia'!C6</f>
        <v>28</v>
      </c>
      <c r="D6" s="5">
        <f>'[1]51.Estonia'!D6</f>
        <v>8</v>
      </c>
      <c r="E6" s="5">
        <f>'[1]51.Estonia'!E6</f>
        <v>8</v>
      </c>
      <c r="F6" s="5">
        <f>'[1]51.Estonia'!F6</f>
        <v>12</v>
      </c>
      <c r="G6" s="5">
        <f>'[1]51.Estonia'!G6</f>
        <v>33</v>
      </c>
      <c r="H6" s="5">
        <f>'[1]51.Estonia'!H6</f>
        <v>44</v>
      </c>
      <c r="I6" s="5">
        <f>'[1]51.Estonia'!I6</f>
        <v>-11</v>
      </c>
      <c r="J6" s="48">
        <f>'[1]51.Estonia'!J6</f>
        <v>32</v>
      </c>
      <c r="K6" s="6">
        <f>'[1]51.Estonia'!K6</f>
        <v>0.95000000019999997</v>
      </c>
      <c r="L6" s="5" t="str">
        <f>'[1]51.Estonia'!L6</f>
        <v xml:space="preserve"> </v>
      </c>
      <c r="O6" s="271"/>
      <c r="P6" s="271"/>
    </row>
    <row r="7" spans="1:16">
      <c r="A7" s="261">
        <v>6</v>
      </c>
      <c r="B7" s="262" t="str">
        <f>'[1]51.Estonia'!B7</f>
        <v>Tulevik</v>
      </c>
      <c r="C7" s="262">
        <f>'[1]51.Estonia'!C7</f>
        <v>28</v>
      </c>
      <c r="D7" s="262">
        <f>'[1]51.Estonia'!D7</f>
        <v>9</v>
      </c>
      <c r="E7" s="262">
        <f>'[1]51.Estonia'!E7</f>
        <v>4</v>
      </c>
      <c r="F7" s="262">
        <f>'[1]51.Estonia'!F7</f>
        <v>15</v>
      </c>
      <c r="G7" s="262">
        <f>'[1]51.Estonia'!G7</f>
        <v>30</v>
      </c>
      <c r="H7" s="262">
        <f>'[1]51.Estonia'!H7</f>
        <v>46</v>
      </c>
      <c r="I7" s="262">
        <f>'[1]51.Estonia'!I7</f>
        <v>-16</v>
      </c>
      <c r="J7" s="263">
        <f>'[1]51.Estonia'!J7</f>
        <v>31</v>
      </c>
      <c r="K7" s="264">
        <f>'[1]51.Estonia'!K7</f>
        <v>0.95000000016666664</v>
      </c>
      <c r="L7" s="5" t="str">
        <f>'[1]51.Estonia'!L7</f>
        <v xml:space="preserve"> </v>
      </c>
      <c r="O7" s="145"/>
      <c r="P7" s="271"/>
    </row>
    <row r="8" spans="1:16">
      <c r="A8">
        <v>7</v>
      </c>
      <c r="B8" s="5" t="str">
        <f>'[1]51.Estonia'!B8</f>
        <v>Legion</v>
      </c>
      <c r="C8" s="5">
        <f>'[1]51.Estonia'!C8</f>
        <v>30</v>
      </c>
      <c r="D8" s="5">
        <f>'[1]51.Estonia'!D8</f>
        <v>8</v>
      </c>
      <c r="E8" s="5">
        <f>'[1]51.Estonia'!E8</f>
        <v>7</v>
      </c>
      <c r="F8" s="5">
        <f>'[1]51.Estonia'!F8</f>
        <v>15</v>
      </c>
      <c r="G8" s="5">
        <f>'[1]51.Estonia'!G8</f>
        <v>26</v>
      </c>
      <c r="H8" s="5">
        <f>'[1]51.Estonia'!H8</f>
        <v>44</v>
      </c>
      <c r="I8" s="5">
        <f>'[1]51.Estonia'!I8</f>
        <v>-18</v>
      </c>
      <c r="J8" s="48">
        <f>'[1]51.Estonia'!J8</f>
        <v>31</v>
      </c>
      <c r="K8" s="6">
        <f>'[1]51.Estonia'!K8</f>
        <v>0.95000000014285713</v>
      </c>
      <c r="L8" s="5" t="str">
        <f>'[1]51.Estonia'!L8</f>
        <v xml:space="preserve"> </v>
      </c>
      <c r="O8" s="143"/>
      <c r="P8" s="271"/>
    </row>
    <row r="9" spans="1:16">
      <c r="A9">
        <v>8</v>
      </c>
      <c r="B9" s="5" t="str">
        <f>'[1]51.Estonia'!B9</f>
        <v>Narva Trans</v>
      </c>
      <c r="C9" s="5">
        <f>'[1]51.Estonia'!C9</f>
        <v>30</v>
      </c>
      <c r="D9" s="5">
        <f>'[1]51.Estonia'!D9</f>
        <v>6</v>
      </c>
      <c r="E9" s="5">
        <f>'[1]51.Estonia'!E9</f>
        <v>7</v>
      </c>
      <c r="F9" s="5">
        <f>'[1]51.Estonia'!F9</f>
        <v>17</v>
      </c>
      <c r="G9" s="5">
        <f>'[1]51.Estonia'!G9</f>
        <v>31</v>
      </c>
      <c r="H9" s="5">
        <f>'[1]51.Estonia'!H9</f>
        <v>49</v>
      </c>
      <c r="I9" s="5">
        <f>'[1]51.Estonia'!I9</f>
        <v>-18</v>
      </c>
      <c r="J9" s="48">
        <f>'[1]51.Estonia'!J9</f>
        <v>25</v>
      </c>
      <c r="K9" s="6">
        <f>'[1]51.Estonia'!K9</f>
        <v>2.0000000027322407</v>
      </c>
      <c r="L9" s="5" t="str">
        <f>'[1]51.Estonia'!L9</f>
        <v xml:space="preserve"> </v>
      </c>
    </row>
    <row r="10" spans="1:16">
      <c r="A10">
        <v>9</v>
      </c>
      <c r="B10" s="5" t="str">
        <f>'[1]51.Estonia'!B10</f>
        <v>Kuressaare</v>
      </c>
      <c r="C10" s="5">
        <f>'[1]51.Estonia'!C10</f>
        <v>30</v>
      </c>
      <c r="D10" s="5">
        <f>'[1]51.Estonia'!D10</f>
        <v>5</v>
      </c>
      <c r="E10" s="5">
        <f>'[1]51.Estonia'!E10</f>
        <v>9</v>
      </c>
      <c r="F10" s="5">
        <f>'[1]51.Estonia'!F10</f>
        <v>16</v>
      </c>
      <c r="G10" s="5">
        <f>'[1]51.Estonia'!G10</f>
        <v>28</v>
      </c>
      <c r="H10" s="5">
        <f>'[1]51.Estonia'!H10</f>
        <v>63</v>
      </c>
      <c r="I10" s="5">
        <f>'[1]51.Estonia'!I10</f>
        <v>-35</v>
      </c>
      <c r="J10" s="48">
        <f>'[1]51.Estonia'!J10</f>
        <v>24</v>
      </c>
      <c r="K10" s="6">
        <f>'[1]51.Estonia'!K10</f>
        <v>0.95000000011111108</v>
      </c>
      <c r="L10" s="5" t="str">
        <f>'[1]51.Estonia'!L10</f>
        <v xml:space="preserve"> </v>
      </c>
    </row>
    <row r="11" spans="1:16">
      <c r="A11">
        <v>10</v>
      </c>
      <c r="B11" s="5" t="str">
        <f>'[1]51.Estonia'!B11</f>
        <v>Tallinna Kalev</v>
      </c>
      <c r="C11" s="5">
        <f>'[1]51.Estonia'!C11</f>
        <v>30</v>
      </c>
      <c r="D11" s="5">
        <f>'[1]51.Estonia'!D11</f>
        <v>5</v>
      </c>
      <c r="E11" s="5">
        <f>'[1]51.Estonia'!E11</f>
        <v>5</v>
      </c>
      <c r="F11" s="5">
        <f>'[1]51.Estonia'!F11</f>
        <v>20</v>
      </c>
      <c r="G11" s="5">
        <f>'[1]51.Estonia'!G11</f>
        <v>20</v>
      </c>
      <c r="H11" s="5">
        <f>'[1]51.Estonia'!H11</f>
        <v>68</v>
      </c>
      <c r="I11" s="5">
        <f>'[1]51.Estonia'!I11</f>
        <v>-48</v>
      </c>
      <c r="J11" s="48">
        <f>'[1]51.Estonia'!J11</f>
        <v>20</v>
      </c>
      <c r="K11" s="6">
        <f>'[1]51.Estonia'!K11</f>
        <v>0.95000000009999996</v>
      </c>
      <c r="L11" s="5" t="str">
        <f>'[1]51.Estonia'!L11</f>
        <v xml:space="preserve"> </v>
      </c>
    </row>
    <row r="12" spans="1:16">
      <c r="F12" s="120" t="s">
        <v>203</v>
      </c>
      <c r="G12" s="277">
        <f>SUM(G2:G11)/SUM(C2:C11)*2</f>
        <v>3.0068027210884352</v>
      </c>
      <c r="H12" s="277"/>
    </row>
    <row r="13" spans="1:16">
      <c r="B13" t="s">
        <v>175</v>
      </c>
      <c r="K13" s="6">
        <f>'[1]51.Estonia'!K13</f>
        <v>0.95</v>
      </c>
    </row>
    <row r="17" spans="2:2">
      <c r="B17" s="190" t="s">
        <v>204</v>
      </c>
    </row>
    <row r="18" spans="2:2">
      <c r="B18" s="27" t="s">
        <v>205</v>
      </c>
    </row>
    <row r="19" spans="2:2">
      <c r="B19" s="27" t="s">
        <v>231</v>
      </c>
    </row>
    <row r="20" spans="2:2">
      <c r="B20" s="27" t="s">
        <v>232</v>
      </c>
    </row>
    <row r="21" spans="2:2">
      <c r="B21" s="27" t="s">
        <v>229</v>
      </c>
    </row>
    <row r="22" spans="2:2">
      <c r="B22" s="27" t="s">
        <v>320</v>
      </c>
    </row>
    <row r="23" spans="2:2">
      <c r="B23" s="133" t="s">
        <v>321</v>
      </c>
    </row>
    <row r="25" spans="2:2">
      <c r="B25" s="27"/>
    </row>
  </sheetData>
  <mergeCells count="1">
    <mergeCell ref="G12:H12"/>
  </mergeCells>
  <phoneticPr fontId="3" type="noConversion"/>
  <hyperlinks>
    <hyperlink ref="O1" location="MENU!A1" display="Menu" xr:uid="{00000000-0004-0000-3800-000000000000}"/>
  </hyperlinks>
  <pageMargins left="0.75" right="0.75" top="1" bottom="1" header="0.5" footer="0.5"/>
  <pageSetup paperSize="9" orientation="portrait" verticalDpi="0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Q36"/>
  <sheetViews>
    <sheetView workbookViewId="0"/>
  </sheetViews>
  <sheetFormatPr defaultRowHeight="15"/>
  <cols>
    <col min="1" max="1" width="3" customWidth="1"/>
    <col min="2" max="2" width="19.7109375" customWidth="1"/>
    <col min="3" max="8" width="3" customWidth="1"/>
    <col min="9" max="9" width="3.7109375" customWidth="1"/>
    <col min="10" max="10" width="3.7109375" style="13" customWidth="1"/>
    <col min="11" max="11" width="5.5703125" bestFit="1" customWidth="1"/>
    <col min="12" max="12" width="7.42578125" bestFit="1" customWidth="1"/>
  </cols>
  <sheetData>
    <row r="1" spans="1:17">
      <c r="A1" s="9"/>
      <c r="B1" t="s">
        <v>184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s="13" t="s">
        <v>199</v>
      </c>
      <c r="K1" s="17" t="s">
        <v>128</v>
      </c>
      <c r="L1" s="17" t="s">
        <v>200</v>
      </c>
      <c r="M1" s="20" t="str">
        <f>CONCATENATE(MAX(C2:C11),"/36")</f>
        <v>28/36</v>
      </c>
      <c r="N1" s="243"/>
      <c r="O1" s="246" t="s">
        <v>77</v>
      </c>
    </row>
    <row r="2" spans="1:17">
      <c r="A2" s="1">
        <v>1</v>
      </c>
      <c r="B2" s="5" t="str">
        <f>'[1]52.Kosovo'!B2</f>
        <v>Drita</v>
      </c>
      <c r="C2" s="5">
        <f>'[1]52.Kosovo'!C2</f>
        <v>28</v>
      </c>
      <c r="D2" s="5">
        <f>'[1]52.Kosovo'!D2</f>
        <v>18</v>
      </c>
      <c r="E2" s="5">
        <f>'[1]52.Kosovo'!E2</f>
        <v>7</v>
      </c>
      <c r="F2" s="5">
        <f>'[1]52.Kosovo'!F2</f>
        <v>3</v>
      </c>
      <c r="G2" s="5">
        <f>'[1]52.Kosovo'!G2</f>
        <v>46</v>
      </c>
      <c r="H2" s="5">
        <f>'[1]52.Kosovo'!H2</f>
        <v>22</v>
      </c>
      <c r="I2" s="5">
        <f>'[1]52.Kosovo'!I2</f>
        <v>24</v>
      </c>
      <c r="J2" s="48">
        <f>'[1]52.Kosovo'!J2</f>
        <v>61</v>
      </c>
      <c r="K2" s="6">
        <f>'[1]52.Kosovo'!K2</f>
        <v>3.5000000033670036</v>
      </c>
      <c r="L2" s="5" t="str">
        <f>'[1]52.Kosovo'!L2</f>
        <v>CHPr</v>
      </c>
    </row>
    <row r="3" spans="1:17">
      <c r="A3">
        <v>2</v>
      </c>
      <c r="B3" s="5" t="str">
        <f>'[1]52.Kosovo'!B3</f>
        <v>Ballkani</v>
      </c>
      <c r="C3" s="5">
        <f>'[1]52.Kosovo'!C3</f>
        <v>28</v>
      </c>
      <c r="D3" s="5">
        <f>'[1]52.Kosovo'!D3</f>
        <v>18</v>
      </c>
      <c r="E3" s="5">
        <f>'[1]52.Kosovo'!E3</f>
        <v>4</v>
      </c>
      <c r="F3" s="5">
        <f>'[1]52.Kosovo'!F3</f>
        <v>6</v>
      </c>
      <c r="G3" s="5">
        <f>'[1]52.Kosovo'!G3</f>
        <v>62</v>
      </c>
      <c r="H3" s="5">
        <f>'[1]52.Kosovo'!H3</f>
        <v>32</v>
      </c>
      <c r="I3" s="5">
        <f>'[1]52.Kosovo'!I3</f>
        <v>30</v>
      </c>
      <c r="J3" s="48">
        <f>'[1]52.Kosovo'!J3</f>
        <v>58</v>
      </c>
      <c r="K3" s="6">
        <f>'[1]52.Kosovo'!K3</f>
        <v>1.1660000005</v>
      </c>
      <c r="L3" s="5" t="str">
        <f>'[1]52.Kosovo'!L3</f>
        <v>ECLQ1</v>
      </c>
    </row>
    <row r="4" spans="1:17">
      <c r="A4">
        <v>3</v>
      </c>
      <c r="B4" s="5" t="str">
        <f>'[1]52.Kosovo'!B4</f>
        <v>Prishtina</v>
      </c>
      <c r="C4" s="5">
        <f>'[1]52.Kosovo'!C4</f>
        <v>28</v>
      </c>
      <c r="D4" s="5">
        <f>'[1]52.Kosovo'!D4</f>
        <v>17</v>
      </c>
      <c r="E4" s="5">
        <f>'[1]52.Kosovo'!E4</f>
        <v>6</v>
      </c>
      <c r="F4" s="5">
        <f>'[1]52.Kosovo'!F4</f>
        <v>5</v>
      </c>
      <c r="G4" s="5">
        <f>'[1]52.Kosovo'!G4</f>
        <v>46</v>
      </c>
      <c r="H4" s="5">
        <f>'[1]52.Kosovo'!H4</f>
        <v>17</v>
      </c>
      <c r="I4" s="5">
        <f>'[1]52.Kosovo'!I4</f>
        <v>29</v>
      </c>
      <c r="J4" s="48">
        <f>'[1]52.Kosovo'!J4</f>
        <v>57</v>
      </c>
      <c r="K4" s="6">
        <f>'[1]52.Kosovo'!K4</f>
        <v>2.2500000028011207</v>
      </c>
      <c r="L4" s="5" t="str">
        <f>'[1]52.Kosovo'!L4</f>
        <v>ECLQ1?</v>
      </c>
    </row>
    <row r="5" spans="1:17">
      <c r="A5">
        <v>4</v>
      </c>
      <c r="B5" s="5" t="str">
        <f>'[1]52.Kosovo'!B5</f>
        <v>Gjilani</v>
      </c>
      <c r="C5" s="5">
        <f>'[1]52.Kosovo'!C5</f>
        <v>28</v>
      </c>
      <c r="D5" s="5">
        <f>'[1]52.Kosovo'!D5</f>
        <v>11</v>
      </c>
      <c r="E5" s="5">
        <f>'[1]52.Kosovo'!E5</f>
        <v>10</v>
      </c>
      <c r="F5" s="5">
        <f>'[1]52.Kosovo'!F5</f>
        <v>7</v>
      </c>
      <c r="G5" s="5">
        <f>'[1]52.Kosovo'!G5</f>
        <v>30</v>
      </c>
      <c r="H5" s="5">
        <f>'[1]52.Kosovo'!H5</f>
        <v>26</v>
      </c>
      <c r="I5" s="5">
        <f>'[1]52.Kosovo'!I5</f>
        <v>4</v>
      </c>
      <c r="J5" s="48">
        <f>'[1]52.Kosovo'!J5</f>
        <v>43</v>
      </c>
      <c r="K5" s="6">
        <f>'[1]52.Kosovo'!K5</f>
        <v>1.1660000024213075</v>
      </c>
      <c r="L5" s="5" t="str">
        <f>'[1]52.Kosovo'!L5</f>
        <v xml:space="preserve"> </v>
      </c>
    </row>
    <row r="6" spans="1:17">
      <c r="A6">
        <v>5</v>
      </c>
      <c r="B6" s="5" t="str">
        <f>'[1]52.Kosovo'!B6</f>
        <v>Trepca'89</v>
      </c>
      <c r="C6" s="5">
        <f>'[1]52.Kosovo'!C6</f>
        <v>28</v>
      </c>
      <c r="D6" s="5">
        <f>'[1]52.Kosovo'!D6</f>
        <v>10</v>
      </c>
      <c r="E6" s="5">
        <f>'[1]52.Kosovo'!E6</f>
        <v>5</v>
      </c>
      <c r="F6" s="5">
        <f>'[1]52.Kosovo'!F6</f>
        <v>13</v>
      </c>
      <c r="G6" s="5">
        <f>'[1]52.Kosovo'!G6</f>
        <v>28</v>
      </c>
      <c r="H6" s="5">
        <f>'[1]52.Kosovo'!H6</f>
        <v>38</v>
      </c>
      <c r="I6" s="5">
        <f>'[1]52.Kosovo'!I6</f>
        <v>-10</v>
      </c>
      <c r="J6" s="48">
        <f>'[1]52.Kosovo'!J6</f>
        <v>35</v>
      </c>
      <c r="K6" s="6">
        <f>'[1]52.Kosovo'!K6</f>
        <v>1.1660000024154589</v>
      </c>
      <c r="L6" s="5" t="str">
        <f>'[1]52.Kosovo'!L6</f>
        <v xml:space="preserve"> </v>
      </c>
      <c r="M6" s="271"/>
      <c r="P6" s="271"/>
      <c r="Q6" s="20"/>
    </row>
    <row r="7" spans="1:17">
      <c r="A7" s="44">
        <v>6</v>
      </c>
      <c r="B7" s="5" t="str">
        <f>'[1]52.Kosovo'!B7</f>
        <v>Feronikeli</v>
      </c>
      <c r="C7" s="5">
        <f>'[1]52.Kosovo'!C7</f>
        <v>28</v>
      </c>
      <c r="D7" s="5">
        <f>'[1]52.Kosovo'!D7</f>
        <v>8</v>
      </c>
      <c r="E7" s="5">
        <f>'[1]52.Kosovo'!E7</f>
        <v>10</v>
      </c>
      <c r="F7" s="5">
        <f>'[1]52.Kosovo'!F7</f>
        <v>10</v>
      </c>
      <c r="G7" s="5">
        <f>'[1]52.Kosovo'!G7</f>
        <v>34</v>
      </c>
      <c r="H7" s="5">
        <f>'[1]52.Kosovo'!H7</f>
        <v>25</v>
      </c>
      <c r="I7" s="5">
        <f>'[1]52.Kosovo'!I7</f>
        <v>9</v>
      </c>
      <c r="J7" s="48">
        <f>'[1]52.Kosovo'!J7</f>
        <v>34</v>
      </c>
      <c r="K7" s="6">
        <f>'[1]52.Kosovo'!K7</f>
        <v>1.5000000025773197</v>
      </c>
      <c r="L7" s="5" t="str">
        <f>'[1]52.Kosovo'!L7</f>
        <v xml:space="preserve"> </v>
      </c>
      <c r="M7" s="271"/>
      <c r="P7" s="271"/>
    </row>
    <row r="8" spans="1:17">
      <c r="A8">
        <v>7</v>
      </c>
      <c r="B8" s="5" t="str">
        <f>'[1]52.Kosovo'!B8</f>
        <v>Llapi</v>
      </c>
      <c r="C8" s="5">
        <f>'[1]52.Kosovo'!C8</f>
        <v>28</v>
      </c>
      <c r="D8" s="5">
        <f>'[1]52.Kosovo'!D8</f>
        <v>10</v>
      </c>
      <c r="E8" s="5">
        <f>'[1]52.Kosovo'!E8</f>
        <v>3</v>
      </c>
      <c r="F8" s="5">
        <f>'[1]52.Kosovo'!F8</f>
        <v>15</v>
      </c>
      <c r="G8" s="5">
        <f>'[1]52.Kosovo'!G8</f>
        <v>38</v>
      </c>
      <c r="H8" s="5">
        <f>'[1]52.Kosovo'!H8</f>
        <v>43</v>
      </c>
      <c r="I8" s="5">
        <f>'[1]52.Kosovo'!I8</f>
        <v>-5</v>
      </c>
      <c r="J8" s="48">
        <f>'[1]52.Kosovo'!J8</f>
        <v>33</v>
      </c>
      <c r="K8" s="6">
        <f>'[1]52.Kosovo'!K8</f>
        <v>1.166000000142857</v>
      </c>
      <c r="L8" s="5" t="str">
        <f>'[1]52.Kosovo'!L8</f>
        <v xml:space="preserve"> </v>
      </c>
      <c r="M8" s="271"/>
      <c r="P8" s="271"/>
    </row>
    <row r="9" spans="1:17">
      <c r="A9">
        <v>8</v>
      </c>
      <c r="B9" s="5" t="str">
        <f>'[1]52.Kosovo'!B9</f>
        <v>Drenica</v>
      </c>
      <c r="C9" s="5">
        <f>'[1]52.Kosovo'!C9</f>
        <v>28</v>
      </c>
      <c r="D9" s="5">
        <f>'[1]52.Kosovo'!D9</f>
        <v>7</v>
      </c>
      <c r="E9" s="5">
        <f>'[1]52.Kosovo'!E9</f>
        <v>9</v>
      </c>
      <c r="F9" s="5">
        <f>'[1]52.Kosovo'!F9</f>
        <v>12</v>
      </c>
      <c r="G9" s="5">
        <f>'[1]52.Kosovo'!G9</f>
        <v>23</v>
      </c>
      <c r="H9" s="5">
        <f>'[1]52.Kosovo'!H9</f>
        <v>37</v>
      </c>
      <c r="I9" s="5">
        <f>'[1]52.Kosovo'!I9</f>
        <v>-14</v>
      </c>
      <c r="J9" s="48">
        <f>'[1]52.Kosovo'!J9</f>
        <v>30</v>
      </c>
      <c r="K9" s="6">
        <f>'[1]52.Kosovo'!K9</f>
        <v>1.1660000001249999</v>
      </c>
      <c r="L9" s="5" t="str">
        <f>'[1]52.Kosovo'!L9</f>
        <v xml:space="preserve"> </v>
      </c>
      <c r="M9" s="271"/>
    </row>
    <row r="10" spans="1:17">
      <c r="A10">
        <v>9</v>
      </c>
      <c r="B10" s="5" t="str">
        <f>'[1]52.Kosovo'!B10</f>
        <v>Arberia</v>
      </c>
      <c r="C10" s="5">
        <f>'[1]52.Kosovo'!C10</f>
        <v>28</v>
      </c>
      <c r="D10" s="5">
        <f>'[1]52.Kosovo'!D10</f>
        <v>7</v>
      </c>
      <c r="E10" s="5">
        <f>'[1]52.Kosovo'!E10</f>
        <v>6</v>
      </c>
      <c r="F10" s="5">
        <f>'[1]52.Kosovo'!F10</f>
        <v>15</v>
      </c>
      <c r="G10" s="5">
        <f>'[1]52.Kosovo'!G10</f>
        <v>29</v>
      </c>
      <c r="H10" s="5">
        <f>'[1]52.Kosovo'!H10</f>
        <v>44</v>
      </c>
      <c r="I10" s="5">
        <f>'[1]52.Kosovo'!I10</f>
        <v>-15</v>
      </c>
      <c r="J10" s="48">
        <f>'[1]52.Kosovo'!J10</f>
        <v>27</v>
      </c>
      <c r="K10" s="6">
        <f>'[1]52.Kosovo'!K10</f>
        <v>1.166000000111111</v>
      </c>
      <c r="L10" s="5" t="str">
        <f>'[1]52.Kosovo'!L10</f>
        <v xml:space="preserve"> </v>
      </c>
      <c r="M10" s="271"/>
    </row>
    <row r="11" spans="1:17">
      <c r="A11">
        <v>10</v>
      </c>
      <c r="B11" s="5" t="str">
        <f>'[1]52.Kosovo'!B11</f>
        <v>Besa Peje</v>
      </c>
      <c r="C11" s="5">
        <f>'[1]52.Kosovo'!C11</f>
        <v>28</v>
      </c>
      <c r="D11" s="5">
        <f>'[1]52.Kosovo'!D11</f>
        <v>2</v>
      </c>
      <c r="E11" s="5">
        <f>'[1]52.Kosovo'!E11</f>
        <v>4</v>
      </c>
      <c r="F11" s="5">
        <f>'[1]52.Kosovo'!F11</f>
        <v>22</v>
      </c>
      <c r="G11" s="5">
        <f>'[1]52.Kosovo'!G11</f>
        <v>21</v>
      </c>
      <c r="H11" s="5">
        <f>'[1]52.Kosovo'!H11</f>
        <v>73</v>
      </c>
      <c r="I11" s="5">
        <f>'[1]52.Kosovo'!I11</f>
        <v>-52</v>
      </c>
      <c r="J11" s="48">
        <f>'[1]52.Kosovo'!J11</f>
        <v>10</v>
      </c>
      <c r="K11" s="6">
        <f>'[1]52.Kosovo'!K11</f>
        <v>1.1660000000999999</v>
      </c>
      <c r="L11" s="5" t="str">
        <f>'[1]52.Kosovo'!L11</f>
        <v xml:space="preserve"> </v>
      </c>
      <c r="M11" s="271"/>
      <c r="O11" s="8"/>
    </row>
    <row r="12" spans="1:17">
      <c r="F12" s="120" t="s">
        <v>203</v>
      </c>
      <c r="G12" s="277">
        <f>SUM(G2:G11)/SUM(C2:C11)*2</f>
        <v>2.5499999999999998</v>
      </c>
      <c r="H12" s="277"/>
    </row>
    <row r="13" spans="1:17">
      <c r="B13" t="s">
        <v>176</v>
      </c>
      <c r="K13" s="6">
        <f>'[1]52.Kosovo'!K13</f>
        <v>1.1659999999999999</v>
      </c>
      <c r="M13" s="271"/>
    </row>
    <row r="14" spans="1:17">
      <c r="M14" s="271"/>
    </row>
    <row r="15" spans="1:17">
      <c r="M15" s="22"/>
    </row>
    <row r="16" spans="1:17">
      <c r="B16" s="190" t="s">
        <v>204</v>
      </c>
    </row>
    <row r="17" spans="2:13">
      <c r="B17" s="27" t="s">
        <v>211</v>
      </c>
      <c r="M17" s="271"/>
    </row>
    <row r="18" spans="2:13">
      <c r="B18" s="27" t="s">
        <v>212</v>
      </c>
      <c r="M18" s="22"/>
    </row>
    <row r="19" spans="2:13">
      <c r="B19" s="27" t="s">
        <v>264</v>
      </c>
    </row>
    <row r="36" ht="14.25" customHeight="1"/>
  </sheetData>
  <mergeCells count="1">
    <mergeCell ref="G12:H12"/>
  </mergeCells>
  <phoneticPr fontId="3" type="noConversion"/>
  <hyperlinks>
    <hyperlink ref="O1" location="MENU!A1" display="Menu" xr:uid="{00000000-0004-0000-3900-000000000000}"/>
  </hyperlinks>
  <pageMargins left="0.75" right="0.75" top="1" bottom="1" header="0.5" footer="0.5"/>
  <pageSetup paperSize="9" orientation="portrait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Лист56"/>
  <dimension ref="A1:Q18"/>
  <sheetViews>
    <sheetView workbookViewId="0"/>
  </sheetViews>
  <sheetFormatPr defaultRowHeight="15"/>
  <cols>
    <col min="1" max="1" width="3" bestFit="1" customWidth="1"/>
    <col min="2" max="2" width="19.7109375" customWidth="1"/>
    <col min="3" max="8" width="3" customWidth="1"/>
    <col min="9" max="9" width="3.7109375" customWidth="1"/>
    <col min="10" max="10" width="3.7109375" style="13" customWidth="1"/>
    <col min="11" max="11" width="5.5703125" bestFit="1" customWidth="1"/>
    <col min="12" max="12" width="7.42578125" bestFit="1" customWidth="1"/>
  </cols>
  <sheetData>
    <row r="1" spans="1:17">
      <c r="B1" t="s">
        <v>184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s="13" t="s">
        <v>199</v>
      </c>
      <c r="K1" s="17" t="s">
        <v>128</v>
      </c>
      <c r="L1" s="17" t="s">
        <v>200</v>
      </c>
      <c r="M1" s="260" t="str">
        <f>CONCATENATE(MAX(C2:C11),"/27")</f>
        <v>27/27</v>
      </c>
      <c r="N1" s="243"/>
      <c r="O1" s="246" t="s">
        <v>77</v>
      </c>
    </row>
    <row r="2" spans="1:17">
      <c r="A2">
        <v>1</v>
      </c>
      <c r="B2" s="5" t="str">
        <f>'[1]53.Faroes'!B2</f>
        <v>HB Torshavn</v>
      </c>
      <c r="C2" s="5">
        <f>'[1]53.Faroes'!C2</f>
        <v>27</v>
      </c>
      <c r="D2" s="5">
        <f>'[1]53.Faroes'!D2</f>
        <v>22</v>
      </c>
      <c r="E2" s="5">
        <f>'[1]53.Faroes'!E2</f>
        <v>3</v>
      </c>
      <c r="F2" s="5">
        <f>'[1]53.Faroes'!F2</f>
        <v>2</v>
      </c>
      <c r="G2" s="5">
        <f>'[1]53.Faroes'!G2</f>
        <v>81</v>
      </c>
      <c r="H2" s="5">
        <f>'[1]53.Faroes'!H2</f>
        <v>23</v>
      </c>
      <c r="I2" s="5">
        <f>'[1]53.Faroes'!I2</f>
        <v>58</v>
      </c>
      <c r="J2" s="48">
        <f>'[1]53.Faroes'!J2</f>
        <v>69</v>
      </c>
      <c r="K2" s="6">
        <f>'[1]53.Faroes'!K2</f>
        <v>2.2500000028169014</v>
      </c>
      <c r="L2" s="5" t="str">
        <f>'[1]53.Faroes'!L2</f>
        <v>CHPr</v>
      </c>
    </row>
    <row r="3" spans="1:17">
      <c r="A3">
        <v>2</v>
      </c>
      <c r="B3" s="5" t="str">
        <f>'[1]53.Faroes'!B3</f>
        <v>NSI Runavik</v>
      </c>
      <c r="C3" s="5">
        <f>'[1]53.Faroes'!C3</f>
        <v>27</v>
      </c>
      <c r="D3" s="5">
        <f>'[1]53.Faroes'!D3</f>
        <v>20</v>
      </c>
      <c r="E3" s="5">
        <f>'[1]53.Faroes'!E3</f>
        <v>3</v>
      </c>
      <c r="F3" s="5">
        <f>'[1]53.Faroes'!F3</f>
        <v>4</v>
      </c>
      <c r="G3" s="5">
        <f>'[1]53.Faroes'!G3</f>
        <v>58</v>
      </c>
      <c r="H3" s="5">
        <f>'[1]53.Faroes'!H3</f>
        <v>26</v>
      </c>
      <c r="I3" s="5">
        <f>'[1]53.Faroes'!I3</f>
        <v>32</v>
      </c>
      <c r="J3" s="48">
        <f>'[1]53.Faroes'!J3</f>
        <v>63</v>
      </c>
      <c r="K3" s="6">
        <f>'[1]53.Faroes'!K3</f>
        <v>3.0000000030030032</v>
      </c>
      <c r="L3" s="5" t="str">
        <f>'[1]53.Faroes'!L3</f>
        <v>ECLQ1</v>
      </c>
    </row>
    <row r="4" spans="1:17">
      <c r="A4">
        <v>3</v>
      </c>
      <c r="B4" s="5" t="str">
        <f>'[1]53.Faroes'!B4</f>
        <v>Klaksvík</v>
      </c>
      <c r="C4" s="5">
        <f>'[1]53.Faroes'!C4</f>
        <v>27</v>
      </c>
      <c r="D4" s="5">
        <f>'[1]53.Faroes'!D4</f>
        <v>19</v>
      </c>
      <c r="E4" s="5">
        <f>'[1]53.Faroes'!E4</f>
        <v>5</v>
      </c>
      <c r="F4" s="5">
        <f>'[1]53.Faroes'!F4</f>
        <v>3</v>
      </c>
      <c r="G4" s="5">
        <f>'[1]53.Faroes'!G4</f>
        <v>72</v>
      </c>
      <c r="H4" s="5">
        <f>'[1]53.Faroes'!H4</f>
        <v>25</v>
      </c>
      <c r="I4" s="5">
        <f>'[1]53.Faroes'!I4</f>
        <v>47</v>
      </c>
      <c r="J4" s="48">
        <f>'[1]53.Faroes'!J4</f>
        <v>62</v>
      </c>
      <c r="K4" s="6">
        <f>'[1]53.Faroes'!K4</f>
        <v>5.2500000044247788</v>
      </c>
      <c r="L4" s="5" t="str">
        <f>'[1]53.Faroes'!L4</f>
        <v>ECLQ1</v>
      </c>
    </row>
    <row r="5" spans="1:17">
      <c r="A5">
        <v>4</v>
      </c>
      <c r="B5" s="5" t="str">
        <f>'[1]53.Faroes'!B5</f>
        <v>B36 Torshavn</v>
      </c>
      <c r="C5" s="5">
        <f>'[1]53.Faroes'!C5</f>
        <v>27</v>
      </c>
      <c r="D5" s="5">
        <f>'[1]53.Faroes'!D5</f>
        <v>19</v>
      </c>
      <c r="E5" s="5">
        <f>'[1]53.Faroes'!E5</f>
        <v>2</v>
      </c>
      <c r="F5" s="5">
        <f>'[1]53.Faroes'!F5</f>
        <v>6</v>
      </c>
      <c r="G5" s="5">
        <f>'[1]53.Faroes'!G5</f>
        <v>77</v>
      </c>
      <c r="H5" s="5">
        <f>'[1]53.Faroes'!H5</f>
        <v>37</v>
      </c>
      <c r="I5" s="5">
        <f>'[1]53.Faroes'!I5</f>
        <v>40</v>
      </c>
      <c r="J5" s="48">
        <f>'[1]53.Faroes'!J5</f>
        <v>59</v>
      </c>
      <c r="K5" s="6">
        <f>'[1]53.Faroes'!K5</f>
        <v>5.2500000044052859</v>
      </c>
      <c r="L5" s="5" t="str">
        <f>'[1]53.Faroes'!L5</f>
        <v xml:space="preserve"> </v>
      </c>
      <c r="O5" s="271"/>
      <c r="P5" s="271"/>
      <c r="Q5" s="271" t="s">
        <v>201</v>
      </c>
    </row>
    <row r="6" spans="1:17">
      <c r="A6">
        <v>5</v>
      </c>
      <c r="B6" s="5" t="str">
        <f>'[1]53.Faroes'!B6</f>
        <v>Vikingur</v>
      </c>
      <c r="C6" s="5">
        <f>'[1]53.Faroes'!C6</f>
        <v>27</v>
      </c>
      <c r="D6" s="5">
        <f>'[1]53.Faroes'!D6</f>
        <v>15</v>
      </c>
      <c r="E6" s="5">
        <f>'[1]53.Faroes'!E6</f>
        <v>2</v>
      </c>
      <c r="F6" s="5">
        <f>'[1]53.Faroes'!F6</f>
        <v>10</v>
      </c>
      <c r="G6" s="5">
        <f>'[1]53.Faroes'!G6</f>
        <v>55</v>
      </c>
      <c r="H6" s="5">
        <f>'[1]53.Faroes'!H6</f>
        <v>44</v>
      </c>
      <c r="I6" s="5">
        <f>'[1]53.Faroes'!I6</f>
        <v>11</v>
      </c>
      <c r="J6" s="48">
        <f>'[1]53.Faroes'!J6</f>
        <v>47</v>
      </c>
      <c r="K6" s="6">
        <f>'[1]53.Faroes'!K6</f>
        <v>2.7500000029069769</v>
      </c>
      <c r="L6" s="5" t="str">
        <f>'[1]53.Faroes'!L6</f>
        <v xml:space="preserve"> </v>
      </c>
      <c r="O6" s="271"/>
      <c r="P6" s="271"/>
      <c r="Q6" s="271" t="s">
        <v>322</v>
      </c>
    </row>
    <row r="7" spans="1:17">
      <c r="A7">
        <v>6</v>
      </c>
      <c r="B7" s="5" t="str">
        <f>'[1]53.Faroes'!B7</f>
        <v>IF Fuglafjordur</v>
      </c>
      <c r="C7" s="5">
        <f>'[1]53.Faroes'!C7</f>
        <v>27</v>
      </c>
      <c r="D7" s="5">
        <f>'[1]53.Faroes'!D7</f>
        <v>7</v>
      </c>
      <c r="E7" s="5">
        <f>'[1]53.Faroes'!E7</f>
        <v>5</v>
      </c>
      <c r="F7" s="5">
        <f>'[1]53.Faroes'!F7</f>
        <v>15</v>
      </c>
      <c r="G7" s="5">
        <f>'[1]53.Faroes'!G7</f>
        <v>34</v>
      </c>
      <c r="H7" s="5">
        <f>'[1]53.Faroes'!H7</f>
        <v>59</v>
      </c>
      <c r="I7" s="5">
        <f>'[1]53.Faroes'!I7</f>
        <v>-25</v>
      </c>
      <c r="J7" s="48">
        <f>'[1]53.Faroes'!J7</f>
        <v>26</v>
      </c>
      <c r="K7" s="6">
        <f>'[1]53.Faroes'!K7</f>
        <v>1.2250000001666668</v>
      </c>
      <c r="L7" s="5" t="str">
        <f>'[1]53.Faroes'!L7</f>
        <v xml:space="preserve"> </v>
      </c>
      <c r="O7" s="271"/>
      <c r="P7" s="271"/>
      <c r="Q7" s="271"/>
    </row>
    <row r="8" spans="1:17">
      <c r="A8">
        <v>7</v>
      </c>
      <c r="B8" s="5" t="str">
        <f>'[1]53.Faroes'!B8</f>
        <v>EB/Streymur</v>
      </c>
      <c r="C8" s="5">
        <f>'[1]53.Faroes'!C8</f>
        <v>27</v>
      </c>
      <c r="D8" s="5">
        <f>'[1]53.Faroes'!D8</f>
        <v>7</v>
      </c>
      <c r="E8" s="5">
        <f>'[1]53.Faroes'!E8</f>
        <v>3</v>
      </c>
      <c r="F8" s="5">
        <f>'[1]53.Faroes'!F8</f>
        <v>17</v>
      </c>
      <c r="G8" s="5">
        <f>'[1]53.Faroes'!G8</f>
        <v>26</v>
      </c>
      <c r="H8" s="5">
        <f>'[1]53.Faroes'!H8</f>
        <v>65</v>
      </c>
      <c r="I8" s="5">
        <f>'[1]53.Faroes'!I8</f>
        <v>-39</v>
      </c>
      <c r="J8" s="48">
        <f>'[1]53.Faroes'!J8</f>
        <v>24</v>
      </c>
      <c r="K8" s="6">
        <f>'[1]53.Faroes'!K8</f>
        <v>1.2250000001428571</v>
      </c>
      <c r="L8" s="5" t="str">
        <f>'[1]53.Faroes'!L8</f>
        <v xml:space="preserve"> </v>
      </c>
    </row>
    <row r="9" spans="1:17">
      <c r="A9">
        <v>8</v>
      </c>
      <c r="B9" s="5" t="str">
        <f>'[1]53.Faroes'!B9</f>
        <v>TB Tvoroyri</v>
      </c>
      <c r="C9" s="5">
        <f>'[1]53.Faroes'!C9</f>
        <v>27</v>
      </c>
      <c r="D9" s="5">
        <f>'[1]53.Faroes'!D9</f>
        <v>4</v>
      </c>
      <c r="E9" s="5">
        <f>'[1]53.Faroes'!E9</f>
        <v>6</v>
      </c>
      <c r="F9" s="5">
        <f>'[1]53.Faroes'!F9</f>
        <v>17</v>
      </c>
      <c r="G9" s="5">
        <f>'[1]53.Faroes'!G9</f>
        <v>20</v>
      </c>
      <c r="H9" s="5">
        <f>'[1]53.Faroes'!H9</f>
        <v>42</v>
      </c>
      <c r="I9" s="5">
        <f>'[1]53.Faroes'!I9</f>
        <v>-22</v>
      </c>
      <c r="J9" s="48">
        <f>'[1]53.Faroes'!J9</f>
        <v>18</v>
      </c>
      <c r="K9" s="6">
        <f>'[1]53.Faroes'!K9</f>
        <v>1.2250000001250001</v>
      </c>
      <c r="L9" s="5" t="str">
        <f>'[1]53.Faroes'!L9</f>
        <v xml:space="preserve"> </v>
      </c>
    </row>
    <row r="10" spans="1:17">
      <c r="A10">
        <v>9</v>
      </c>
      <c r="B10" s="5" t="str">
        <f>'[1]53.Faroes'!B10</f>
        <v>AB Argir</v>
      </c>
      <c r="C10" s="5">
        <f>'[1]53.Faroes'!C10</f>
        <v>27</v>
      </c>
      <c r="D10" s="5">
        <f>'[1]53.Faroes'!D10</f>
        <v>1</v>
      </c>
      <c r="E10" s="5">
        <f>'[1]53.Faroes'!E10</f>
        <v>7</v>
      </c>
      <c r="F10" s="5">
        <f>'[1]53.Faroes'!F10</f>
        <v>19</v>
      </c>
      <c r="G10" s="5">
        <f>'[1]53.Faroes'!G10</f>
        <v>21</v>
      </c>
      <c r="H10" s="5">
        <f>'[1]53.Faroes'!H10</f>
        <v>73</v>
      </c>
      <c r="I10" s="5">
        <f>'[1]53.Faroes'!I10</f>
        <v>-52</v>
      </c>
      <c r="J10" s="48">
        <f>'[1]53.Faroes'!J10</f>
        <v>10</v>
      </c>
      <c r="K10" s="6">
        <f>'[1]53.Faroes'!K10</f>
        <v>1.2250000001111112</v>
      </c>
      <c r="L10" s="5" t="str">
        <f>'[1]53.Faroes'!L10</f>
        <v xml:space="preserve"> </v>
      </c>
    </row>
    <row r="11" spans="1:17">
      <c r="A11">
        <v>10</v>
      </c>
      <c r="B11" s="5" t="str">
        <f>'[1]53.Faroes'!B11</f>
        <v>Skala</v>
      </c>
      <c r="C11" s="5">
        <f>'[1]53.Faroes'!C11</f>
        <v>27</v>
      </c>
      <c r="D11" s="5">
        <f>'[1]53.Faroes'!D11</f>
        <v>1</v>
      </c>
      <c r="E11" s="5">
        <f>'[1]53.Faroes'!E11</f>
        <v>4</v>
      </c>
      <c r="F11" s="5">
        <f>'[1]53.Faroes'!F11</f>
        <v>22</v>
      </c>
      <c r="G11" s="5">
        <f>'[1]53.Faroes'!G11</f>
        <v>22</v>
      </c>
      <c r="H11" s="5">
        <f>'[1]53.Faroes'!H11</f>
        <v>72</v>
      </c>
      <c r="I11" s="5">
        <f>'[1]53.Faroes'!I11</f>
        <v>-50</v>
      </c>
      <c r="J11" s="48">
        <f>'[1]53.Faroes'!J11</f>
        <v>7</v>
      </c>
      <c r="K11" s="6">
        <f>'[1]53.Faroes'!K11</f>
        <v>1.2250000001000001</v>
      </c>
      <c r="L11" s="5" t="str">
        <f>'[1]53.Faroes'!L11</f>
        <v xml:space="preserve"> </v>
      </c>
    </row>
    <row r="12" spans="1:17">
      <c r="F12" s="120" t="s">
        <v>203</v>
      </c>
      <c r="G12" s="277">
        <f>SUM(G2:G11)/SUM(C2:C11)*2</f>
        <v>3.4518518518518517</v>
      </c>
      <c r="H12" s="277"/>
    </row>
    <row r="13" spans="1:17">
      <c r="B13" s="5" t="s">
        <v>177</v>
      </c>
      <c r="K13" s="6">
        <f>'[1]53.Faroes'!K13</f>
        <v>1.2250000000000001</v>
      </c>
    </row>
    <row r="16" spans="1:17">
      <c r="B16" s="190" t="s">
        <v>204</v>
      </c>
    </row>
    <row r="17" spans="2:2">
      <c r="B17" s="27" t="s">
        <v>211</v>
      </c>
    </row>
    <row r="18" spans="2:2">
      <c r="B18" s="27" t="s">
        <v>212</v>
      </c>
    </row>
  </sheetData>
  <mergeCells count="1">
    <mergeCell ref="G12:H12"/>
  </mergeCells>
  <phoneticPr fontId="3" type="noConversion"/>
  <hyperlinks>
    <hyperlink ref="O1" location="MENU!A1" display="Menu" xr:uid="{00000000-0004-0000-3A00-000000000000}"/>
  </hyperlinks>
  <pageMargins left="0.75" right="0.75" top="1" bottom="1" header="0.5" footer="0.5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0"/>
  <sheetViews>
    <sheetView workbookViewId="0"/>
  </sheetViews>
  <sheetFormatPr defaultRowHeight="12.75"/>
  <cols>
    <col min="1" max="1" width="4" style="32" bestFit="1" customWidth="1"/>
    <col min="2" max="2" width="15.42578125" style="32" bestFit="1" customWidth="1"/>
    <col min="3" max="3" width="9.140625" style="37"/>
    <col min="4" max="4" width="9.140625" style="32"/>
    <col min="5" max="5" width="9.140625" style="131"/>
    <col min="6" max="16384" width="9.140625" style="32"/>
  </cols>
  <sheetData>
    <row r="1" spans="1:5">
      <c r="A1" s="51" t="s">
        <v>180</v>
      </c>
      <c r="B1" s="51" t="s">
        <v>181</v>
      </c>
      <c r="C1" s="52" t="s">
        <v>182</v>
      </c>
      <c r="D1" s="51" t="s">
        <v>183</v>
      </c>
      <c r="E1" s="131" t="s">
        <v>184</v>
      </c>
    </row>
    <row r="2" spans="1:5">
      <c r="A2" s="32">
        <v>1</v>
      </c>
      <c r="B2" s="32" t="str">
        <f>'[1]Coef''22'!$BE2</f>
        <v>England</v>
      </c>
      <c r="C2" s="122">
        <f>'[1]Coef''22'!$BF2</f>
        <v>20.071000000350001</v>
      </c>
      <c r="D2" s="32">
        <f>'[1]Coef''22'!$BG2</f>
        <v>140.5</v>
      </c>
      <c r="E2" s="131">
        <f>'[1]Coef''22'!$BH2</f>
        <v>7</v>
      </c>
    </row>
    <row r="3" spans="1:5">
      <c r="A3" s="32">
        <v>2</v>
      </c>
      <c r="B3" s="32" t="str">
        <f>'[1]Coef''22'!$BE3</f>
        <v>Spain</v>
      </c>
      <c r="C3" s="122">
        <f>'[1]Coef''22'!$BF3</f>
        <v>18.357000000699998</v>
      </c>
      <c r="D3" s="32">
        <f>'[1]Coef''22'!$BG3</f>
        <v>128.5</v>
      </c>
      <c r="E3" s="131">
        <f>'[1]Coef''22'!$BH3</f>
        <v>7</v>
      </c>
    </row>
    <row r="4" spans="1:5">
      <c r="A4" s="32">
        <v>3</v>
      </c>
      <c r="B4" s="32" t="str">
        <f>'[1]Coef''22'!$BE4</f>
        <v>Italy</v>
      </c>
      <c r="C4" s="122">
        <f>'[1]Coef''22'!$BF4</f>
        <v>17.500000000175</v>
      </c>
      <c r="D4" s="32">
        <f>'[1]Coef''22'!$BG4</f>
        <v>122.5</v>
      </c>
      <c r="E4" s="131">
        <f>'[1]Coef''22'!$BH4</f>
        <v>7</v>
      </c>
    </row>
    <row r="5" spans="1:5">
      <c r="A5" s="32">
        <v>4</v>
      </c>
      <c r="B5" s="32" t="str">
        <f>'[1]Coef''22'!$BE5</f>
        <v>France</v>
      </c>
      <c r="C5" s="122">
        <f>'[1]Coef''22'!$BF5</f>
        <v>15.08300000012</v>
      </c>
      <c r="D5" s="32">
        <f>'[1]Coef''22'!$BG5</f>
        <v>90.5</v>
      </c>
      <c r="E5" s="131">
        <f>'[1]Coef''22'!$BH5</f>
        <v>6</v>
      </c>
    </row>
    <row r="6" spans="1:5">
      <c r="A6" s="32">
        <v>5</v>
      </c>
      <c r="B6" s="32" t="str">
        <f>'[1]Coef''22'!$BE6</f>
        <v>Germany</v>
      </c>
      <c r="C6" s="122">
        <f>'[1]Coef''22'!$BF6</f>
        <v>15.071000000233333</v>
      </c>
      <c r="D6" s="32">
        <f>'[1]Coef''22'!$BG6</f>
        <v>105.5</v>
      </c>
      <c r="E6" s="131">
        <f>'[1]Coef''22'!$BH6</f>
        <v>7</v>
      </c>
    </row>
    <row r="7" spans="1:5">
      <c r="A7" s="32">
        <v>6</v>
      </c>
      <c r="B7" s="32" t="str">
        <f>'[1]Coef''22'!$BE7</f>
        <v>Switzerland</v>
      </c>
      <c r="C7" s="122">
        <f>'[1]Coef''22'!$BF7</f>
        <v>10.25000000002353</v>
      </c>
      <c r="D7" s="32">
        <f>'[1]Coef''22'!$BG7</f>
        <v>41</v>
      </c>
      <c r="E7" s="131">
        <f>'[1]Coef''22'!$BH7</f>
        <v>4</v>
      </c>
    </row>
    <row r="8" spans="1:5">
      <c r="A8" s="32">
        <v>7</v>
      </c>
      <c r="B8" s="32" t="str">
        <f>'[1]Coef''22'!$BE8</f>
        <v>Portugal</v>
      </c>
      <c r="C8" s="122">
        <f>'[1]Coef''22'!$BF8</f>
        <v>10.166000000083333</v>
      </c>
      <c r="D8" s="32">
        <f>'[1]Coef''22'!$BG8</f>
        <v>61</v>
      </c>
      <c r="E8" s="131">
        <f>'[1]Coef''22'!$BH8</f>
        <v>6</v>
      </c>
    </row>
    <row r="9" spans="1:5">
      <c r="A9" s="32">
        <v>8</v>
      </c>
      <c r="B9" s="32" t="str">
        <f>'[1]Coef''22'!$BE9</f>
        <v>Netherlands</v>
      </c>
      <c r="C9" s="122">
        <f>'[1]Coef''22'!$BF9</f>
        <v>9.9000000000499995</v>
      </c>
      <c r="D9" s="32">
        <f>'[1]Coef''22'!$BG9</f>
        <v>49.5</v>
      </c>
      <c r="E9" s="131">
        <f>'[1]Coef''22'!$BH9</f>
        <v>5</v>
      </c>
    </row>
    <row r="10" spans="1:5">
      <c r="A10" s="32">
        <v>9</v>
      </c>
      <c r="B10" s="32" t="str">
        <f>'[1]Coef''22'!$BE10</f>
        <v>Greece</v>
      </c>
      <c r="C10" s="122">
        <f>'[1]Coef''22'!$BF10</f>
        <v>9.2500000000277769</v>
      </c>
      <c r="D10" s="32">
        <f>'[1]Coef''22'!$BG10</f>
        <v>37</v>
      </c>
      <c r="E10" s="131">
        <f>'[1]Coef''22'!$BH10</f>
        <v>4</v>
      </c>
    </row>
    <row r="11" spans="1:5">
      <c r="A11" s="32">
        <v>10</v>
      </c>
      <c r="B11" s="32" t="str">
        <f>'[1]Coef''22'!$BE11</f>
        <v>Russia</v>
      </c>
      <c r="C11" s="122">
        <f>'[1]Coef''22'!$BF11</f>
        <v>8.9000000000857149</v>
      </c>
      <c r="D11" s="32">
        <f>'[1]Coef''22'!$BG11</f>
        <v>44.5</v>
      </c>
      <c r="E11" s="131">
        <f>'[1]Coef''22'!$BH11</f>
        <v>5</v>
      </c>
    </row>
    <row r="12" spans="1:5">
      <c r="A12" s="32">
        <v>11</v>
      </c>
      <c r="B12" s="32" t="str">
        <f>'[1]Coef''22'!$BE12</f>
        <v>Belgium</v>
      </c>
      <c r="C12" s="122">
        <f>'[1]Coef''22'!$BF12</f>
        <v>8.4000000000624997</v>
      </c>
      <c r="D12" s="32">
        <f>'[1]Coef''22'!$BG12</f>
        <v>42</v>
      </c>
      <c r="E12" s="131">
        <f>'[1]Coef''22'!$BH12</f>
        <v>5</v>
      </c>
    </row>
    <row r="13" spans="1:5">
      <c r="A13" s="32">
        <v>12</v>
      </c>
      <c r="B13" s="32" t="str">
        <f>'[1]Coef''22'!$BE13</f>
        <v>Ukraine</v>
      </c>
      <c r="C13" s="122">
        <f>'[1]Coef''22'!$BF13</f>
        <v>7.8000000000555554</v>
      </c>
      <c r="D13" s="32">
        <f>'[1]Coef''22'!$BG13</f>
        <v>39</v>
      </c>
      <c r="E13" s="131">
        <f>'[1]Coef''22'!$BH13</f>
        <v>5</v>
      </c>
    </row>
    <row r="14" spans="1:5">
      <c r="A14" s="32">
        <v>13</v>
      </c>
      <c r="B14" s="32" t="str">
        <f>'[1]Coef''22'!$BE14</f>
        <v>Serbia</v>
      </c>
      <c r="C14" s="122">
        <f>'[1]Coef''22'!$BF14</f>
        <v>7.2500000000210525</v>
      </c>
      <c r="D14" s="32">
        <f>'[1]Coef''22'!$BG14</f>
        <v>29</v>
      </c>
      <c r="E14" s="131">
        <f>'[1]Coef''22'!$BH14</f>
        <v>4</v>
      </c>
    </row>
    <row r="15" spans="1:5">
      <c r="A15" s="32">
        <v>14</v>
      </c>
      <c r="B15" s="32" t="str">
        <f>'[1]Coef''22'!$BE15</f>
        <v>Austria</v>
      </c>
      <c r="C15" s="122">
        <f>'[1]Coef''22'!$BF15</f>
        <v>7.2000000000416664</v>
      </c>
      <c r="D15" s="32">
        <f>'[1]Coef''22'!$BG15</f>
        <v>36</v>
      </c>
      <c r="E15" s="131">
        <f>'[1]Coef''22'!$BH15</f>
        <v>5</v>
      </c>
    </row>
    <row r="16" spans="1:5">
      <c r="A16" s="32">
        <v>15</v>
      </c>
      <c r="B16" s="32" t="str">
        <f>'[1]Coef''22'!$BE16</f>
        <v>Denmark</v>
      </c>
      <c r="C16" s="122">
        <f>'[1]Coef''22'!$BF16</f>
        <v>7.1000000000307688</v>
      </c>
      <c r="D16" s="32">
        <f>'[1]Coef''22'!$BG16</f>
        <v>35.5</v>
      </c>
      <c r="E16" s="131">
        <f>'[1]Coef''22'!$BH16</f>
        <v>5</v>
      </c>
    </row>
    <row r="17" spans="1:5">
      <c r="A17" s="32">
        <v>16</v>
      </c>
      <c r="B17" s="32" t="str">
        <f>'[1]Coef''22'!$BE17</f>
        <v>Scotland</v>
      </c>
      <c r="C17" s="122">
        <f>'[1]Coef''22'!$BF17</f>
        <v>6.200000000028572</v>
      </c>
      <c r="D17" s="32">
        <f>'[1]Coef''22'!$BG17</f>
        <v>31</v>
      </c>
      <c r="E17" s="131">
        <f>'[1]Coef''22'!$BH17</f>
        <v>5</v>
      </c>
    </row>
    <row r="18" spans="1:5">
      <c r="A18" s="32">
        <v>17</v>
      </c>
      <c r="B18" s="32" t="str">
        <f>'[1]Coef''22'!$BE18</f>
        <v>Croatia</v>
      </c>
      <c r="C18" s="122">
        <f>'[1]Coef''22'!$BF18</f>
        <v>6.1250000000249996</v>
      </c>
      <c r="D18" s="32">
        <f>'[1]Coef''22'!$BG18</f>
        <v>24.5</v>
      </c>
      <c r="E18" s="131">
        <f>'[1]Coef''22'!$BH18</f>
        <v>4</v>
      </c>
    </row>
    <row r="19" spans="1:5">
      <c r="A19" s="32">
        <v>18</v>
      </c>
      <c r="B19" s="32" t="str">
        <f>'[1]Coef''22'!$BE19</f>
        <v>Czechia</v>
      </c>
      <c r="C19" s="122">
        <f>'[1]Coef''22'!$BF19</f>
        <v>5.4000000000333337</v>
      </c>
      <c r="D19" s="32">
        <f>'[1]Coef''22'!$BG19</f>
        <v>27</v>
      </c>
      <c r="E19" s="131">
        <f>'[1]Coef''22'!$BH19</f>
        <v>5</v>
      </c>
    </row>
    <row r="20" spans="1:5">
      <c r="A20" s="32">
        <v>19</v>
      </c>
      <c r="B20" s="32" t="str">
        <f>'[1]Coef''22'!$BE20</f>
        <v>Kazakhstan</v>
      </c>
      <c r="C20" s="122">
        <f>'[1]Coef''22'!$BF20</f>
        <v>5.2500000000166667</v>
      </c>
      <c r="D20" s="32">
        <f>'[1]Coef''22'!$BG20</f>
        <v>21</v>
      </c>
      <c r="E20" s="131">
        <f>'[1]Coef''22'!$BH20</f>
        <v>4</v>
      </c>
    </row>
    <row r="21" spans="1:5">
      <c r="A21" s="32">
        <v>20</v>
      </c>
      <c r="B21" s="32" t="str">
        <f>'[1]Coef''22'!$BE21</f>
        <v>Turkey</v>
      </c>
      <c r="C21" s="122">
        <f>'[1]Coef''22'!$BF21</f>
        <v>5.2000000000454545</v>
      </c>
      <c r="D21" s="32">
        <f>'[1]Coef''22'!$BG21</f>
        <v>26</v>
      </c>
      <c r="E21" s="131">
        <f>'[1]Coef''22'!$BH21</f>
        <v>5</v>
      </c>
    </row>
    <row r="22" spans="1:5">
      <c r="A22" s="32">
        <v>21</v>
      </c>
      <c r="B22" s="32" t="str">
        <f>'[1]Coef''22'!$BE22</f>
        <v>Slovenia</v>
      </c>
      <c r="C22" s="122">
        <f>'[1]Coef''22'!$BF22</f>
        <v>4.8750000000125002</v>
      </c>
      <c r="D22" s="32">
        <f>'[1]Coef''22'!$BG22</f>
        <v>19.5</v>
      </c>
      <c r="E22" s="131">
        <f>'[1]Coef''22'!$BH22</f>
        <v>4</v>
      </c>
    </row>
    <row r="23" spans="1:5">
      <c r="A23" s="32">
        <v>22</v>
      </c>
      <c r="B23" s="32" t="str">
        <f>'[1]Coef''22'!$BE23</f>
        <v>Hungary</v>
      </c>
      <c r="C23" s="122">
        <f>'[1]Coef''22'!$BF23</f>
        <v>4.500000000012121</v>
      </c>
      <c r="D23" s="32">
        <f>'[1]Coef''22'!$BG23</f>
        <v>18</v>
      </c>
      <c r="E23" s="131">
        <f>'[1]Coef''22'!$BH23</f>
        <v>4</v>
      </c>
    </row>
    <row r="24" spans="1:5">
      <c r="A24" s="32">
        <v>23</v>
      </c>
      <c r="B24" s="32" t="str">
        <f>'[1]Coef''22'!$BE24</f>
        <v>Norway</v>
      </c>
      <c r="C24" s="122">
        <f>'[1]Coef''22'!$BF24</f>
        <v>4.3750000000181819</v>
      </c>
      <c r="D24" s="32">
        <f>'[1]Coef''22'!$BG24</f>
        <v>17.5</v>
      </c>
      <c r="E24" s="131">
        <f>'[1]Coef''22'!$BH24</f>
        <v>4</v>
      </c>
    </row>
    <row r="25" spans="1:5">
      <c r="A25" s="32">
        <v>24</v>
      </c>
      <c r="B25" s="32" t="str">
        <f>'[1]Coef''22'!$BE25</f>
        <v>Israel</v>
      </c>
      <c r="C25" s="122">
        <f>'[1]Coef''22'!$BF25</f>
        <v>4.2500000000173914</v>
      </c>
      <c r="D25" s="32">
        <f>'[1]Coef''22'!$BG25</f>
        <v>17</v>
      </c>
      <c r="E25" s="131">
        <f>'[1]Coef''22'!$BH25</f>
        <v>4</v>
      </c>
    </row>
    <row r="26" spans="1:5">
      <c r="A26" s="32">
        <v>25</v>
      </c>
      <c r="B26" s="32" t="str">
        <f>'[1]Coef''22'!$BE26</f>
        <v>Romania</v>
      </c>
      <c r="C26" s="122">
        <f>'[1]Coef''22'!$BF26</f>
        <v>4.2500000000142855</v>
      </c>
      <c r="D26" s="32">
        <f>'[1]Coef''22'!$BG26</f>
        <v>17</v>
      </c>
      <c r="E26" s="131">
        <f>'[1]Coef''22'!$BH26</f>
        <v>4</v>
      </c>
    </row>
    <row r="27" spans="1:5">
      <c r="A27" s="32">
        <v>26</v>
      </c>
      <c r="B27" s="32" t="str">
        <f>'[1]Coef''22'!$BE27</f>
        <v>Belarus</v>
      </c>
      <c r="C27" s="122">
        <f>'[1]Coef''22'!$BF27</f>
        <v>4.0000000000159996</v>
      </c>
      <c r="D27" s="32">
        <f>'[1]Coef''22'!$BG27</f>
        <v>16</v>
      </c>
      <c r="E27" s="131">
        <f>'[1]Coef''22'!$BH27</f>
        <v>4</v>
      </c>
    </row>
    <row r="28" spans="1:5">
      <c r="A28" s="32">
        <v>27</v>
      </c>
      <c r="B28" s="32" t="str">
        <f>'[1]Coef''22'!$BE28</f>
        <v>Bulgaria</v>
      </c>
      <c r="C28" s="122">
        <f>'[1]Coef''22'!$BF28</f>
        <v>3.8750000000148148</v>
      </c>
      <c r="D28" s="32">
        <f>'[1]Coef''22'!$BG28</f>
        <v>15.5</v>
      </c>
      <c r="E28" s="131">
        <f>'[1]Coef''22'!$BH28</f>
        <v>4</v>
      </c>
    </row>
    <row r="29" spans="1:5">
      <c r="A29" s="32">
        <v>28</v>
      </c>
      <c r="B29" s="32" t="str">
        <f>'[1]Coef''22'!$BE29</f>
        <v>Slovakia</v>
      </c>
      <c r="C29" s="122">
        <f>'[1]Coef''22'!$BF29</f>
        <v>3.7500000000133333</v>
      </c>
      <c r="D29" s="32">
        <f>'[1]Coef''22'!$BG29</f>
        <v>15</v>
      </c>
      <c r="E29" s="131">
        <f>'[1]Coef''22'!$BH29</f>
        <v>4</v>
      </c>
    </row>
    <row r="30" spans="1:5">
      <c r="A30" s="32">
        <v>29</v>
      </c>
      <c r="B30" s="32" t="str">
        <f>'[1]Coef''22'!$BE30</f>
        <v>Lithuania</v>
      </c>
      <c r="C30" s="122">
        <f>'[1]Coef''22'!$BF30</f>
        <v>3.2500000000114286</v>
      </c>
      <c r="D30" s="32">
        <f>'[1]Coef''22'!$BG30</f>
        <v>13</v>
      </c>
      <c r="E30" s="131">
        <f>'[1]Coef''22'!$BH30</f>
        <v>4</v>
      </c>
    </row>
    <row r="31" spans="1:5">
      <c r="A31" s="32">
        <v>30</v>
      </c>
      <c r="B31" s="32" t="str">
        <f>'[1]Coef''22'!$BE31</f>
        <v>Bosnia and Herz.</v>
      </c>
      <c r="C31" s="122">
        <f>'[1]Coef''22'!$BF31</f>
        <v>3.25000000001</v>
      </c>
      <c r="D31" s="32">
        <f>'[1]Coef''22'!$BG31</f>
        <v>13</v>
      </c>
      <c r="E31" s="131">
        <f>'[1]Coef''22'!$BH31</f>
        <v>4</v>
      </c>
    </row>
    <row r="32" spans="1:5">
      <c r="A32" s="32">
        <v>31</v>
      </c>
      <c r="B32" s="32" t="str">
        <f>'[1]Coef''22'!$BE32</f>
        <v>Estonia</v>
      </c>
      <c r="C32" s="122">
        <f>'[1]Coef''22'!$BF32</f>
        <v>3.166000000007843</v>
      </c>
      <c r="D32" s="32">
        <f>'[1]Coef''22'!$BG32</f>
        <v>9.5</v>
      </c>
      <c r="E32" s="131">
        <f>'[1]Coef''22'!$BH32</f>
        <v>3</v>
      </c>
    </row>
    <row r="33" spans="1:5">
      <c r="A33" s="32">
        <v>32</v>
      </c>
      <c r="B33" s="32" t="str">
        <f>'[1]Coef''22'!$BE33</f>
        <v>Azerbaijan</v>
      </c>
      <c r="C33" s="122">
        <f>'[1]Coef''22'!$BF33</f>
        <v>3.1250000000153846</v>
      </c>
      <c r="D33" s="32">
        <f>'[1]Coef''22'!$BG33</f>
        <v>12.5</v>
      </c>
      <c r="E33" s="131">
        <f>'[1]Coef''22'!$BH33</f>
        <v>4</v>
      </c>
    </row>
    <row r="34" spans="1:5">
      <c r="A34" s="32">
        <v>33</v>
      </c>
      <c r="B34" s="32" t="str">
        <f>'[1]Coef''22'!$BE34</f>
        <v>Macedonia</v>
      </c>
      <c r="C34" s="122">
        <f>'[1]Coef''22'!$BF34</f>
        <v>3.0000000000102562</v>
      </c>
      <c r="D34" s="32">
        <f>'[1]Coef''22'!$BG34</f>
        <v>12</v>
      </c>
      <c r="E34" s="131">
        <f>'[1]Coef''22'!$BH34</f>
        <v>4</v>
      </c>
    </row>
    <row r="35" spans="1:5">
      <c r="A35" s="32">
        <v>34</v>
      </c>
      <c r="B35" s="32" t="str">
        <f>'[1]Coef''22'!$BE35</f>
        <v>Poland</v>
      </c>
      <c r="C35" s="122">
        <f>'[1]Coef''22'!$BF35</f>
        <v>2.750000000013793</v>
      </c>
      <c r="D35" s="32">
        <f>'[1]Coef''22'!$BG35</f>
        <v>11</v>
      </c>
      <c r="E35" s="131">
        <f>'[1]Coef''22'!$BH35</f>
        <v>4</v>
      </c>
    </row>
    <row r="36" spans="1:5">
      <c r="A36" s="32">
        <v>35</v>
      </c>
      <c r="B36" s="32" t="str">
        <f>'[1]Coef''22'!$BE36</f>
        <v>Moldova</v>
      </c>
      <c r="C36" s="122">
        <f>'[1]Coef''22'!$BF36</f>
        <v>2.7500000000097562</v>
      </c>
      <c r="D36" s="32">
        <f>'[1]Coef''22'!$BG36</f>
        <v>11</v>
      </c>
      <c r="E36" s="131">
        <f>'[1]Coef''22'!$BH36</f>
        <v>4</v>
      </c>
    </row>
    <row r="37" spans="1:5">
      <c r="A37" s="32">
        <v>36</v>
      </c>
      <c r="B37" s="32" t="str">
        <f>'[1]Coef''22'!$BE37</f>
        <v>Luxembourg</v>
      </c>
      <c r="C37" s="122">
        <f>'[1]Coef''22'!$BF37</f>
        <v>2.5000000000117648</v>
      </c>
      <c r="D37" s="32">
        <f>'[1]Coef''22'!$BG37</f>
        <v>10</v>
      </c>
      <c r="E37" s="131">
        <f>'[1]Coef''22'!$BH37</f>
        <v>4</v>
      </c>
    </row>
    <row r="38" spans="1:5">
      <c r="A38" s="32">
        <v>37</v>
      </c>
      <c r="B38" s="32" t="str">
        <f>'[1]Coef''22'!$BE38</f>
        <v>Montenegro</v>
      </c>
      <c r="C38" s="122">
        <f>'[1]Coef''22'!$BF38</f>
        <v>2.5000000000079998</v>
      </c>
      <c r="D38" s="32">
        <f>'[1]Coef''22'!$BG38</f>
        <v>10</v>
      </c>
      <c r="E38" s="131">
        <f>'[1]Coef''22'!$BH38</f>
        <v>4</v>
      </c>
    </row>
    <row r="39" spans="1:5">
      <c r="A39" s="32">
        <v>38</v>
      </c>
      <c r="B39" s="32" t="str">
        <f>'[1]Coef''22'!$BE39</f>
        <v>Sweden</v>
      </c>
      <c r="C39" s="122">
        <f>'[1]Coef''22'!$BF39</f>
        <v>2.3750000000190474</v>
      </c>
      <c r="D39" s="32">
        <f>'[1]Coef''22'!$BG39</f>
        <v>9.5</v>
      </c>
      <c r="E39" s="131">
        <f>'[1]Coef''22'!$BH39</f>
        <v>4</v>
      </c>
    </row>
    <row r="40" spans="1:5">
      <c r="A40" s="32">
        <v>39</v>
      </c>
      <c r="B40" s="32" t="str">
        <f>'[1]Coef''22'!$BE40</f>
        <v>Cyprus</v>
      </c>
      <c r="C40" s="122">
        <f>'[1]Coef''22'!$BF40</f>
        <v>2.250000000025</v>
      </c>
      <c r="D40" s="32">
        <f>'[1]Coef''22'!$BG40</f>
        <v>9</v>
      </c>
      <c r="E40" s="131">
        <f>'[1]Coef''22'!$BH40</f>
        <v>4</v>
      </c>
    </row>
    <row r="41" spans="1:5">
      <c r="A41" s="32">
        <v>40</v>
      </c>
      <c r="B41" s="32" t="str">
        <f>'[1]Coef''22'!$BE41</f>
        <v>Ireland</v>
      </c>
      <c r="C41" s="122">
        <f>'[1]Coef''22'!$BF41</f>
        <v>2.1250000000095239</v>
      </c>
      <c r="D41" s="32">
        <f>'[1]Coef''22'!$BG41</f>
        <v>8.5</v>
      </c>
      <c r="E41" s="131">
        <f>'[1]Coef''22'!$BH41</f>
        <v>4</v>
      </c>
    </row>
    <row r="42" spans="1:5">
      <c r="A42" s="32">
        <v>41</v>
      </c>
      <c r="B42" s="32" t="str">
        <f>'[1]Coef''22'!$BE42</f>
        <v>Georgia</v>
      </c>
      <c r="C42" s="122">
        <f>'[1]Coef''22'!$BF42</f>
        <v>2.125000000009091</v>
      </c>
      <c r="D42" s="32">
        <f>'[1]Coef''22'!$BG42</f>
        <v>8.5</v>
      </c>
      <c r="E42" s="131">
        <f>'[1]Coef''22'!$BH42</f>
        <v>4</v>
      </c>
    </row>
    <row r="43" spans="1:5">
      <c r="A43" s="32">
        <v>42</v>
      </c>
      <c r="B43" s="32" t="str">
        <f>'[1]Coef''22'!$BE43</f>
        <v>Wales</v>
      </c>
      <c r="C43" s="122">
        <f>'[1]Coef''22'!$BF43</f>
        <v>2.1250000000085105</v>
      </c>
      <c r="D43" s="32">
        <f>'[1]Coef''22'!$BG43</f>
        <v>8.5</v>
      </c>
      <c r="E43" s="131">
        <f>'[1]Coef''22'!$BH43</f>
        <v>4</v>
      </c>
    </row>
    <row r="44" spans="1:5">
      <c r="A44" s="32">
        <v>43</v>
      </c>
      <c r="B44" s="32" t="str">
        <f>'[1]Coef''22'!$BE44</f>
        <v>Liechtenstein</v>
      </c>
      <c r="C44" s="122">
        <f>'[1]Coef''22'!$BF44</f>
        <v>2.0000000000032259</v>
      </c>
      <c r="D44" s="32">
        <f>'[1]Coef''22'!$BG44</f>
        <v>2</v>
      </c>
      <c r="E44" s="131">
        <f>'[1]Coef''22'!$BH44</f>
        <v>1</v>
      </c>
    </row>
    <row r="45" spans="1:5">
      <c r="A45" s="32">
        <v>44</v>
      </c>
      <c r="B45" s="32" t="str">
        <f>'[1]Coef''22'!$BE45</f>
        <v>Armenia</v>
      </c>
      <c r="C45" s="122">
        <f>'[1]Coef''22'!$BF45</f>
        <v>1.7500000000111111</v>
      </c>
      <c r="D45" s="32">
        <f>'[1]Coef''22'!$BG45</f>
        <v>7</v>
      </c>
      <c r="E45" s="131">
        <f>'[1]Coef''22'!$BH45</f>
        <v>4</v>
      </c>
    </row>
    <row r="46" spans="1:5">
      <c r="A46" s="32">
        <v>45</v>
      </c>
      <c r="B46" s="32" t="str">
        <f>'[1]Coef''22'!$BE46</f>
        <v>Latvia</v>
      </c>
      <c r="C46" s="122">
        <f>'[1]Coef''22'!$BF46</f>
        <v>1.7500000000108109</v>
      </c>
      <c r="D46" s="32">
        <f>'[1]Coef''22'!$BG46</f>
        <v>7</v>
      </c>
      <c r="E46" s="131">
        <f>'[1]Coef''22'!$BH46</f>
        <v>4</v>
      </c>
    </row>
    <row r="47" spans="1:5">
      <c r="A47" s="32">
        <v>46</v>
      </c>
      <c r="B47" s="32" t="str">
        <f>'[1]Coef''22'!$BE47</f>
        <v>Finland</v>
      </c>
      <c r="C47" s="122">
        <f>'[1]Coef''22'!$BF47</f>
        <v>1.7500000000093023</v>
      </c>
      <c r="D47" s="32">
        <f>'[1]Coef''22'!$BG47</f>
        <v>7</v>
      </c>
      <c r="E47" s="131">
        <f>'[1]Coef''22'!$BH47</f>
        <v>4</v>
      </c>
    </row>
    <row r="48" spans="1:5">
      <c r="A48" s="32">
        <v>47</v>
      </c>
      <c r="B48" s="32" t="str">
        <f>'[1]Coef''22'!$BE48</f>
        <v>Iceland</v>
      </c>
      <c r="C48" s="122">
        <f>'[1]Coef''22'!$BF48</f>
        <v>1.7500000000086957</v>
      </c>
      <c r="D48" s="32">
        <f>'[1]Coef''22'!$BG48</f>
        <v>7</v>
      </c>
      <c r="E48" s="131">
        <f>'[1]Coef''22'!$BH48</f>
        <v>4</v>
      </c>
    </row>
    <row r="49" spans="1:5">
      <c r="A49" s="32">
        <v>48</v>
      </c>
      <c r="B49" s="32" t="str">
        <f>'[1]Coef''22'!$BE49</f>
        <v>N. Ireland</v>
      </c>
      <c r="C49" s="122">
        <f>'[1]Coef''22'!$BF49</f>
        <v>1.7500000000062499</v>
      </c>
      <c r="D49" s="32">
        <f>'[1]Coef''22'!$BG49</f>
        <v>7</v>
      </c>
      <c r="E49" s="131">
        <f>'[1]Coef''22'!$BH49</f>
        <v>4</v>
      </c>
    </row>
    <row r="50" spans="1:5">
      <c r="A50" s="32">
        <v>49</v>
      </c>
      <c r="B50" s="32" t="str">
        <f>'[1]Coef''22'!$BE50</f>
        <v>Faroes</v>
      </c>
      <c r="C50" s="122">
        <f>'[1]Coef''22'!$BF50</f>
        <v>1.5000000000075471</v>
      </c>
      <c r="D50" s="32">
        <f>'[1]Coef''22'!$BG50</f>
        <v>4.5</v>
      </c>
      <c r="E50" s="131">
        <f>'[1]Coef''22'!$BH50</f>
        <v>3</v>
      </c>
    </row>
    <row r="51" spans="1:5">
      <c r="A51" s="32">
        <v>50</v>
      </c>
      <c r="B51" s="32" t="str">
        <f>'[1]Coef''22'!$BE51</f>
        <v>Albania</v>
      </c>
      <c r="C51" s="122">
        <f>'[1]Coef''22'!$BF51</f>
        <v>1.3750000000105262</v>
      </c>
      <c r="D51" s="32">
        <f>'[1]Coef''22'!$BG51</f>
        <v>5.5</v>
      </c>
      <c r="E51" s="131">
        <f>'[1]Coef''22'!$BH51</f>
        <v>4</v>
      </c>
    </row>
    <row r="52" spans="1:5">
      <c r="A52" s="32">
        <v>51</v>
      </c>
      <c r="B52" s="32" t="str">
        <f>'[1]Coef''22'!$BE52</f>
        <v>Malta</v>
      </c>
      <c r="C52" s="122">
        <f>'[1]Coef''22'!$BF52</f>
        <v>1.3750000000088889</v>
      </c>
      <c r="D52" s="32">
        <f>'[1]Coef''22'!$BG52</f>
        <v>5.5</v>
      </c>
      <c r="E52" s="131">
        <f>'[1]Coef''22'!$BH52</f>
        <v>4</v>
      </c>
    </row>
    <row r="53" spans="1:5">
      <c r="A53" s="32">
        <v>52</v>
      </c>
      <c r="B53" s="32" t="str">
        <f>'[1]Coef''22'!$BE53</f>
        <v>Gibraltar</v>
      </c>
      <c r="C53" s="122">
        <f>'[1]Coef''22'!$BF53</f>
        <v>1.3750000000061224</v>
      </c>
      <c r="D53" s="32">
        <f>'[1]Coef''22'!$BG53</f>
        <v>5.5</v>
      </c>
      <c r="E53" s="131">
        <f>'[1]Coef''22'!$BH53</f>
        <v>4</v>
      </c>
    </row>
    <row r="54" spans="1:5">
      <c r="A54" s="32">
        <v>53</v>
      </c>
      <c r="B54" s="32" t="str">
        <f>'[1]Coef''22'!$BE54</f>
        <v>Kosovo</v>
      </c>
      <c r="C54" s="122">
        <f>'[1]Coef''22'!$BF54</f>
        <v>1.3330000000057691</v>
      </c>
      <c r="D54" s="32">
        <f>'[1]Coef''22'!$BG54</f>
        <v>4</v>
      </c>
      <c r="E54" s="131">
        <f>'[1]Coef''22'!$BH54</f>
        <v>3</v>
      </c>
    </row>
    <row r="55" spans="1:5">
      <c r="A55" s="32">
        <v>54</v>
      </c>
      <c r="B55" s="32" t="str">
        <f>'[1]Coef''22'!$BE55</f>
        <v>San Marino</v>
      </c>
      <c r="C55" s="122">
        <f>'[1]Coef''22'!$BF55</f>
        <v>1.3330000000054545</v>
      </c>
      <c r="D55" s="32">
        <f>'[1]Coef''22'!$BG55</f>
        <v>4</v>
      </c>
      <c r="E55" s="131">
        <f>'[1]Coef''22'!$BH55</f>
        <v>3</v>
      </c>
    </row>
    <row r="56" spans="1:5">
      <c r="A56" s="32">
        <v>55</v>
      </c>
      <c r="B56" s="32" t="str">
        <f>'[1]Coef''22'!$BE56</f>
        <v>Andorra</v>
      </c>
      <c r="C56" s="122">
        <f>'[1]Coef''22'!$BF56</f>
        <v>1.0000000000055556</v>
      </c>
      <c r="D56" s="32">
        <f>'[1]Coef''22'!$BG56</f>
        <v>3</v>
      </c>
      <c r="E56" s="131">
        <f>'[1]Coef''22'!$BH56</f>
        <v>3</v>
      </c>
    </row>
    <row r="58" spans="1:5">
      <c r="C58" s="122">
        <f>SUM(C2:C56)</f>
        <v>291.68000000259661</v>
      </c>
      <c r="D58" s="32">
        <f>SUM(D2:D56)</f>
        <v>1482</v>
      </c>
      <c r="E58" s="131">
        <f>SUM(E2:E56)</f>
        <v>237</v>
      </c>
    </row>
    <row r="59" spans="1:5">
      <c r="C59" s="33"/>
    </row>
    <row r="60" spans="1:5">
      <c r="D60" s="110"/>
    </row>
  </sheetData>
  <phoneticPr fontId="3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Лист58"/>
  <dimension ref="A1:Q45"/>
  <sheetViews>
    <sheetView workbookViewId="0"/>
  </sheetViews>
  <sheetFormatPr defaultRowHeight="15"/>
  <cols>
    <col min="1" max="1" width="3" customWidth="1"/>
    <col min="2" max="2" width="19.7109375" customWidth="1"/>
    <col min="3" max="8" width="3" customWidth="1"/>
    <col min="9" max="9" width="3.7109375" customWidth="1"/>
    <col min="10" max="10" width="3.7109375" style="13" customWidth="1"/>
    <col min="11" max="11" width="5.5703125" bestFit="1" customWidth="1"/>
    <col min="12" max="12" width="7.42578125" bestFit="1" customWidth="1"/>
  </cols>
  <sheetData>
    <row r="1" spans="1:17">
      <c r="A1" s="9"/>
      <c r="B1" t="s">
        <v>184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s="13" t="s">
        <v>199</v>
      </c>
      <c r="K1" s="17" t="s">
        <v>128</v>
      </c>
      <c r="L1" s="17" t="s">
        <v>200</v>
      </c>
      <c r="M1" s="20" t="str">
        <f>CONCATENATE(MAX(C2:C9),"/21")</f>
        <v>14/21</v>
      </c>
      <c r="N1" s="243"/>
      <c r="P1" s="246" t="s">
        <v>77</v>
      </c>
    </row>
    <row r="2" spans="1:17">
      <c r="A2">
        <v>1</v>
      </c>
      <c r="B2" s="5" t="str">
        <f>'[1]54.Andorra'!B2</f>
        <v>Inter Escaldes</v>
      </c>
      <c r="C2" s="5">
        <f>'[1]54.Andorra'!C2</f>
        <v>14</v>
      </c>
      <c r="D2" s="5">
        <f>'[1]54.Andorra'!D2</f>
        <v>7</v>
      </c>
      <c r="E2" s="5">
        <f>'[1]54.Andorra'!E2</f>
        <v>5</v>
      </c>
      <c r="F2" s="5">
        <f>'[1]54.Andorra'!F2</f>
        <v>2</v>
      </c>
      <c r="G2" s="5">
        <f>'[1]54.Andorra'!G2</f>
        <v>22</v>
      </c>
      <c r="H2" s="5">
        <f>'[1]54.Andorra'!H2</f>
        <v>7</v>
      </c>
      <c r="I2" s="5">
        <f>'[1]54.Andorra'!I2</f>
        <v>15</v>
      </c>
      <c r="J2" s="48">
        <f>'[1]54.Andorra'!J2</f>
        <v>26</v>
      </c>
      <c r="K2" s="6">
        <f>'[1]54.Andorra'!K2</f>
        <v>1.5000000025906737</v>
      </c>
      <c r="L2" s="5" t="str">
        <f>'[1]54.Andorra'!L2</f>
        <v>CHPr</v>
      </c>
      <c r="M2" s="20" t="s">
        <v>233</v>
      </c>
    </row>
    <row r="3" spans="1:17">
      <c r="A3">
        <v>2</v>
      </c>
      <c r="B3" s="5" t="str">
        <f>'[1]54.Andorra'!B3</f>
        <v>FC Santa Coloma</v>
      </c>
      <c r="C3" s="5">
        <f>'[1]54.Andorra'!C3</f>
        <v>14</v>
      </c>
      <c r="D3" s="5">
        <f>'[1]54.Andorra'!D3</f>
        <v>6</v>
      </c>
      <c r="E3" s="5">
        <f>'[1]54.Andorra'!E3</f>
        <v>6</v>
      </c>
      <c r="F3" s="5">
        <f>'[1]54.Andorra'!F3</f>
        <v>2</v>
      </c>
      <c r="G3" s="5">
        <f>'[1]54.Andorra'!G3</f>
        <v>22</v>
      </c>
      <c r="H3" s="5">
        <f>'[1]54.Andorra'!H3</f>
        <v>13</v>
      </c>
      <c r="I3" s="5">
        <f>'[1]54.Andorra'!I3</f>
        <v>9</v>
      </c>
      <c r="J3" s="48">
        <f>'[1]54.Andorra'!J3</f>
        <v>24</v>
      </c>
      <c r="K3" s="6">
        <f>'[1]54.Andorra'!K3</f>
        <v>4.5000000038910501</v>
      </c>
      <c r="L3" s="5" t="str">
        <f>'[1]54.Andorra'!L3</f>
        <v>ECLQ1</v>
      </c>
      <c r="Q3" s="271" t="s">
        <v>240</v>
      </c>
    </row>
    <row r="4" spans="1:17">
      <c r="A4" s="44">
        <v>3</v>
      </c>
      <c r="B4" s="5" t="str">
        <f>'[1]54.Andorra'!B4</f>
        <v>Sant Julia</v>
      </c>
      <c r="C4" s="5">
        <f>'[1]54.Andorra'!C4</f>
        <v>14</v>
      </c>
      <c r="D4" s="5">
        <f>'[1]54.Andorra'!D4</f>
        <v>7</v>
      </c>
      <c r="E4" s="5">
        <f>'[1]54.Andorra'!E4</f>
        <v>3</v>
      </c>
      <c r="F4" s="5">
        <f>'[1]54.Andorra'!F4</f>
        <v>4</v>
      </c>
      <c r="G4" s="5">
        <f>'[1]54.Andorra'!G4</f>
        <v>27</v>
      </c>
      <c r="H4" s="5">
        <f>'[1]54.Andorra'!H4</f>
        <v>20</v>
      </c>
      <c r="I4" s="5">
        <f>'[1]54.Andorra'!I4</f>
        <v>7</v>
      </c>
      <c r="J4" s="48">
        <f>'[1]54.Andorra'!J4</f>
        <v>24</v>
      </c>
      <c r="K4" s="6">
        <f>'[1]54.Andorra'!K4</f>
        <v>1.25000000243309</v>
      </c>
      <c r="L4" s="5" t="str">
        <f>'[1]54.Andorra'!L4</f>
        <v>ECLQ1?</v>
      </c>
      <c r="P4" s="271"/>
      <c r="Q4" s="271" t="s">
        <v>323</v>
      </c>
    </row>
    <row r="5" spans="1:17">
      <c r="A5" s="44">
        <v>4</v>
      </c>
      <c r="B5" s="5" t="str">
        <f>'[1]54.Andorra'!B5</f>
        <v>Atletic Escaldes</v>
      </c>
      <c r="C5" s="5">
        <f>'[1]54.Andorra'!C5</f>
        <v>14</v>
      </c>
      <c r="D5" s="5">
        <f>'[1]54.Andorra'!D5</f>
        <v>6</v>
      </c>
      <c r="E5" s="5">
        <f>'[1]54.Andorra'!E5</f>
        <v>5</v>
      </c>
      <c r="F5" s="5">
        <f>'[1]54.Andorra'!F5</f>
        <v>3</v>
      </c>
      <c r="G5" s="5">
        <f>'[1]54.Andorra'!G5</f>
        <v>25</v>
      </c>
      <c r="H5" s="5">
        <f>'[1]54.Andorra'!H5</f>
        <v>12</v>
      </c>
      <c r="I5" s="5">
        <f>'[1]54.Andorra'!I5</f>
        <v>13</v>
      </c>
      <c r="J5" s="48">
        <f>'[1]54.Andorra'!J5</f>
        <v>23</v>
      </c>
      <c r="K5" s="6">
        <f>'[1]54.Andorra'!K5</f>
        <v>0.66600000025000006</v>
      </c>
      <c r="L5" s="5" t="str">
        <f>'[1]54.Andorra'!L5</f>
        <v xml:space="preserve"> </v>
      </c>
      <c r="O5" s="271"/>
      <c r="P5" s="150"/>
      <c r="Q5" s="271" t="s">
        <v>324</v>
      </c>
    </row>
    <row r="6" spans="1:17" ht="15" customHeight="1">
      <c r="A6" s="44">
        <v>5</v>
      </c>
      <c r="B6" s="5" t="str">
        <f>'[1]54.Andorra'!B6</f>
        <v>Engordany</v>
      </c>
      <c r="C6" s="5">
        <f>'[1]54.Andorra'!C6</f>
        <v>14</v>
      </c>
      <c r="D6" s="5">
        <f>'[1]54.Andorra'!D6</f>
        <v>5</v>
      </c>
      <c r="E6" s="5">
        <f>'[1]54.Andorra'!E6</f>
        <v>7</v>
      </c>
      <c r="F6" s="5">
        <f>'[1]54.Andorra'!F6</f>
        <v>2</v>
      </c>
      <c r="G6" s="5">
        <f>'[1]54.Andorra'!G6</f>
        <v>25</v>
      </c>
      <c r="H6" s="5">
        <f>'[1]54.Andorra'!H6</f>
        <v>16</v>
      </c>
      <c r="I6" s="5">
        <f>'[1]54.Andorra'!I6</f>
        <v>9</v>
      </c>
      <c r="J6" s="48">
        <f>'[1]54.Andorra'!J6</f>
        <v>22</v>
      </c>
      <c r="K6" s="6">
        <f>'[1]54.Andorra'!K6</f>
        <v>2.5000000028735632</v>
      </c>
      <c r="L6" s="5" t="str">
        <f>'[1]54.Andorra'!L6</f>
        <v xml:space="preserve"> </v>
      </c>
      <c r="M6" s="271"/>
      <c r="O6" s="150"/>
      <c r="P6" s="271"/>
    </row>
    <row r="7" spans="1:17">
      <c r="A7" s="44">
        <v>6</v>
      </c>
      <c r="B7" s="5" t="str">
        <f>'[1]54.Andorra'!B7</f>
        <v>UE Santa Coloma</v>
      </c>
      <c r="C7" s="5">
        <f>'[1]54.Andorra'!C7</f>
        <v>13</v>
      </c>
      <c r="D7" s="5">
        <f>'[1]54.Andorra'!D7</f>
        <v>5</v>
      </c>
      <c r="E7" s="5">
        <f>'[1]54.Andorra'!E7</f>
        <v>2</v>
      </c>
      <c r="F7" s="5">
        <f>'[1]54.Andorra'!F7</f>
        <v>6</v>
      </c>
      <c r="G7" s="5">
        <f>'[1]54.Andorra'!G7</f>
        <v>12</v>
      </c>
      <c r="H7" s="5">
        <f>'[1]54.Andorra'!H7</f>
        <v>15</v>
      </c>
      <c r="I7" s="5">
        <f>'[1]54.Andorra'!I7</f>
        <v>-3</v>
      </c>
      <c r="J7" s="48">
        <f>'[1]54.Andorra'!J7</f>
        <v>17</v>
      </c>
      <c r="K7" s="6">
        <f>'[1]54.Andorra'!K7</f>
        <v>0.66600000234192036</v>
      </c>
      <c r="L7" s="5" t="str">
        <f>'[1]54.Andorra'!L7</f>
        <v xml:space="preserve"> </v>
      </c>
    </row>
    <row r="8" spans="1:17">
      <c r="A8" s="44">
        <v>7</v>
      </c>
      <c r="B8" s="5" t="str">
        <f>'[1]54.Andorra'!B8</f>
        <v>Penya Encarnada</v>
      </c>
      <c r="C8" s="5">
        <f>'[1]54.Andorra'!C8</f>
        <v>13</v>
      </c>
      <c r="D8" s="5">
        <f>'[1]54.Andorra'!D8</f>
        <v>2</v>
      </c>
      <c r="E8" s="5">
        <f>'[1]54.Andorra'!E8</f>
        <v>1</v>
      </c>
      <c r="F8" s="5">
        <f>'[1]54.Andorra'!F8</f>
        <v>10</v>
      </c>
      <c r="G8" s="5">
        <f>'[1]54.Andorra'!G8</f>
        <v>10</v>
      </c>
      <c r="H8" s="5">
        <f>'[1]54.Andorra'!H8</f>
        <v>40</v>
      </c>
      <c r="I8" s="5">
        <f>'[1]54.Andorra'!I8</f>
        <v>-30</v>
      </c>
      <c r="J8" s="48">
        <f>'[1]54.Andorra'!J8</f>
        <v>7</v>
      </c>
      <c r="K8" s="6">
        <f>'[1]54.Andorra'!K8</f>
        <v>0.66600000014285721</v>
      </c>
      <c r="L8" s="5" t="str">
        <f>'[1]54.Andorra'!L8</f>
        <v xml:space="preserve"> </v>
      </c>
    </row>
    <row r="9" spans="1:17">
      <c r="A9" s="44">
        <v>8</v>
      </c>
      <c r="B9" s="5" t="str">
        <f>'[1]54.Andorra'!B9</f>
        <v>Esportiu Carroi</v>
      </c>
      <c r="C9" s="5">
        <f>'[1]54.Andorra'!C9</f>
        <v>14</v>
      </c>
      <c r="D9" s="5">
        <f>'[1]54.Andorra'!D9</f>
        <v>2</v>
      </c>
      <c r="E9" s="5">
        <f>'[1]54.Andorra'!E9</f>
        <v>1</v>
      </c>
      <c r="F9" s="5">
        <f>'[1]54.Andorra'!F9</f>
        <v>11</v>
      </c>
      <c r="G9" s="5">
        <f>'[1]54.Andorra'!G9</f>
        <v>8</v>
      </c>
      <c r="H9" s="5">
        <f>'[1]54.Andorra'!H9</f>
        <v>28</v>
      </c>
      <c r="I9" s="5">
        <f>'[1]54.Andorra'!I9</f>
        <v>-20</v>
      </c>
      <c r="J9" s="48">
        <f>'[1]54.Andorra'!J9</f>
        <v>7</v>
      </c>
      <c r="K9" s="6">
        <f>'[1]54.Andorra'!K9</f>
        <v>0.66600000012500005</v>
      </c>
      <c r="L9" s="5" t="str">
        <f>'[1]54.Andorra'!L9</f>
        <v xml:space="preserve"> </v>
      </c>
    </row>
    <row r="10" spans="1:17">
      <c r="A10" s="45"/>
      <c r="B10" s="44"/>
      <c r="C10" s="44"/>
      <c r="D10" s="44"/>
      <c r="F10" s="120" t="s">
        <v>203</v>
      </c>
      <c r="G10" s="277">
        <f>IF(SUM(C2:C9)=0,0,SUM(G2:G9)/SUM(C2:C9)*2)</f>
        <v>2.7454545454545456</v>
      </c>
      <c r="H10" s="277"/>
    </row>
    <row r="11" spans="1:17">
      <c r="B11" t="s">
        <v>178</v>
      </c>
      <c r="G11" s="277"/>
      <c r="H11" s="277"/>
      <c r="K11" s="6">
        <f>'[1]54.Andorra'!K11</f>
        <v>0.66600000000000004</v>
      </c>
    </row>
    <row r="14" spans="1:17">
      <c r="B14" s="190" t="s">
        <v>204</v>
      </c>
    </row>
    <row r="15" spans="1:17">
      <c r="B15" s="27" t="s">
        <v>243</v>
      </c>
    </row>
    <row r="16" spans="1:17">
      <c r="B16" s="27" t="s">
        <v>206</v>
      </c>
    </row>
    <row r="17" spans="2:11">
      <c r="B17" s="27" t="s">
        <v>207</v>
      </c>
    </row>
    <row r="22" spans="2:11">
      <c r="K22" s="3"/>
    </row>
    <row r="28" spans="2:11">
      <c r="I28" s="44"/>
      <c r="J28" s="60"/>
    </row>
    <row r="36" spans="2:2" ht="14.25" customHeight="1"/>
    <row r="43" spans="2:2">
      <c r="B43" s="27" t="s">
        <v>325</v>
      </c>
    </row>
    <row r="44" spans="2:2">
      <c r="B44" s="27" t="s">
        <v>326</v>
      </c>
    </row>
    <row r="45" spans="2:2">
      <c r="B45" s="27" t="s">
        <v>327</v>
      </c>
    </row>
  </sheetData>
  <mergeCells count="2">
    <mergeCell ref="G10:H10"/>
    <mergeCell ref="G11:H11"/>
  </mergeCells>
  <phoneticPr fontId="3" type="noConversion"/>
  <conditionalFormatting sqref="L10:L11">
    <cfRule type="expression" dxfId="1" priority="1" stopIfTrue="1">
      <formula>$B10="Хапоэль Кирьят-Шмона"</formula>
    </cfRule>
  </conditionalFormatting>
  <conditionalFormatting sqref="V19:V20">
    <cfRule type="expression" dxfId="0" priority="2" stopIfTrue="1">
      <formula>$B25="Хапоэль Кирьят-Шмона"</formula>
    </cfRule>
  </conditionalFormatting>
  <hyperlinks>
    <hyperlink ref="P1" location="MENU!A1" display="Menu" xr:uid="{00000000-0004-0000-3B00-000000000000}"/>
  </hyperlinks>
  <pageMargins left="0.75" right="0.75" top="1" bottom="1" header="0.5" footer="0.5"/>
  <pageSetup paperSize="9" orientation="portrait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Лист59"/>
  <dimension ref="A1:V51"/>
  <sheetViews>
    <sheetView workbookViewId="0"/>
  </sheetViews>
  <sheetFormatPr defaultRowHeight="15"/>
  <cols>
    <col min="1" max="1" width="3" customWidth="1"/>
    <col min="2" max="2" width="19.7109375" customWidth="1"/>
    <col min="3" max="8" width="3" customWidth="1"/>
    <col min="9" max="9" width="3.7109375" customWidth="1"/>
    <col min="10" max="10" width="3.7109375" style="13" customWidth="1"/>
    <col min="11" max="11" width="5.5703125" customWidth="1"/>
    <col min="12" max="12" width="7.42578125" bestFit="1" customWidth="1"/>
    <col min="13" max="13" width="9.140625" style="26"/>
    <col min="15" max="15" width="9.140625" style="12"/>
  </cols>
  <sheetData>
    <row r="1" spans="1:22">
      <c r="B1" t="s">
        <v>328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s="13" t="s">
        <v>199</v>
      </c>
      <c r="K1" s="17" t="s">
        <v>128</v>
      </c>
      <c r="L1" s="17" t="s">
        <v>200</v>
      </c>
      <c r="M1" s="20" t="str">
        <f>CONCATENATE(MAX(C2:C16),"/28")</f>
        <v>12/28</v>
      </c>
      <c r="N1" s="40"/>
      <c r="O1"/>
      <c r="Q1" s="246" t="s">
        <v>77</v>
      </c>
    </row>
    <row r="2" spans="1:22">
      <c r="A2">
        <v>1</v>
      </c>
      <c r="B2" s="5" t="str">
        <f>'[1]55.San-Marino'!B2</f>
        <v>La Fiorita</v>
      </c>
      <c r="C2" s="5">
        <f>'[1]55.San-Marino'!C2</f>
        <v>11</v>
      </c>
      <c r="D2" s="5">
        <f>'[1]55.San-Marino'!D2</f>
        <v>10</v>
      </c>
      <c r="E2" s="5">
        <f>'[1]55.San-Marino'!E2</f>
        <v>0</v>
      </c>
      <c r="F2" s="5">
        <f>'[1]55.San-Marino'!F2</f>
        <v>1</v>
      </c>
      <c r="G2" s="5">
        <f>'[1]55.San-Marino'!G2</f>
        <v>28</v>
      </c>
      <c r="H2" s="5">
        <f>'[1]55.San-Marino'!H2</f>
        <v>4</v>
      </c>
      <c r="I2" s="5">
        <f>'[1]55.San-Marino'!I2</f>
        <v>24</v>
      </c>
      <c r="J2" s="48">
        <f>'[1]55.San-Marino'!J2</f>
        <v>30</v>
      </c>
      <c r="K2" s="6">
        <f>'[1]55.San-Marino'!K2</f>
        <v>3.2500000032679739</v>
      </c>
      <c r="L2" s="5" t="str">
        <f>'[1]55.San-Marino'!L2</f>
        <v>CHPr</v>
      </c>
      <c r="M2" s="129" t="s">
        <v>245</v>
      </c>
      <c r="N2" s="34"/>
      <c r="O2"/>
    </row>
    <row r="3" spans="1:22">
      <c r="A3">
        <v>2</v>
      </c>
      <c r="B3" s="5" t="str">
        <f>'[1]55.San-Marino'!B3</f>
        <v>Libertas</v>
      </c>
      <c r="C3" s="5">
        <f>'[1]55.San-Marino'!C3</f>
        <v>11</v>
      </c>
      <c r="D3" s="5">
        <f>'[1]55.San-Marino'!D3</f>
        <v>8</v>
      </c>
      <c r="E3" s="5">
        <f>'[1]55.San-Marino'!E3</f>
        <v>0</v>
      </c>
      <c r="F3" s="5">
        <f>'[1]55.San-Marino'!F3</f>
        <v>3</v>
      </c>
      <c r="G3" s="5">
        <f>'[1]55.San-Marino'!G3</f>
        <v>20</v>
      </c>
      <c r="H3" s="5">
        <f>'[1]55.San-Marino'!H3</f>
        <v>11</v>
      </c>
      <c r="I3" s="5">
        <f>'[1]55.San-Marino'!I3</f>
        <v>9</v>
      </c>
      <c r="J3" s="48">
        <f>'[1]55.San-Marino'!J3</f>
        <v>24</v>
      </c>
      <c r="K3" s="6">
        <f>'[1]55.San-Marino'!K3</f>
        <v>0.23300000050000003</v>
      </c>
      <c r="L3" s="5" t="str">
        <f>'[1]55.San-Marino'!L3</f>
        <v>ECLQ1</v>
      </c>
      <c r="M3" s="22"/>
      <c r="N3" s="137"/>
      <c r="O3" s="4"/>
      <c r="P3" s="271"/>
      <c r="Q3" s="271" t="s">
        <v>240</v>
      </c>
      <c r="R3" s="271"/>
      <c r="T3" s="271"/>
      <c r="U3" s="143"/>
      <c r="V3" s="271"/>
    </row>
    <row r="4" spans="1:22">
      <c r="A4">
        <v>3</v>
      </c>
      <c r="B4" s="5" t="str">
        <f>'[1]55.San-Marino'!B4</f>
        <v>Tre Penne</v>
      </c>
      <c r="C4" s="5">
        <f>'[1]55.San-Marino'!C4</f>
        <v>11</v>
      </c>
      <c r="D4" s="5">
        <f>'[1]55.San-Marino'!D4</f>
        <v>7</v>
      </c>
      <c r="E4" s="5">
        <f>'[1]55.San-Marino'!E4</f>
        <v>0</v>
      </c>
      <c r="F4" s="5">
        <f>'[1]55.San-Marino'!F4</f>
        <v>4</v>
      </c>
      <c r="G4" s="5">
        <f>'[1]55.San-Marino'!G4</f>
        <v>24</v>
      </c>
      <c r="H4" s="5">
        <f>'[1]55.San-Marino'!H4</f>
        <v>15</v>
      </c>
      <c r="I4" s="5">
        <f>'[1]55.San-Marino'!I4</f>
        <v>9</v>
      </c>
      <c r="J4" s="48">
        <f>'[1]55.San-Marino'!J4</f>
        <v>21</v>
      </c>
      <c r="K4" s="6">
        <f>'[1]55.San-Marino'!K4</f>
        <v>2.7500000029239766</v>
      </c>
      <c r="L4" s="5" t="str">
        <f>'[1]55.San-Marino'!L4</f>
        <v>ECLQ1?</v>
      </c>
      <c r="M4"/>
      <c r="N4" s="137"/>
      <c r="O4" s="4"/>
      <c r="P4" s="271"/>
      <c r="Q4" s="271" t="s">
        <v>329</v>
      </c>
      <c r="R4" s="20"/>
      <c r="T4" s="271"/>
      <c r="V4" s="271"/>
    </row>
    <row r="5" spans="1:22">
      <c r="A5">
        <v>4</v>
      </c>
      <c r="B5" s="5" t="str">
        <f>'[1]55.San-Marino'!B5</f>
        <v>Tre Fiori</v>
      </c>
      <c r="C5" s="5">
        <f>'[1]55.San-Marino'!C5</f>
        <v>11</v>
      </c>
      <c r="D5" s="5">
        <f>'[1]55.San-Marino'!D5</f>
        <v>5</v>
      </c>
      <c r="E5" s="5">
        <f>'[1]55.San-Marino'!E5</f>
        <v>5</v>
      </c>
      <c r="F5" s="5">
        <f>'[1]55.San-Marino'!F5</f>
        <v>1</v>
      </c>
      <c r="G5" s="5">
        <f>'[1]55.San-Marino'!G5</f>
        <v>21</v>
      </c>
      <c r="H5" s="5">
        <f>'[1]55.San-Marino'!H5</f>
        <v>8</v>
      </c>
      <c r="I5" s="5">
        <f>'[1]55.San-Marino'!I5</f>
        <v>13</v>
      </c>
      <c r="J5" s="48">
        <f>'[1]55.San-Marino'!J5</f>
        <v>20</v>
      </c>
      <c r="K5" s="6">
        <f>'[1]55.San-Marino'!K5</f>
        <v>3.0000000030487803</v>
      </c>
      <c r="L5" s="5" t="str">
        <f>'[1]55.San-Marino'!L5</f>
        <v xml:space="preserve"> </v>
      </c>
      <c r="M5"/>
      <c r="N5" s="137"/>
      <c r="O5" s="4"/>
      <c r="Q5" s="271"/>
      <c r="T5" s="271"/>
      <c r="V5" s="271"/>
    </row>
    <row r="6" spans="1:22">
      <c r="A6">
        <v>5</v>
      </c>
      <c r="B6" s="5" t="str">
        <f>'[1]55.San-Marino'!B6</f>
        <v>Folgore</v>
      </c>
      <c r="C6" s="5">
        <f>'[1]55.San-Marino'!C6</f>
        <v>11</v>
      </c>
      <c r="D6" s="5">
        <f>'[1]55.San-Marino'!D6</f>
        <v>6</v>
      </c>
      <c r="E6" s="5">
        <f>'[1]55.San-Marino'!E6</f>
        <v>2</v>
      </c>
      <c r="F6" s="5">
        <f>'[1]55.San-Marino'!F6</f>
        <v>3</v>
      </c>
      <c r="G6" s="5">
        <f>'[1]55.San-Marino'!G6</f>
        <v>15</v>
      </c>
      <c r="H6" s="5">
        <f>'[1]55.San-Marino'!H6</f>
        <v>6</v>
      </c>
      <c r="I6" s="5">
        <f>'[1]55.San-Marino'!I6</f>
        <v>9</v>
      </c>
      <c r="J6" s="48">
        <f>'[1]55.San-Marino'!J6</f>
        <v>20</v>
      </c>
      <c r="K6" s="6">
        <f>'[1]55.San-Marino'!K6</f>
        <v>1.0000000023752968</v>
      </c>
      <c r="L6" s="5" t="str">
        <f>'[1]55.San-Marino'!L6</f>
        <v xml:space="preserve"> </v>
      </c>
      <c r="M6"/>
      <c r="N6" s="137"/>
      <c r="O6" s="4"/>
      <c r="P6" s="271"/>
      <c r="R6" s="271"/>
      <c r="V6" s="271"/>
    </row>
    <row r="7" spans="1:22">
      <c r="A7">
        <v>6</v>
      </c>
      <c r="B7" s="5" t="str">
        <f>'[1]55.San-Marino'!B7</f>
        <v>Virtus</v>
      </c>
      <c r="C7" s="5">
        <f>'[1]55.San-Marino'!C7</f>
        <v>11</v>
      </c>
      <c r="D7" s="5">
        <f>'[1]55.San-Marino'!D7</f>
        <v>4</v>
      </c>
      <c r="E7" s="5">
        <f>'[1]55.San-Marino'!E7</f>
        <v>5</v>
      </c>
      <c r="F7" s="5">
        <f>'[1]55.San-Marino'!F7</f>
        <v>2</v>
      </c>
      <c r="G7" s="5">
        <f>'[1]55.San-Marino'!G7</f>
        <v>13</v>
      </c>
      <c r="H7" s="5">
        <f>'[1]55.San-Marino'!H7</f>
        <v>9</v>
      </c>
      <c r="I7" s="5">
        <f>'[1]55.San-Marino'!I7</f>
        <v>4</v>
      </c>
      <c r="J7" s="48">
        <f>'[1]55.San-Marino'!J7</f>
        <v>17</v>
      </c>
      <c r="K7" s="6">
        <f>'[1]55.San-Marino'!K7</f>
        <v>0.23300000016666669</v>
      </c>
      <c r="L7" s="5" t="str">
        <f>'[1]55.San-Marino'!L7</f>
        <v xml:space="preserve"> </v>
      </c>
      <c r="M7"/>
      <c r="N7" s="137"/>
      <c r="O7" s="4"/>
      <c r="P7" s="271"/>
      <c r="R7" s="271"/>
    </row>
    <row r="8" spans="1:22">
      <c r="A8">
        <v>7</v>
      </c>
      <c r="B8" s="5" t="str">
        <f>'[1]55.San-Marino'!B8</f>
        <v>Pennarossa</v>
      </c>
      <c r="C8" s="5">
        <f>'[1]55.San-Marino'!C8</f>
        <v>11</v>
      </c>
      <c r="D8" s="5">
        <f>'[1]55.San-Marino'!D8</f>
        <v>5</v>
      </c>
      <c r="E8" s="5">
        <f>'[1]55.San-Marino'!E8</f>
        <v>2</v>
      </c>
      <c r="F8" s="5">
        <f>'[1]55.San-Marino'!F8</f>
        <v>4</v>
      </c>
      <c r="G8" s="5">
        <f>'[1]55.San-Marino'!G8</f>
        <v>11</v>
      </c>
      <c r="H8" s="5">
        <f>'[1]55.San-Marino'!H8</f>
        <v>11</v>
      </c>
      <c r="I8" s="5">
        <f>'[1]55.San-Marino'!I8</f>
        <v>0</v>
      </c>
      <c r="J8" s="48">
        <f>'[1]55.San-Marino'!J8</f>
        <v>17</v>
      </c>
      <c r="K8" s="6">
        <f>'[1]55.San-Marino'!K8</f>
        <v>0.23300000014285716</v>
      </c>
      <c r="L8" s="5" t="str">
        <f>'[1]55.San-Marino'!L8</f>
        <v xml:space="preserve"> </v>
      </c>
      <c r="M8"/>
      <c r="N8" s="137"/>
      <c r="O8" s="4"/>
      <c r="Q8" s="271"/>
      <c r="R8" s="271"/>
    </row>
    <row r="9" spans="1:22">
      <c r="A9">
        <v>8</v>
      </c>
      <c r="B9" s="5" t="str">
        <f>'[1]55.San-Marino'!B9</f>
        <v>San Giovanni</v>
      </c>
      <c r="C9" s="5">
        <f>'[1]55.San-Marino'!C9</f>
        <v>12</v>
      </c>
      <c r="D9" s="5">
        <f>'[1]55.San-Marino'!D9</f>
        <v>5</v>
      </c>
      <c r="E9" s="5">
        <f>'[1]55.San-Marino'!E9</f>
        <v>2</v>
      </c>
      <c r="F9" s="5">
        <f>'[1]55.San-Marino'!F9</f>
        <v>5</v>
      </c>
      <c r="G9" s="5">
        <f>'[1]55.San-Marino'!G9</f>
        <v>16</v>
      </c>
      <c r="H9" s="5">
        <f>'[1]55.San-Marino'!H9</f>
        <v>19</v>
      </c>
      <c r="I9" s="5">
        <f>'[1]55.San-Marino'!I9</f>
        <v>-3</v>
      </c>
      <c r="J9" s="48">
        <f>'[1]55.San-Marino'!J9</f>
        <v>17</v>
      </c>
      <c r="K9" s="6">
        <f>'[1]55.San-Marino'!K9</f>
        <v>0.23300000012500002</v>
      </c>
      <c r="L9" s="5" t="str">
        <f>'[1]55.San-Marino'!L9</f>
        <v xml:space="preserve"> </v>
      </c>
      <c r="M9"/>
      <c r="N9" s="137"/>
      <c r="O9" s="4"/>
      <c r="P9" s="271"/>
      <c r="R9" s="271"/>
    </row>
    <row r="10" spans="1:22" ht="15" customHeight="1">
      <c r="A10">
        <v>9</v>
      </c>
      <c r="B10" s="5" t="str">
        <f>'[1]55.San-Marino'!B10</f>
        <v>Fiorentino</v>
      </c>
      <c r="C10" s="5">
        <f>'[1]55.San-Marino'!C10</f>
        <v>11</v>
      </c>
      <c r="D10" s="5">
        <f>'[1]55.San-Marino'!D10</f>
        <v>4</v>
      </c>
      <c r="E10" s="5">
        <f>'[1]55.San-Marino'!E10</f>
        <v>3</v>
      </c>
      <c r="F10" s="5">
        <f>'[1]55.San-Marino'!F10</f>
        <v>4</v>
      </c>
      <c r="G10" s="5">
        <f>'[1]55.San-Marino'!G10</f>
        <v>17</v>
      </c>
      <c r="H10" s="5">
        <f>'[1]55.San-Marino'!H10</f>
        <v>20</v>
      </c>
      <c r="I10" s="5">
        <f>'[1]55.San-Marino'!I10</f>
        <v>-3</v>
      </c>
      <c r="J10" s="48">
        <f>'[1]55.San-Marino'!J10</f>
        <v>15</v>
      </c>
      <c r="K10" s="6">
        <f>'[1]55.San-Marino'!K10</f>
        <v>0.23300000011111113</v>
      </c>
      <c r="L10" s="5" t="str">
        <f>'[1]55.San-Marino'!L10</f>
        <v xml:space="preserve"> </v>
      </c>
      <c r="M10"/>
      <c r="N10" s="137"/>
      <c r="O10" s="4"/>
      <c r="P10" s="271"/>
      <c r="Q10" s="271"/>
      <c r="R10" s="271"/>
    </row>
    <row r="11" spans="1:22" ht="15" customHeight="1">
      <c r="A11">
        <v>10</v>
      </c>
      <c r="B11" s="5" t="str">
        <f>'[1]55.San-Marino'!B11</f>
        <v>Murata</v>
      </c>
      <c r="C11" s="5">
        <f>'[1]55.San-Marino'!C11</f>
        <v>12</v>
      </c>
      <c r="D11" s="5">
        <f>'[1]55.San-Marino'!D11</f>
        <v>3</v>
      </c>
      <c r="E11" s="5">
        <f>'[1]55.San-Marino'!E11</f>
        <v>5</v>
      </c>
      <c r="F11" s="5">
        <f>'[1]55.San-Marino'!F11</f>
        <v>4</v>
      </c>
      <c r="G11" s="5">
        <f>'[1]55.San-Marino'!G11</f>
        <v>11</v>
      </c>
      <c r="H11" s="5">
        <f>'[1]55.San-Marino'!H11</f>
        <v>9</v>
      </c>
      <c r="I11" s="5">
        <f>'[1]55.San-Marino'!I11</f>
        <v>2</v>
      </c>
      <c r="J11" s="48">
        <f>'[1]55.San-Marino'!J11</f>
        <v>14</v>
      </c>
      <c r="K11" s="6">
        <f>'[1]55.San-Marino'!K11</f>
        <v>0.23300000010000002</v>
      </c>
      <c r="L11" s="5" t="str">
        <f>'[1]55.San-Marino'!L11</f>
        <v xml:space="preserve"> </v>
      </c>
      <c r="M11" s="10"/>
      <c r="N11" s="137"/>
      <c r="O11"/>
    </row>
    <row r="12" spans="1:22" ht="15" customHeight="1">
      <c r="A12">
        <v>11</v>
      </c>
      <c r="B12" s="5" t="str">
        <f>'[1]55.San-Marino'!B12</f>
        <v>Juvenes/Dogana</v>
      </c>
      <c r="C12" s="5">
        <f>'[1]55.San-Marino'!C12</f>
        <v>11</v>
      </c>
      <c r="D12" s="5">
        <f>'[1]55.San-Marino'!D12</f>
        <v>4</v>
      </c>
      <c r="E12" s="5">
        <f>'[1]55.San-Marino'!E12</f>
        <v>1</v>
      </c>
      <c r="F12" s="5">
        <f>'[1]55.San-Marino'!F12</f>
        <v>6</v>
      </c>
      <c r="G12" s="5">
        <f>'[1]55.San-Marino'!G12</f>
        <v>13</v>
      </c>
      <c r="H12" s="5">
        <f>'[1]55.San-Marino'!H12</f>
        <v>26</v>
      </c>
      <c r="I12" s="5">
        <f>'[1]55.San-Marino'!I12</f>
        <v>-13</v>
      </c>
      <c r="J12" s="48">
        <f>'[1]55.San-Marino'!J12</f>
        <v>13</v>
      </c>
      <c r="K12" s="6">
        <f>'[1]55.San-Marino'!K12</f>
        <v>0.2330000000909091</v>
      </c>
      <c r="L12" s="5" t="str">
        <f>'[1]55.San-Marino'!L12</f>
        <v xml:space="preserve"> </v>
      </c>
      <c r="M12"/>
      <c r="N12" s="137"/>
      <c r="O12"/>
      <c r="P12" s="271"/>
      <c r="Q12" s="271"/>
      <c r="R12" s="271"/>
    </row>
    <row r="13" spans="1:22" ht="15" customHeight="1">
      <c r="A13">
        <v>12</v>
      </c>
      <c r="B13" s="5" t="str">
        <f>'[1]55.San-Marino'!B13</f>
        <v>Domagnano</v>
      </c>
      <c r="C13" s="5">
        <f>'[1]55.San-Marino'!C13</f>
        <v>12</v>
      </c>
      <c r="D13" s="5">
        <f>'[1]55.San-Marino'!D13</f>
        <v>2</v>
      </c>
      <c r="E13" s="5">
        <f>'[1]55.San-Marino'!E13</f>
        <v>5</v>
      </c>
      <c r="F13" s="5">
        <f>'[1]55.San-Marino'!F13</f>
        <v>5</v>
      </c>
      <c r="G13" s="5">
        <f>'[1]55.San-Marino'!G13</f>
        <v>11</v>
      </c>
      <c r="H13" s="5">
        <f>'[1]55.San-Marino'!H13</f>
        <v>20</v>
      </c>
      <c r="I13" s="5">
        <f>'[1]55.San-Marino'!I13</f>
        <v>-9</v>
      </c>
      <c r="J13" s="48">
        <f>'[1]55.San-Marino'!J13</f>
        <v>11</v>
      </c>
      <c r="K13" s="6">
        <f>'[1]55.San-Marino'!K13</f>
        <v>0.23300000008333335</v>
      </c>
      <c r="L13" s="5" t="str">
        <f>'[1]55.San-Marino'!L13</f>
        <v xml:space="preserve"> </v>
      </c>
      <c r="M13"/>
      <c r="N13" s="137"/>
      <c r="O13" s="4"/>
      <c r="Q13" s="271"/>
    </row>
    <row r="14" spans="1:22">
      <c r="A14">
        <v>13</v>
      </c>
      <c r="B14" s="5" t="str">
        <f>'[1]55.San-Marino'!B14</f>
        <v>Cailungo</v>
      </c>
      <c r="C14" s="5">
        <f>'[1]55.San-Marino'!C14</f>
        <v>11</v>
      </c>
      <c r="D14" s="5">
        <f>'[1]55.San-Marino'!D14</f>
        <v>2</v>
      </c>
      <c r="E14" s="5">
        <f>'[1]55.San-Marino'!E14</f>
        <v>1</v>
      </c>
      <c r="F14" s="5">
        <f>'[1]55.San-Marino'!F14</f>
        <v>8</v>
      </c>
      <c r="G14" s="5">
        <f>'[1]55.San-Marino'!G14</f>
        <v>15</v>
      </c>
      <c r="H14" s="5">
        <f>'[1]55.San-Marino'!H14</f>
        <v>21</v>
      </c>
      <c r="I14" s="5">
        <f>'[1]55.San-Marino'!I14</f>
        <v>-6</v>
      </c>
      <c r="J14" s="48">
        <f>'[1]55.San-Marino'!J14</f>
        <v>7</v>
      </c>
      <c r="K14" s="6">
        <f>'[1]55.San-Marino'!K14</f>
        <v>0.23300000007692309</v>
      </c>
      <c r="L14" s="5" t="str">
        <f>'[1]55.San-Marino'!L14</f>
        <v xml:space="preserve"> </v>
      </c>
      <c r="M14"/>
      <c r="N14" s="137"/>
      <c r="O14" s="4"/>
      <c r="P14" s="271"/>
      <c r="R14" s="271"/>
    </row>
    <row r="15" spans="1:22">
      <c r="A15">
        <v>14</v>
      </c>
      <c r="B15" s="5" t="str">
        <f>'[1]55.San-Marino'!B15</f>
        <v>Faetano</v>
      </c>
      <c r="C15" s="5">
        <f>'[1]55.San-Marino'!C15</f>
        <v>11</v>
      </c>
      <c r="D15" s="5">
        <f>'[1]55.San-Marino'!D15</f>
        <v>1</v>
      </c>
      <c r="E15" s="5">
        <f>'[1]55.San-Marino'!E15</f>
        <v>2</v>
      </c>
      <c r="F15" s="5">
        <f>'[1]55.San-Marino'!F15</f>
        <v>8</v>
      </c>
      <c r="G15" s="5">
        <f>'[1]55.San-Marino'!G15</f>
        <v>11</v>
      </c>
      <c r="H15" s="5">
        <f>'[1]55.San-Marino'!H15</f>
        <v>24</v>
      </c>
      <c r="I15" s="5">
        <f>'[1]55.San-Marino'!I15</f>
        <v>-13</v>
      </c>
      <c r="J15" s="48">
        <f>'[1]55.San-Marino'!J15</f>
        <v>5</v>
      </c>
      <c r="K15" s="6">
        <f>'[1]55.San-Marino'!K15</f>
        <v>0.2330000000714286</v>
      </c>
      <c r="L15" s="5" t="str">
        <f>'[1]55.San-Marino'!L15</f>
        <v xml:space="preserve"> </v>
      </c>
      <c r="M15"/>
      <c r="N15" s="137"/>
      <c r="O15" s="4"/>
      <c r="P15" s="271"/>
      <c r="R15" s="271"/>
    </row>
    <row r="16" spans="1:22">
      <c r="A16">
        <v>15</v>
      </c>
      <c r="B16" s="5" t="str">
        <f>'[1]55.San-Marino'!B16</f>
        <v>Cosmos</v>
      </c>
      <c r="C16" s="5">
        <f>'[1]55.San-Marino'!C16</f>
        <v>11</v>
      </c>
      <c r="D16" s="5">
        <f>'[1]55.San-Marino'!D16</f>
        <v>1</v>
      </c>
      <c r="E16" s="5">
        <f>'[1]55.San-Marino'!E16</f>
        <v>1</v>
      </c>
      <c r="F16" s="5">
        <f>'[1]55.San-Marino'!F16</f>
        <v>9</v>
      </c>
      <c r="G16" s="5">
        <f>'[1]55.San-Marino'!G16</f>
        <v>7</v>
      </c>
      <c r="H16" s="5">
        <f>'[1]55.San-Marino'!H16</f>
        <v>30</v>
      </c>
      <c r="I16" s="5">
        <f>'[1]55.San-Marino'!I16</f>
        <v>-23</v>
      </c>
      <c r="J16" s="48">
        <f>'[1]55.San-Marino'!J16</f>
        <v>4</v>
      </c>
      <c r="K16" s="6">
        <f>'[1]55.San-Marino'!K16</f>
        <v>0.23300000006666668</v>
      </c>
      <c r="L16" s="5" t="str">
        <f>'[1]55.San-Marino'!L16</f>
        <v xml:space="preserve"> </v>
      </c>
      <c r="M16"/>
      <c r="N16" s="26"/>
      <c r="O16"/>
      <c r="P16" s="271"/>
      <c r="Q16" s="271"/>
      <c r="R16" s="271"/>
    </row>
    <row r="17" spans="2:18">
      <c r="F17" s="120" t="s">
        <v>203</v>
      </c>
      <c r="G17" s="277">
        <f>(SUM(G2:G16))/(SUM(C2:C16))*2</f>
        <v>2.7738095238095237</v>
      </c>
      <c r="H17" s="277"/>
      <c r="M17"/>
      <c r="N17" s="26"/>
      <c r="O17"/>
      <c r="P17" s="271"/>
      <c r="Q17" s="271"/>
    </row>
    <row r="18" spans="2:18">
      <c r="B18" s="5" t="s">
        <v>179</v>
      </c>
      <c r="K18" s="6">
        <f>'[1]55.San-Marino'!K18</f>
        <v>0.23300000000000001</v>
      </c>
      <c r="M18"/>
      <c r="N18" s="26"/>
      <c r="O18" s="22"/>
      <c r="P18" s="271"/>
      <c r="R18" s="271"/>
    </row>
    <row r="19" spans="2:18">
      <c r="M19"/>
      <c r="N19" s="26"/>
      <c r="O19" s="22"/>
      <c r="R19" s="271"/>
    </row>
    <row r="20" spans="2:18">
      <c r="N20" s="26"/>
      <c r="O20" s="271"/>
      <c r="P20" s="271"/>
      <c r="Q20" s="271"/>
      <c r="R20" s="271"/>
    </row>
    <row r="21" spans="2:18">
      <c r="B21" s="190" t="s">
        <v>204</v>
      </c>
      <c r="N21" s="20"/>
      <c r="O21" s="271"/>
      <c r="P21" s="271"/>
      <c r="Q21" s="271"/>
    </row>
    <row r="22" spans="2:18">
      <c r="B22" s="27" t="s">
        <v>243</v>
      </c>
      <c r="N22" s="28"/>
      <c r="O22" s="271"/>
      <c r="R22" s="271"/>
    </row>
    <row r="23" spans="2:18">
      <c r="B23" s="27" t="s">
        <v>206</v>
      </c>
      <c r="N23" s="26"/>
      <c r="O23" s="271"/>
      <c r="R23" s="271"/>
    </row>
    <row r="24" spans="2:18">
      <c r="B24" s="27" t="s">
        <v>207</v>
      </c>
      <c r="N24" s="22"/>
      <c r="O24" s="271"/>
      <c r="Q24" s="271"/>
      <c r="R24" s="20"/>
    </row>
    <row r="25" spans="2:18">
      <c r="N25" s="271"/>
      <c r="O25" s="271"/>
      <c r="Q25" s="271"/>
    </row>
    <row r="29" spans="2:18">
      <c r="O29" s="271"/>
      <c r="Q29" s="271"/>
    </row>
    <row r="30" spans="2:18">
      <c r="O30" s="271"/>
      <c r="Q30" s="271"/>
    </row>
    <row r="31" spans="2:18">
      <c r="C31" s="10"/>
      <c r="D31" s="10"/>
      <c r="E31" s="10"/>
      <c r="F31" s="10"/>
      <c r="G31" s="10"/>
      <c r="H31" s="10"/>
      <c r="I31" s="10"/>
      <c r="J31" s="31"/>
      <c r="O31" s="271"/>
    </row>
    <row r="33" spans="6:17">
      <c r="O33" s="271"/>
      <c r="Q33" s="271"/>
    </row>
    <row r="34" spans="6:17">
      <c r="O34" s="271"/>
      <c r="Q34" s="271"/>
    </row>
    <row r="47" spans="6:17">
      <c r="F47" s="117"/>
      <c r="G47" s="277"/>
      <c r="H47" s="277"/>
      <c r="O47" s="271"/>
    </row>
    <row r="49" spans="7:8">
      <c r="G49" s="280"/>
      <c r="H49" s="280"/>
    </row>
    <row r="50" spans="7:8">
      <c r="G50" s="280"/>
      <c r="H50" s="280"/>
    </row>
    <row r="51" spans="7:8">
      <c r="G51" s="277"/>
      <c r="H51" s="277"/>
    </row>
  </sheetData>
  <mergeCells count="5">
    <mergeCell ref="G17:H17"/>
    <mergeCell ref="G50:H50"/>
    <mergeCell ref="G51:H51"/>
    <mergeCell ref="G47:H47"/>
    <mergeCell ref="G49:H49"/>
  </mergeCells>
  <phoneticPr fontId="3" type="noConversion"/>
  <hyperlinks>
    <hyperlink ref="Q1" location="MENU!A1" display="Menu" xr:uid="{00000000-0004-0000-3C00-000000000000}"/>
  </hyperlinks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01"/>
  <sheetViews>
    <sheetView showGridLines="0" workbookViewId="0"/>
  </sheetViews>
  <sheetFormatPr defaultRowHeight="15" outlineLevelCol="1"/>
  <cols>
    <col min="1" max="1" width="6.7109375" style="20" customWidth="1"/>
    <col min="2" max="2" width="20.28515625" style="20" customWidth="1"/>
    <col min="3" max="3" width="7" style="29" bestFit="1" customWidth="1"/>
    <col min="4" max="8" width="6.5703125" style="57" customWidth="1" outlineLevel="1"/>
    <col min="9" max="9" width="10.28515625" style="108" customWidth="1"/>
    <col min="10" max="10" width="9.140625" style="20"/>
    <col min="11" max="16384" width="9.140625" style="32"/>
  </cols>
  <sheetData>
    <row r="1" spans="1:10" s="37" customFormat="1">
      <c r="A1" s="268" t="s">
        <v>180</v>
      </c>
      <c r="B1" s="276" t="s">
        <v>184</v>
      </c>
      <c r="C1" s="276"/>
      <c r="D1" s="183" t="s">
        <v>185</v>
      </c>
      <c r="E1" s="183" t="s">
        <v>186</v>
      </c>
      <c r="F1" s="183" t="s">
        <v>187</v>
      </c>
      <c r="G1" s="183" t="s">
        <v>188</v>
      </c>
      <c r="H1" s="183" t="s">
        <v>189</v>
      </c>
      <c r="I1" s="183" t="s">
        <v>190</v>
      </c>
      <c r="J1" s="184" t="s">
        <v>191</v>
      </c>
    </row>
    <row r="2" spans="1:10">
      <c r="A2" s="185">
        <f>[1]ClR!$A2</f>
        <v>1</v>
      </c>
      <c r="B2" s="185" t="str">
        <f>[1]ClR!$B2</f>
        <v>Bayern Munich</v>
      </c>
      <c r="C2" s="186" t="str">
        <f>[1]ClR!$C2</f>
        <v>Ger1</v>
      </c>
      <c r="D2" s="187">
        <f>[1]ClR!D2</f>
        <v>22</v>
      </c>
      <c r="E2" s="187">
        <f>[1]ClR!E2</f>
        <v>29</v>
      </c>
      <c r="F2" s="187">
        <f>[1]ClR!F2</f>
        <v>20</v>
      </c>
      <c r="G2" s="187">
        <f>[1]ClR!G2</f>
        <v>36</v>
      </c>
      <c r="H2" s="187">
        <f>[1]ClR!H2</f>
        <v>25</v>
      </c>
      <c r="I2" s="188">
        <f>[1]ClR!$I2</f>
        <v>132</v>
      </c>
      <c r="J2" s="185" t="str">
        <f>[1]ClR!$J2</f>
        <v>GS CL</v>
      </c>
    </row>
    <row r="3" spans="1:10">
      <c r="A3" s="185">
        <f>[1]ClR!$A3</f>
        <v>2</v>
      </c>
      <c r="B3" s="185" t="str">
        <f>[1]ClR!$B3</f>
        <v>Real Madrid</v>
      </c>
      <c r="C3" s="186" t="str">
        <f>[1]ClR!$C3</f>
        <v>Esp2</v>
      </c>
      <c r="D3" s="187">
        <f>[1]ClR!D3</f>
        <v>33</v>
      </c>
      <c r="E3" s="187">
        <f>[1]ClR!E3</f>
        <v>32</v>
      </c>
      <c r="F3" s="187">
        <f>[1]ClR!F3</f>
        <v>19</v>
      </c>
      <c r="G3" s="187">
        <f>[1]ClR!G3</f>
        <v>17</v>
      </c>
      <c r="H3" s="187">
        <f>[1]ClR!H3</f>
        <v>23</v>
      </c>
      <c r="I3" s="188">
        <f>[1]ClR!$I3</f>
        <v>124</v>
      </c>
      <c r="J3" s="185" t="str">
        <f>[1]ClR!$J3</f>
        <v>GS CL</v>
      </c>
    </row>
    <row r="4" spans="1:10">
      <c r="A4" s="185">
        <f>[1]ClR!$A4</f>
        <v>3</v>
      </c>
      <c r="B4" s="185" t="str">
        <f>[1]ClR!$B4</f>
        <v>Barcelona</v>
      </c>
      <c r="C4" s="186" t="str">
        <f>[1]ClR!$C4</f>
        <v>Esp3</v>
      </c>
      <c r="D4" s="187">
        <f>[1]ClR!D4</f>
        <v>23</v>
      </c>
      <c r="E4" s="187">
        <f>[1]ClR!E4</f>
        <v>25</v>
      </c>
      <c r="F4" s="187">
        <f>[1]ClR!F4</f>
        <v>30</v>
      </c>
      <c r="G4" s="187">
        <f>[1]ClR!G4</f>
        <v>24</v>
      </c>
      <c r="H4" s="187">
        <f>[1]ClR!H4</f>
        <v>20</v>
      </c>
      <c r="I4" s="188">
        <f>[1]ClR!$I4</f>
        <v>122</v>
      </c>
      <c r="J4" s="185" t="str">
        <f>[1]ClR!$J4</f>
        <v>GS CL</v>
      </c>
    </row>
    <row r="5" spans="1:10">
      <c r="A5" s="185">
        <f>[1]ClR!$A5</f>
        <v>4</v>
      </c>
      <c r="B5" s="185" t="str">
        <f>[1]ClR!$B5</f>
        <v>Juventus</v>
      </c>
      <c r="C5" s="186" t="str">
        <f>[1]ClR!$C5</f>
        <v>Ita3</v>
      </c>
      <c r="D5" s="187">
        <f>[1]ClR!D5</f>
        <v>33</v>
      </c>
      <c r="E5" s="187">
        <f>[1]ClR!E5</f>
        <v>23</v>
      </c>
      <c r="F5" s="187">
        <f>[1]ClR!F5</f>
        <v>21</v>
      </c>
      <c r="G5" s="187">
        <f>[1]ClR!G5</f>
        <v>22</v>
      </c>
      <c r="H5" s="187">
        <f>[1]ClR!H5</f>
        <v>21</v>
      </c>
      <c r="I5" s="188">
        <f>[1]ClR!$I5</f>
        <v>120</v>
      </c>
      <c r="J5" s="185" t="str">
        <f>[1]ClR!$J5</f>
        <v>GS CL</v>
      </c>
    </row>
    <row r="6" spans="1:10">
      <c r="A6" s="185">
        <f>[1]ClR!$A6</f>
        <v>5</v>
      </c>
      <c r="B6" s="185" t="str">
        <f>[1]ClR!$B6</f>
        <v>Manchester City</v>
      </c>
      <c r="C6" s="186" t="str">
        <f>[1]ClR!$C6</f>
        <v>Eng1</v>
      </c>
      <c r="D6" s="187">
        <f>[1]ClR!D6</f>
        <v>18</v>
      </c>
      <c r="E6" s="187">
        <f>[1]ClR!E6</f>
        <v>22</v>
      </c>
      <c r="F6" s="187">
        <f>[1]ClR!F6</f>
        <v>25</v>
      </c>
      <c r="G6" s="187">
        <f>[1]ClR!G6</f>
        <v>25</v>
      </c>
      <c r="H6" s="187">
        <f>[1]ClR!H6</f>
        <v>27</v>
      </c>
      <c r="I6" s="188">
        <f>[1]ClR!$I6</f>
        <v>117</v>
      </c>
      <c r="J6" s="185" t="str">
        <f>[1]ClR!$J6</f>
        <v>GS CL</v>
      </c>
    </row>
    <row r="7" spans="1:10">
      <c r="A7" s="185">
        <f>[1]ClR!$A7</f>
        <v>6</v>
      </c>
      <c r="B7" s="185" t="str">
        <f>[1]ClR!$B7</f>
        <v>Atletico Madrid</v>
      </c>
      <c r="C7" s="186" t="str">
        <f>[1]ClR!$C7</f>
        <v>Esp1</v>
      </c>
      <c r="D7" s="187">
        <f>[1]ClR!D7</f>
        <v>29</v>
      </c>
      <c r="E7" s="187">
        <f>[1]ClR!E7</f>
        <v>28</v>
      </c>
      <c r="F7" s="187">
        <f>[1]ClR!F7</f>
        <v>20</v>
      </c>
      <c r="G7" s="187">
        <f>[1]ClR!G7</f>
        <v>22</v>
      </c>
      <c r="H7" s="187">
        <f>[1]ClR!H7</f>
        <v>16</v>
      </c>
      <c r="I7" s="188">
        <f>[1]ClR!$I7</f>
        <v>115</v>
      </c>
      <c r="J7" s="185" t="str">
        <f>[1]ClR!$J7</f>
        <v>GS CL</v>
      </c>
    </row>
    <row r="8" spans="1:10">
      <c r="A8" s="185">
        <f>[1]ClR!$A8</f>
        <v>7</v>
      </c>
      <c r="B8" s="185" t="str">
        <f>[1]ClR!$B8</f>
        <v>Paris SG</v>
      </c>
      <c r="C8" s="186" t="str">
        <f>[1]ClR!$C8</f>
        <v>Fra2</v>
      </c>
      <c r="D8" s="187">
        <f>[1]ClR!D8</f>
        <v>20</v>
      </c>
      <c r="E8" s="187">
        <f>[1]ClR!E8</f>
        <v>19</v>
      </c>
      <c r="F8" s="187">
        <f>[1]ClR!F8</f>
        <v>19</v>
      </c>
      <c r="G8" s="187">
        <f>[1]ClR!G8</f>
        <v>31</v>
      </c>
      <c r="H8" s="187">
        <f>[1]ClR!H8</f>
        <v>23</v>
      </c>
      <c r="I8" s="188">
        <f>[1]ClR!$I8</f>
        <v>112</v>
      </c>
      <c r="J8" s="185" t="str">
        <f>[1]ClR!$J8</f>
        <v>GS CL</v>
      </c>
    </row>
    <row r="9" spans="1:10">
      <c r="A9" s="185">
        <f>[1]ClR!$A9</f>
        <v>8</v>
      </c>
      <c r="B9" s="185" t="str">
        <f>[1]ClR!$B9</f>
        <v>Manchester United</v>
      </c>
      <c r="C9" s="186" t="str">
        <f>[1]ClR!$C9</f>
        <v>Eng2</v>
      </c>
      <c r="D9" s="187">
        <f>[1]ClR!D9</f>
        <v>26</v>
      </c>
      <c r="E9" s="187">
        <f>[1]ClR!E9</f>
        <v>20</v>
      </c>
      <c r="F9" s="187">
        <f>[1]ClR!F9</f>
        <v>19</v>
      </c>
      <c r="G9" s="187">
        <f>[1]ClR!G9</f>
        <v>22</v>
      </c>
      <c r="H9" s="187">
        <f>[1]ClR!H9</f>
        <v>19</v>
      </c>
      <c r="I9" s="188">
        <f>[1]ClR!$I9</f>
        <v>106</v>
      </c>
      <c r="J9" s="185" t="str">
        <f>[1]ClR!$J9</f>
        <v>GS CL</v>
      </c>
    </row>
    <row r="10" spans="1:10">
      <c r="A10" s="185">
        <f>[1]ClR!$A10</f>
        <v>9</v>
      </c>
      <c r="B10" s="185" t="str">
        <f>[1]ClR!$B10</f>
        <v>Liverpool</v>
      </c>
      <c r="C10" s="186" t="str">
        <f>[1]ClR!$C10</f>
        <v>Eng6</v>
      </c>
      <c r="D10" s="187">
        <f>[1]ClR!D10</f>
        <v>0</v>
      </c>
      <c r="E10" s="187">
        <f>[1]ClR!E10</f>
        <v>30</v>
      </c>
      <c r="F10" s="187">
        <f>[1]ClR!F10</f>
        <v>29</v>
      </c>
      <c r="G10" s="187">
        <f>[1]ClR!G10</f>
        <v>18</v>
      </c>
      <c r="H10" s="187">
        <f>[1]ClR!H10</f>
        <v>23</v>
      </c>
      <c r="I10" s="188">
        <f>[1]ClR!$I10</f>
        <v>100</v>
      </c>
      <c r="J10" s="185" t="str">
        <f>[1]ClR!$J10</f>
        <v>GS EL</v>
      </c>
    </row>
    <row r="11" spans="1:10">
      <c r="A11" s="185">
        <f>[1]ClR!$A11</f>
        <v>10</v>
      </c>
      <c r="B11" s="185" t="str">
        <f>[1]ClR!$B11</f>
        <v>Sevilla</v>
      </c>
      <c r="C11" s="186" t="str">
        <f>[1]ClR!$C11</f>
        <v>Esp4</v>
      </c>
      <c r="D11" s="187">
        <f>[1]ClR!D11</f>
        <v>19</v>
      </c>
      <c r="E11" s="187">
        <f>[1]ClR!E11</f>
        <v>21</v>
      </c>
      <c r="F11" s="187">
        <f>[1]ClR!F11</f>
        <v>13</v>
      </c>
      <c r="G11" s="187">
        <f>[1]ClR!G11</f>
        <v>26</v>
      </c>
      <c r="H11" s="187">
        <f>[1]ClR!H11</f>
        <v>19</v>
      </c>
      <c r="I11" s="188">
        <f>[1]ClR!$I11</f>
        <v>98</v>
      </c>
      <c r="J11" s="185" t="str">
        <f>[1]ClR!$J11</f>
        <v>GS CL</v>
      </c>
    </row>
    <row r="12" spans="1:10">
      <c r="A12" s="185">
        <f>[1]ClR!$A12</f>
        <v>11</v>
      </c>
      <c r="B12" s="185" t="str">
        <f>[1]ClR!$B12</f>
        <v>Arsenal</v>
      </c>
      <c r="C12" s="186" t="str">
        <f>[1]ClR!$C12</f>
        <v>Eng9</v>
      </c>
      <c r="D12" s="187">
        <f>[1]ClR!D12</f>
        <v>19</v>
      </c>
      <c r="E12" s="187">
        <f>[1]ClR!E12</f>
        <v>21</v>
      </c>
      <c r="F12" s="187">
        <f>[1]ClR!F12</f>
        <v>26</v>
      </c>
      <c r="G12" s="187">
        <f>[1]ClR!G12</f>
        <v>10</v>
      </c>
      <c r="H12" s="187">
        <f>[1]ClR!H12</f>
        <v>19</v>
      </c>
      <c r="I12" s="188">
        <f>[1]ClR!$I12</f>
        <v>95</v>
      </c>
      <c r="J12" s="185" t="str">
        <f>[1]ClR!$J12</f>
        <v xml:space="preserve"> </v>
      </c>
    </row>
    <row r="13" spans="1:10">
      <c r="A13" s="185">
        <f>[1]ClR!$A13</f>
        <v>12</v>
      </c>
      <c r="B13" s="185" t="str">
        <f>[1]ClR!$B13</f>
        <v>Chelsea</v>
      </c>
      <c r="C13" s="186" t="str">
        <f>[1]ClR!$C13</f>
        <v>Eng5</v>
      </c>
      <c r="D13" s="187">
        <f>[1]ClR!D13</f>
        <v>0</v>
      </c>
      <c r="E13" s="187">
        <f>[1]ClR!E13</f>
        <v>18</v>
      </c>
      <c r="F13" s="187">
        <f>[1]ClR!F13</f>
        <v>30</v>
      </c>
      <c r="G13" s="187">
        <f>[1]ClR!G13</f>
        <v>17</v>
      </c>
      <c r="H13" s="187">
        <f>[1]ClR!H13</f>
        <v>26</v>
      </c>
      <c r="I13" s="188">
        <f>[1]ClR!$I13</f>
        <v>91</v>
      </c>
      <c r="J13" s="185" t="str">
        <f>[1]ClR!$J13</f>
        <v>GS EL</v>
      </c>
    </row>
    <row r="14" spans="1:10">
      <c r="A14" s="185">
        <f>[1]ClR!$A14</f>
        <v>13</v>
      </c>
      <c r="B14" s="185" t="str">
        <f>[1]ClR!$B14</f>
        <v>Borussia Dortmund</v>
      </c>
      <c r="C14" s="186" t="str">
        <f>[1]ClR!$C14</f>
        <v>Ger5</v>
      </c>
      <c r="D14" s="187">
        <f>[1]ClR!D14</f>
        <v>22</v>
      </c>
      <c r="E14" s="187">
        <f>[1]ClR!E14</f>
        <v>10</v>
      </c>
      <c r="F14" s="187">
        <f>[1]ClR!F14</f>
        <v>18</v>
      </c>
      <c r="G14" s="187">
        <f>[1]ClR!G14</f>
        <v>18</v>
      </c>
      <c r="H14" s="187">
        <f>[1]ClR!H14</f>
        <v>22</v>
      </c>
      <c r="I14" s="188">
        <f>[1]ClR!$I14</f>
        <v>90</v>
      </c>
      <c r="J14" s="185" t="str">
        <f>[1]ClR!$J14</f>
        <v>GS EL</v>
      </c>
    </row>
    <row r="15" spans="1:10">
      <c r="A15" s="185">
        <f>[1]ClR!$A15</f>
        <v>14</v>
      </c>
      <c r="B15" s="185" t="str">
        <f>[1]ClR!$B15</f>
        <v>Tottenham</v>
      </c>
      <c r="C15" s="186" t="str">
        <f>[1]ClR!$C15</f>
        <v>Eng7</v>
      </c>
      <c r="D15" s="187">
        <f>[1]ClR!D15</f>
        <v>10</v>
      </c>
      <c r="E15" s="187">
        <f>[1]ClR!E15</f>
        <v>21</v>
      </c>
      <c r="F15" s="187">
        <f>[1]ClR!F15</f>
        <v>26</v>
      </c>
      <c r="G15" s="187">
        <f>[1]ClR!G15</f>
        <v>16</v>
      </c>
      <c r="H15" s="187">
        <f>[1]ClR!H15</f>
        <v>15</v>
      </c>
      <c r="I15" s="188">
        <f>[1]ClR!$I15</f>
        <v>88</v>
      </c>
      <c r="J15" s="185" t="str">
        <f>[1]ClR!$J15</f>
        <v>ECLQ4</v>
      </c>
    </row>
    <row r="16" spans="1:10">
      <c r="A16" s="185">
        <f>[1]ClR!$A16</f>
        <v>15</v>
      </c>
      <c r="B16" s="185" t="str">
        <f>[1]ClR!$B16</f>
        <v>Roma</v>
      </c>
      <c r="C16" s="186" t="str">
        <f>[1]ClR!$C16</f>
        <v>Ita7</v>
      </c>
      <c r="D16" s="187">
        <f>[1]ClR!D16</f>
        <v>13</v>
      </c>
      <c r="E16" s="187">
        <f>[1]ClR!E16</f>
        <v>25</v>
      </c>
      <c r="F16" s="187">
        <f>[1]ClR!F16</f>
        <v>17</v>
      </c>
      <c r="G16" s="187">
        <f>[1]ClR!G16</f>
        <v>11</v>
      </c>
      <c r="H16" s="187">
        <f>[1]ClR!H16</f>
        <v>20</v>
      </c>
      <c r="I16" s="188">
        <f>[1]ClR!$I16</f>
        <v>86</v>
      </c>
      <c r="J16" s="185" t="str">
        <f>[1]ClR!$J16</f>
        <v>ECLQ4</v>
      </c>
    </row>
    <row r="17" spans="1:10">
      <c r="A17" s="185">
        <f>[1]ClR!$A17</f>
        <v>16</v>
      </c>
      <c r="B17" s="185" t="str">
        <f>[1]ClR!$B17</f>
        <v>Porto</v>
      </c>
      <c r="C17" s="186" t="str">
        <f>[1]ClR!$C17</f>
        <v>Por2</v>
      </c>
      <c r="D17" s="187">
        <f>[1]ClR!D17</f>
        <v>17</v>
      </c>
      <c r="E17" s="187">
        <f>[1]ClR!E17</f>
        <v>17</v>
      </c>
      <c r="F17" s="187">
        <f>[1]ClR!F17</f>
        <v>23</v>
      </c>
      <c r="G17" s="187">
        <f>[1]ClR!G17</f>
        <v>7</v>
      </c>
      <c r="H17" s="187">
        <f>[1]ClR!H17</f>
        <v>21</v>
      </c>
      <c r="I17" s="188">
        <f>[1]ClR!$I17</f>
        <v>85</v>
      </c>
      <c r="J17" s="185" t="str">
        <f>[1]ClR!$J17</f>
        <v>GS CL</v>
      </c>
    </row>
    <row r="18" spans="1:10">
      <c r="A18" s="185">
        <f>[1]ClR!$A18</f>
        <v>17</v>
      </c>
      <c r="B18" s="185" t="str">
        <f>[1]ClR!$B18</f>
        <v>Ajax</v>
      </c>
      <c r="C18" s="186" t="str">
        <f>[1]ClR!$C18</f>
        <v>Ned1</v>
      </c>
      <c r="D18" s="187">
        <f>[1]ClR!D18</f>
        <v>22</v>
      </c>
      <c r="E18" s="187">
        <f>[1]ClR!E18</f>
        <v>1.5</v>
      </c>
      <c r="F18" s="187">
        <f>[1]ClR!F18</f>
        <v>27</v>
      </c>
      <c r="G18" s="187">
        <f>[1]ClR!G18</f>
        <v>13</v>
      </c>
      <c r="H18" s="187">
        <f>[1]ClR!H18</f>
        <v>18</v>
      </c>
      <c r="I18" s="188">
        <f>[1]ClR!$I18</f>
        <v>81.5</v>
      </c>
      <c r="J18" s="185" t="str">
        <f>[1]ClR!$J18</f>
        <v>GS CL</v>
      </c>
    </row>
    <row r="19" spans="1:10">
      <c r="A19" s="185">
        <f>[1]ClR!$A19</f>
        <v>18</v>
      </c>
      <c r="B19" s="185" t="str">
        <f>[1]ClR!$B19</f>
        <v>Shakhtar Donetsk</v>
      </c>
      <c r="C19" s="186" t="str">
        <f>[1]ClR!$C19</f>
        <v>Ukr2</v>
      </c>
      <c r="D19" s="187">
        <f>[1]ClR!D19</f>
        <v>14</v>
      </c>
      <c r="E19" s="187">
        <f>[1]ClR!E19</f>
        <v>19</v>
      </c>
      <c r="F19" s="187">
        <f>[1]ClR!F19</f>
        <v>10</v>
      </c>
      <c r="G19" s="187">
        <f>[1]ClR!G19</f>
        <v>22</v>
      </c>
      <c r="H19" s="187">
        <f>[1]ClR!H19</f>
        <v>14</v>
      </c>
      <c r="I19" s="188">
        <f>[1]ClR!$I19</f>
        <v>79</v>
      </c>
      <c r="J19" s="185" t="str">
        <f>[1]ClR!$J19</f>
        <v>NCQ3</v>
      </c>
    </row>
    <row r="20" spans="1:10">
      <c r="A20" s="185">
        <f>[1]ClR!$A20</f>
        <v>19</v>
      </c>
      <c r="B20" s="185" t="str">
        <f>[1]ClR!$B20</f>
        <v>Lyon</v>
      </c>
      <c r="C20" s="186" t="str">
        <f>[1]ClR!$C20</f>
        <v>Fra4</v>
      </c>
      <c r="D20" s="187">
        <f>[1]ClR!D20</f>
        <v>22</v>
      </c>
      <c r="E20" s="187">
        <f>[1]ClR!E20</f>
        <v>14</v>
      </c>
      <c r="F20" s="187">
        <f>[1]ClR!F20</f>
        <v>17</v>
      </c>
      <c r="G20" s="187">
        <f>[1]ClR!G20</f>
        <v>23</v>
      </c>
      <c r="H20" s="187">
        <f>[1]ClR!H20</f>
        <v>0</v>
      </c>
      <c r="I20" s="188">
        <f>[1]ClR!$I20</f>
        <v>76</v>
      </c>
      <c r="J20" s="185" t="str">
        <f>[1]ClR!$J20</f>
        <v>GS EL</v>
      </c>
    </row>
    <row r="21" spans="1:10">
      <c r="A21" s="185">
        <f>[1]ClR!$A21</f>
        <v>20</v>
      </c>
      <c r="B21" s="185" t="str">
        <f>[1]ClR!$B21</f>
        <v>Napoli</v>
      </c>
      <c r="C21" s="186" t="str">
        <f>[1]ClR!$C21</f>
        <v>Ita5</v>
      </c>
      <c r="D21" s="187">
        <f>[1]ClR!D21</f>
        <v>17</v>
      </c>
      <c r="E21" s="187">
        <f>[1]ClR!E21</f>
        <v>10</v>
      </c>
      <c r="F21" s="187">
        <f>[1]ClR!F21</f>
        <v>18</v>
      </c>
      <c r="G21" s="187">
        <f>[1]ClR!G21</f>
        <v>19</v>
      </c>
      <c r="H21" s="187">
        <f>[1]ClR!H21</f>
        <v>10</v>
      </c>
      <c r="I21" s="188">
        <f>[1]ClR!$I21</f>
        <v>74</v>
      </c>
      <c r="J21" s="185" t="str">
        <f>[1]ClR!$J21</f>
        <v>GS EL</v>
      </c>
    </row>
    <row r="22" spans="1:10">
      <c r="A22" s="185">
        <f>[1]ClR!$A22</f>
        <v>21</v>
      </c>
      <c r="B22" s="185" t="str">
        <f>[1]ClR!$B22</f>
        <v>RB Leipzig</v>
      </c>
      <c r="C22" s="186" t="str">
        <f>[1]ClR!$C22</f>
        <v>Ger2</v>
      </c>
      <c r="D22" s="187">
        <f>[1]ClR!D22</f>
        <v>0</v>
      </c>
      <c r="E22" s="187">
        <f>[1]ClR!E22</f>
        <v>17</v>
      </c>
      <c r="F22" s="187">
        <f>[1]ClR!F22</f>
        <v>5</v>
      </c>
      <c r="G22" s="187">
        <f>[1]ClR!G22</f>
        <v>27</v>
      </c>
      <c r="H22" s="187">
        <f>[1]ClR!H22</f>
        <v>17</v>
      </c>
      <c r="I22" s="188">
        <f>[1]ClR!$I22</f>
        <v>66</v>
      </c>
      <c r="J22" s="185" t="str">
        <f>[1]ClR!$J22</f>
        <v>GS CL</v>
      </c>
    </row>
    <row r="23" spans="1:10">
      <c r="A23" s="185">
        <f>[1]ClR!$A23</f>
        <v>22</v>
      </c>
      <c r="B23" s="185" t="str">
        <f>[1]ClR!$B23</f>
        <v>Salzburg</v>
      </c>
      <c r="C23" s="186" t="str">
        <f>[1]ClR!$C23</f>
        <v>Aut1</v>
      </c>
      <c r="D23" s="187">
        <f>[1]ClR!D23</f>
        <v>5</v>
      </c>
      <c r="E23" s="187">
        <f>[1]ClR!E23</f>
        <v>21</v>
      </c>
      <c r="F23" s="187">
        <f>[1]ClR!F23</f>
        <v>16</v>
      </c>
      <c r="G23" s="187">
        <f>[1]ClR!G23</f>
        <v>10</v>
      </c>
      <c r="H23" s="187">
        <f>[1]ClR!H23</f>
        <v>7</v>
      </c>
      <c r="I23" s="188">
        <f>[1]ClR!$I23</f>
        <v>59</v>
      </c>
      <c r="J23" s="185" t="str">
        <f>[1]ClR!$J23</f>
        <v>CHQ4</v>
      </c>
    </row>
    <row r="24" spans="1:10">
      <c r="A24" s="185">
        <f>[1]ClR!$A24</f>
        <v>23</v>
      </c>
      <c r="B24" s="185" t="str">
        <f>[1]ClR!$B24</f>
        <v>Benfica</v>
      </c>
      <c r="C24" s="186" t="str">
        <f>[1]ClR!$C24</f>
        <v>Por3</v>
      </c>
      <c r="D24" s="187">
        <f>[1]ClR!D24</f>
        <v>17</v>
      </c>
      <c r="E24" s="187">
        <f>[1]ClR!E24</f>
        <v>4</v>
      </c>
      <c r="F24" s="187">
        <f>[1]ClR!F24</f>
        <v>17</v>
      </c>
      <c r="G24" s="187">
        <f>[1]ClR!G24</f>
        <v>10</v>
      </c>
      <c r="H24" s="187">
        <f>[1]ClR!H24</f>
        <v>10</v>
      </c>
      <c r="I24" s="188">
        <f>[1]ClR!$I24</f>
        <v>58</v>
      </c>
      <c r="J24" s="185" t="str">
        <f>[1]ClR!$J24</f>
        <v>NCQ3</v>
      </c>
    </row>
    <row r="25" spans="1:10">
      <c r="A25" s="185">
        <f>[1]ClR!$A25</f>
        <v>24</v>
      </c>
      <c r="B25" s="185" t="str">
        <f>[1]ClR!$B25</f>
        <v>Bayer 04</v>
      </c>
      <c r="C25" s="186" t="str">
        <f>[1]ClR!$C25</f>
        <v>Ger6</v>
      </c>
      <c r="D25" s="187">
        <f>[1]ClR!D25</f>
        <v>18</v>
      </c>
      <c r="E25" s="187">
        <f>[1]ClR!E25</f>
        <v>0</v>
      </c>
      <c r="F25" s="187">
        <f>[1]ClR!F25</f>
        <v>11</v>
      </c>
      <c r="G25" s="187">
        <f>[1]ClR!G25</f>
        <v>18</v>
      </c>
      <c r="H25" s="187">
        <f>[1]ClR!H25</f>
        <v>10</v>
      </c>
      <c r="I25" s="188">
        <f>[1]ClR!$I25</f>
        <v>57</v>
      </c>
      <c r="J25" s="185" t="str">
        <f>[1]ClR!$J25</f>
        <v>GS EL</v>
      </c>
    </row>
    <row r="26" spans="1:10">
      <c r="A26" s="185">
        <f>[1]ClR!$A26</f>
        <v>25</v>
      </c>
      <c r="B26" s="185" t="str">
        <f>[1]ClR!$B26</f>
        <v>Villarreal</v>
      </c>
      <c r="C26" s="186" t="str">
        <f>[1]ClR!$C26</f>
        <v>Esp7</v>
      </c>
      <c r="D26" s="187">
        <f>[1]ClR!D26</f>
        <v>9</v>
      </c>
      <c r="E26" s="187">
        <f>[1]ClR!E26</f>
        <v>8</v>
      </c>
      <c r="F26" s="187">
        <f>[1]ClR!F26</f>
        <v>16</v>
      </c>
      <c r="G26" s="187">
        <f>[1]ClR!G26</f>
        <v>0</v>
      </c>
      <c r="H26" s="187">
        <f>[1]ClR!H26</f>
        <v>22</v>
      </c>
      <c r="I26" s="188">
        <f>[1]ClR!$I26</f>
        <v>55</v>
      </c>
      <c r="J26" s="185" t="str">
        <f>[1]ClR!$J26</f>
        <v>ECLQ4</v>
      </c>
    </row>
    <row r="27" spans="1:10">
      <c r="A27" s="185">
        <f>[1]ClR!$A27</f>
        <v>26</v>
      </c>
      <c r="B27" s="185" t="str">
        <f>[1]ClR!$B27</f>
        <v>Internazionale</v>
      </c>
      <c r="C27" s="186" t="str">
        <f>[1]ClR!$C27</f>
        <v>Ita1</v>
      </c>
      <c r="D27" s="187">
        <f>[1]ClR!D27</f>
        <v>4</v>
      </c>
      <c r="E27" s="187">
        <f>[1]ClR!E27</f>
        <v>0</v>
      </c>
      <c r="F27" s="187">
        <f>[1]ClR!F27</f>
        <v>15</v>
      </c>
      <c r="G27" s="187">
        <f>[1]ClR!G27</f>
        <v>25</v>
      </c>
      <c r="H27" s="187">
        <f>[1]ClR!H27</f>
        <v>9</v>
      </c>
      <c r="I27" s="188">
        <f>[1]ClR!$I27</f>
        <v>53</v>
      </c>
      <c r="J27" s="185" t="str">
        <f>[1]ClR!$J27</f>
        <v>GS CL</v>
      </c>
    </row>
    <row r="28" spans="1:10">
      <c r="A28" s="185">
        <f>[1]ClR!$A28</f>
        <v>27</v>
      </c>
      <c r="B28" s="185" t="str">
        <f>[1]ClR!$B28</f>
        <v>Atalanta</v>
      </c>
      <c r="C28" s="186" t="str">
        <f>[1]ClR!$C28</f>
        <v>Ita4</v>
      </c>
      <c r="D28" s="187">
        <f>[1]ClR!D28</f>
        <v>0</v>
      </c>
      <c r="E28" s="187">
        <f>[1]ClR!E28</f>
        <v>11</v>
      </c>
      <c r="F28" s="187">
        <f>[1]ClR!F28</f>
        <v>2.5</v>
      </c>
      <c r="G28" s="187">
        <f>[1]ClR!G28</f>
        <v>20</v>
      </c>
      <c r="H28" s="187">
        <f>[1]ClR!H28</f>
        <v>17</v>
      </c>
      <c r="I28" s="188">
        <f>[1]ClR!$I28</f>
        <v>50.5</v>
      </c>
      <c r="J28" s="185" t="str">
        <f>[1]ClR!$J28</f>
        <v>GS CL</v>
      </c>
    </row>
    <row r="29" spans="1:10">
      <c r="A29" s="185">
        <f>[1]ClR!$A29</f>
        <v>28</v>
      </c>
      <c r="B29" s="185" t="str">
        <f>[1]ClR!$B29</f>
        <v>Zenit</v>
      </c>
      <c r="C29" s="186" t="str">
        <f>[1]ClR!$C29</f>
        <v>Rus1</v>
      </c>
      <c r="D29" s="187">
        <f>[1]ClR!D29</f>
        <v>12</v>
      </c>
      <c r="E29" s="187">
        <f>[1]ClR!E29</f>
        <v>14</v>
      </c>
      <c r="F29" s="187">
        <f>[1]ClR!F29</f>
        <v>10</v>
      </c>
      <c r="G29" s="187">
        <f>[1]ClR!G29</f>
        <v>9</v>
      </c>
      <c r="H29" s="187">
        <f>[1]ClR!H29</f>
        <v>5</v>
      </c>
      <c r="I29" s="188">
        <f>[1]ClR!$I29</f>
        <v>50</v>
      </c>
      <c r="J29" s="185" t="str">
        <f>[1]ClR!$J29</f>
        <v>GS CL</v>
      </c>
    </row>
    <row r="30" spans="1:10">
      <c r="A30" s="185">
        <f>[1]ClR!$A30</f>
        <v>29</v>
      </c>
      <c r="B30" s="185" t="str">
        <f>[1]ClR!$B30</f>
        <v>Basel</v>
      </c>
      <c r="C30" s="186" t="str">
        <f>[1]ClR!$C30</f>
        <v>Sui4</v>
      </c>
      <c r="D30" s="187">
        <f>[1]ClR!D30</f>
        <v>6</v>
      </c>
      <c r="E30" s="187">
        <f>[1]ClR!E30</f>
        <v>19</v>
      </c>
      <c r="F30" s="187">
        <f>[1]ClR!F30</f>
        <v>2.5</v>
      </c>
      <c r="G30" s="187">
        <f>[1]ClR!G30</f>
        <v>19</v>
      </c>
      <c r="H30" s="187">
        <f>[1]ClR!H30</f>
        <v>2.5</v>
      </c>
      <c r="I30" s="188">
        <f>[1]ClR!$I30</f>
        <v>49</v>
      </c>
      <c r="J30" s="185" t="str">
        <f>[1]ClR!$J30</f>
        <v>ECLQ2</v>
      </c>
    </row>
    <row r="31" spans="1:10">
      <c r="A31" s="185">
        <f>[1]ClR!$A31</f>
        <v>30</v>
      </c>
      <c r="B31" s="185" t="str">
        <f>[1]ClR!$B31</f>
        <v>Besiktas</v>
      </c>
      <c r="C31" s="186" t="str">
        <f>[1]ClR!$C31</f>
        <v>Tur1</v>
      </c>
      <c r="D31" s="187">
        <f>[1]ClR!D31</f>
        <v>20</v>
      </c>
      <c r="E31" s="187">
        <f>[1]ClR!E31</f>
        <v>19</v>
      </c>
      <c r="F31" s="187">
        <f>[1]ClR!F31</f>
        <v>5</v>
      </c>
      <c r="G31" s="187">
        <f>[1]ClR!G31</f>
        <v>3</v>
      </c>
      <c r="H31" s="187">
        <f>[1]ClR!H31</f>
        <v>2</v>
      </c>
      <c r="I31" s="188">
        <f>[1]ClR!$I31</f>
        <v>49</v>
      </c>
      <c r="J31" s="185" t="str">
        <f>[1]ClR!$J31</f>
        <v>GS CL</v>
      </c>
    </row>
    <row r="32" spans="1:10">
      <c r="A32" s="185">
        <f>[1]ClR!$A32</f>
        <v>31</v>
      </c>
      <c r="B32" s="185" t="str">
        <f>[1]ClR!$B32</f>
        <v>Dynamo Kyiv</v>
      </c>
      <c r="C32" s="186" t="str">
        <f>[1]ClR!$C32</f>
        <v>Ukr1</v>
      </c>
      <c r="D32" s="187">
        <f>[1]ClR!D32</f>
        <v>8</v>
      </c>
      <c r="E32" s="187">
        <f>[1]ClR!E32</f>
        <v>12</v>
      </c>
      <c r="F32" s="187">
        <f>[1]ClR!F32</f>
        <v>11</v>
      </c>
      <c r="G32" s="187">
        <f>[1]ClR!G32</f>
        <v>6</v>
      </c>
      <c r="H32" s="187">
        <f>[1]ClR!H32</f>
        <v>10</v>
      </c>
      <c r="I32" s="188">
        <f>[1]ClR!$I32</f>
        <v>47</v>
      </c>
      <c r="J32" s="185" t="str">
        <f>[1]ClR!$J32</f>
        <v>GS CL</v>
      </c>
    </row>
    <row r="33" spans="1:10">
      <c r="A33" s="185">
        <f>[1]ClR!$A33</f>
        <v>32</v>
      </c>
      <c r="B33" s="185" t="str">
        <f>[1]ClR!$B33</f>
        <v>Sporting</v>
      </c>
      <c r="C33" s="186" t="str">
        <f>[1]ClR!$C33</f>
        <v>Por1</v>
      </c>
      <c r="D33" s="187">
        <f>[1]ClR!D33</f>
        <v>6</v>
      </c>
      <c r="E33" s="187">
        <f>[1]ClR!E33</f>
        <v>17</v>
      </c>
      <c r="F33" s="187">
        <f>[1]ClR!F33</f>
        <v>10</v>
      </c>
      <c r="G33" s="187">
        <f>[1]ClR!G33</f>
        <v>10</v>
      </c>
      <c r="H33" s="187">
        <f>[1]ClR!H33</f>
        <v>2.5</v>
      </c>
      <c r="I33" s="188">
        <f>[1]ClR!$I33</f>
        <v>45.5</v>
      </c>
      <c r="J33" s="185" t="str">
        <f>[1]ClR!$J33</f>
        <v>GS CL</v>
      </c>
    </row>
    <row r="34" spans="1:10">
      <c r="A34" s="185">
        <f>[1]ClR!$A34</f>
        <v>33</v>
      </c>
      <c r="B34" s="185" t="str">
        <f>[1]ClR!$B34</f>
        <v>Dinamo Zagreb</v>
      </c>
      <c r="C34" s="186" t="str">
        <f>[1]ClR!$C34</f>
        <v>Cro1</v>
      </c>
      <c r="D34" s="187">
        <f>[1]ClR!D34</f>
        <v>4</v>
      </c>
      <c r="E34" s="187">
        <f>[1]ClR!E34</f>
        <v>1.5</v>
      </c>
      <c r="F34" s="187">
        <f>[1]ClR!F34</f>
        <v>14</v>
      </c>
      <c r="G34" s="187">
        <f>[1]ClR!G34</f>
        <v>8</v>
      </c>
      <c r="H34" s="187">
        <f>[1]ClR!H34</f>
        <v>17</v>
      </c>
      <c r="I34" s="188">
        <f>[1]ClR!$I34</f>
        <v>44.5</v>
      </c>
      <c r="J34" s="185" t="str">
        <f>[1]ClR!$J34</f>
        <v>CHQ1</v>
      </c>
    </row>
    <row r="35" spans="1:10">
      <c r="A35" s="185">
        <f>[1]ClR!$A35</f>
        <v>34</v>
      </c>
      <c r="B35" s="185" t="str">
        <f>[1]ClR!$B35</f>
        <v>Lazio</v>
      </c>
      <c r="C35" s="186" t="str">
        <f>[1]ClR!$C35</f>
        <v>Ita6</v>
      </c>
      <c r="D35" s="187">
        <f>[1]ClR!D35</f>
        <v>0</v>
      </c>
      <c r="E35" s="187">
        <f>[1]ClR!E35</f>
        <v>17</v>
      </c>
      <c r="F35" s="187">
        <f>[1]ClR!F35</f>
        <v>6</v>
      </c>
      <c r="G35" s="187">
        <f>[1]ClR!G35</f>
        <v>4</v>
      </c>
      <c r="H35" s="187">
        <f>[1]ClR!H35</f>
        <v>17</v>
      </c>
      <c r="I35" s="188">
        <f>[1]ClR!$I35</f>
        <v>44</v>
      </c>
      <c r="J35" s="185" t="str">
        <f>[1]ClR!$J35</f>
        <v>GS EL</v>
      </c>
    </row>
    <row r="36" spans="1:10">
      <c r="A36" s="185">
        <f>[1]ClR!$A36</f>
        <v>35</v>
      </c>
      <c r="B36" s="185" t="str">
        <f>[1]ClR!$B36</f>
        <v>Slavia Praha</v>
      </c>
      <c r="C36" s="186" t="str">
        <f>[1]ClR!$C36</f>
        <v>Cze1</v>
      </c>
      <c r="D36" s="187">
        <f>[1]ClR!D36</f>
        <v>1.5</v>
      </c>
      <c r="E36" s="187">
        <f>[1]ClR!E36</f>
        <v>6</v>
      </c>
      <c r="F36" s="187">
        <f>[1]ClR!F36</f>
        <v>14</v>
      </c>
      <c r="G36" s="187">
        <f>[1]ClR!G36</f>
        <v>6</v>
      </c>
      <c r="H36" s="187">
        <f>[1]ClR!H36</f>
        <v>16</v>
      </c>
      <c r="I36" s="188">
        <f>[1]ClR!$I36</f>
        <v>43.5</v>
      </c>
      <c r="J36" s="185" t="str">
        <f>[1]ClR!$J36</f>
        <v>CHQ3</v>
      </c>
    </row>
    <row r="37" spans="1:10">
      <c r="A37" s="185">
        <f>[1]ClR!$A37</f>
        <v>36</v>
      </c>
      <c r="B37" s="185" t="str">
        <f>[1]ClR!$B37</f>
        <v>Copenhagen</v>
      </c>
      <c r="C37" s="186" t="str">
        <f>[1]ClR!$C37</f>
        <v>Den4</v>
      </c>
      <c r="D37" s="187">
        <f>[1]ClR!D37</f>
        <v>16</v>
      </c>
      <c r="E37" s="187">
        <f>[1]ClR!E37</f>
        <v>7</v>
      </c>
      <c r="F37" s="187">
        <f>[1]ClR!F37</f>
        <v>4</v>
      </c>
      <c r="G37" s="187">
        <f>[1]ClR!G37</f>
        <v>14</v>
      </c>
      <c r="H37" s="187">
        <f>[1]ClR!H37</f>
        <v>2.5</v>
      </c>
      <c r="I37" s="188">
        <f>[1]ClR!$I37</f>
        <v>43.5</v>
      </c>
      <c r="J37" s="185" t="str">
        <f>[1]ClR!$J37</f>
        <v>ECLQ3</v>
      </c>
    </row>
    <row r="38" spans="1:10">
      <c r="A38" s="185">
        <f>[1]ClR!$A38</f>
        <v>37</v>
      </c>
      <c r="B38" s="185" t="str">
        <f>[1]ClR!$B38</f>
        <v>Olympiacos</v>
      </c>
      <c r="C38" s="186" t="str">
        <f>[1]ClR!$C38</f>
        <v>Gre1</v>
      </c>
      <c r="D38" s="187">
        <f>[1]ClR!D38</f>
        <v>10</v>
      </c>
      <c r="E38" s="187">
        <f>[1]ClR!E38</f>
        <v>5</v>
      </c>
      <c r="F38" s="187">
        <f>[1]ClR!F38</f>
        <v>8</v>
      </c>
      <c r="G38" s="187">
        <f>[1]ClR!G38</f>
        <v>10</v>
      </c>
      <c r="H38" s="187">
        <f>[1]ClR!H38</f>
        <v>10</v>
      </c>
      <c r="I38" s="188">
        <f>[1]ClR!$I38</f>
        <v>43</v>
      </c>
      <c r="J38" s="185" t="str">
        <f>[1]ClR!$J38</f>
        <v>CHQ2</v>
      </c>
    </row>
    <row r="39" spans="1:10">
      <c r="A39" s="185">
        <f>[1]ClR!$A39</f>
        <v>38</v>
      </c>
      <c r="B39" s="185" t="str">
        <f>[1]ClR!$B39</f>
        <v>CSKA</v>
      </c>
      <c r="C39" s="186" t="str">
        <f>[1]ClR!$C39</f>
        <v>Rus4</v>
      </c>
      <c r="D39" s="187">
        <f>[1]ClR!D39</f>
        <v>7</v>
      </c>
      <c r="E39" s="187">
        <f>[1]ClR!E39</f>
        <v>17</v>
      </c>
      <c r="F39" s="187">
        <f>[1]ClR!F39</f>
        <v>9</v>
      </c>
      <c r="G39" s="187">
        <f>[1]ClR!G39</f>
        <v>4</v>
      </c>
      <c r="H39" s="187">
        <f>[1]ClR!H39</f>
        <v>3</v>
      </c>
      <c r="I39" s="188">
        <f>[1]ClR!$I39</f>
        <v>40</v>
      </c>
      <c r="J39" s="185" t="str">
        <f>[1]ClR!$J39</f>
        <v>ECLQ3</v>
      </c>
    </row>
    <row r="40" spans="1:10">
      <c r="A40" s="185">
        <f>[1]ClR!$A40</f>
        <v>39</v>
      </c>
      <c r="B40" s="185" t="str">
        <f>[1]ClR!$B40</f>
        <v>Valencia</v>
      </c>
      <c r="C40" s="186" t="str">
        <f>[1]ClR!$C40</f>
        <v>Esp13</v>
      </c>
      <c r="D40" s="187">
        <f>[1]ClR!D40</f>
        <v>0</v>
      </c>
      <c r="E40" s="187">
        <f>[1]ClR!E40</f>
        <v>0</v>
      </c>
      <c r="F40" s="187">
        <f>[1]ClR!F40</f>
        <v>23</v>
      </c>
      <c r="G40" s="187">
        <f>[1]ClR!G40</f>
        <v>17</v>
      </c>
      <c r="H40" s="187">
        <f>[1]ClR!H40</f>
        <v>0</v>
      </c>
      <c r="I40" s="188">
        <f>[1]ClR!$I40</f>
        <v>40</v>
      </c>
      <c r="J40" s="185" t="str">
        <f>[1]ClR!$J40</f>
        <v xml:space="preserve"> </v>
      </c>
    </row>
    <row r="41" spans="1:10">
      <c r="A41" s="185">
        <f>[1]ClR!$A41</f>
        <v>40</v>
      </c>
      <c r="B41" s="185" t="str">
        <f>[1]ClR!$B41</f>
        <v>Monaco</v>
      </c>
      <c r="C41" s="186" t="str">
        <f>[1]ClR!$C41</f>
        <v>Fra3</v>
      </c>
      <c r="D41" s="187">
        <f>[1]ClR!D41</f>
        <v>25</v>
      </c>
      <c r="E41" s="187">
        <f>[1]ClR!E41</f>
        <v>6</v>
      </c>
      <c r="F41" s="187">
        <f>[1]ClR!F41</f>
        <v>5</v>
      </c>
      <c r="G41" s="187">
        <f>[1]ClR!G41</f>
        <v>0</v>
      </c>
      <c r="H41" s="187">
        <f>[1]ClR!H41</f>
        <v>0</v>
      </c>
      <c r="I41" s="188">
        <f>[1]ClR!$I41</f>
        <v>36</v>
      </c>
      <c r="J41" s="185" t="str">
        <f>[1]ClR!$J41</f>
        <v>NCQ3</v>
      </c>
    </row>
    <row r="42" spans="1:10">
      <c r="A42" s="185">
        <f>[1]ClR!$A42</f>
        <v>41</v>
      </c>
      <c r="B42" s="185" t="str">
        <f>[1]ClR!$B42</f>
        <v>Club Brugge</v>
      </c>
      <c r="C42" s="186" t="str">
        <f>[1]ClR!$C42</f>
        <v>Bel1</v>
      </c>
      <c r="D42" s="187">
        <f>[1]ClR!D42</f>
        <v>4</v>
      </c>
      <c r="E42" s="187">
        <f>[1]ClR!E42</f>
        <v>1.5</v>
      </c>
      <c r="F42" s="187">
        <f>[1]ClR!F42</f>
        <v>11</v>
      </c>
      <c r="G42" s="187">
        <f>[1]ClR!G42</f>
        <v>8</v>
      </c>
      <c r="H42" s="187">
        <f>[1]ClR!H42</f>
        <v>11</v>
      </c>
      <c r="I42" s="188">
        <f>[1]ClR!$I42</f>
        <v>35.5</v>
      </c>
      <c r="J42" s="185" t="str">
        <f>[1]ClR!$J42</f>
        <v>GS CL</v>
      </c>
    </row>
    <row r="43" spans="1:10">
      <c r="A43" s="185">
        <f>[1]ClR!$A43</f>
        <v>42</v>
      </c>
      <c r="B43" s="185" t="str">
        <f>[1]ClR!$B43</f>
        <v>Young Boys</v>
      </c>
      <c r="C43" s="186" t="str">
        <f>[1]ClR!$C43</f>
        <v>Sui1</v>
      </c>
      <c r="D43" s="187">
        <f>[1]ClR!D43</f>
        <v>6</v>
      </c>
      <c r="E43" s="187">
        <f>[1]ClR!E43</f>
        <v>5</v>
      </c>
      <c r="F43" s="187">
        <f>[1]ClR!F43</f>
        <v>7</v>
      </c>
      <c r="G43" s="187">
        <f>[1]ClR!G43</f>
        <v>6</v>
      </c>
      <c r="H43" s="187">
        <f>[1]ClR!H43</f>
        <v>11</v>
      </c>
      <c r="I43" s="188">
        <f>[1]ClR!$I43</f>
        <v>35</v>
      </c>
      <c r="J43" s="185" t="str">
        <f>[1]ClR!$J43</f>
        <v>CHQ2</v>
      </c>
    </row>
    <row r="44" spans="1:10">
      <c r="A44" s="185">
        <f>[1]ClR!$A44</f>
        <v>43</v>
      </c>
      <c r="B44" s="185" t="str">
        <f>[1]ClR!$B44</f>
        <v>Braga</v>
      </c>
      <c r="C44" s="186" t="str">
        <f>[1]ClR!$C44</f>
        <v>Por4</v>
      </c>
      <c r="D44" s="187">
        <f>[1]ClR!D44</f>
        <v>5</v>
      </c>
      <c r="E44" s="187">
        <f>[1]ClR!E44</f>
        <v>9</v>
      </c>
      <c r="F44" s="187">
        <f>[1]ClR!F44</f>
        <v>2</v>
      </c>
      <c r="G44" s="187">
        <f>[1]ClR!G44</f>
        <v>10</v>
      </c>
      <c r="H44" s="187">
        <f>[1]ClR!H44</f>
        <v>9</v>
      </c>
      <c r="I44" s="188">
        <f>[1]ClR!$I44</f>
        <v>35</v>
      </c>
      <c r="J44" s="185" t="str">
        <f>[1]ClR!$J44</f>
        <v>GS EL</v>
      </c>
    </row>
    <row r="45" spans="1:10">
      <c r="A45" s="185">
        <f>[1]ClR!$A45</f>
        <v>44</v>
      </c>
      <c r="B45" s="185" t="str">
        <f>[1]ClR!$B45</f>
        <v>Schalke 04</v>
      </c>
      <c r="C45" s="186" t="str">
        <f>[1]ClR!$C45</f>
        <v>Ger18</v>
      </c>
      <c r="D45" s="187">
        <f>[1]ClR!D45</f>
        <v>18</v>
      </c>
      <c r="E45" s="187">
        <f>[1]ClR!E45</f>
        <v>0</v>
      </c>
      <c r="F45" s="187">
        <f>[1]ClR!F45</f>
        <v>17</v>
      </c>
      <c r="G45" s="187">
        <f>[1]ClR!G45</f>
        <v>0</v>
      </c>
      <c r="H45" s="187">
        <f>[1]ClR!H45</f>
        <v>0</v>
      </c>
      <c r="I45" s="188">
        <f>[1]ClR!$I45</f>
        <v>35</v>
      </c>
      <c r="J45" s="185" t="str">
        <f>[1]ClR!$J45</f>
        <v xml:space="preserve"> </v>
      </c>
    </row>
    <row r="46" spans="1:10">
      <c r="A46" s="185">
        <f>[1]ClR!$A46</f>
        <v>45</v>
      </c>
      <c r="B46" s="185" t="str">
        <f>[1]ClR!$B46</f>
        <v>Krasnodar</v>
      </c>
      <c r="C46" s="186" t="str">
        <f>[1]ClR!$C46</f>
        <v>Rus10</v>
      </c>
      <c r="D46" s="187">
        <f>[1]ClR!D46</f>
        <v>8</v>
      </c>
      <c r="E46" s="187">
        <f>[1]ClR!E46</f>
        <v>1.5</v>
      </c>
      <c r="F46" s="187">
        <f>[1]ClR!F46</f>
        <v>11</v>
      </c>
      <c r="G46" s="187">
        <f>[1]ClR!G46</f>
        <v>6</v>
      </c>
      <c r="H46" s="187">
        <f>[1]ClR!H46</f>
        <v>8</v>
      </c>
      <c r="I46" s="188">
        <f>[1]ClR!$I46</f>
        <v>34.5</v>
      </c>
      <c r="J46" s="185" t="str">
        <f>[1]ClR!$J46</f>
        <v xml:space="preserve"> </v>
      </c>
    </row>
    <row r="47" spans="1:10">
      <c r="A47" s="185">
        <f>[1]ClR!$A47</f>
        <v>46</v>
      </c>
      <c r="B47" s="185" t="str">
        <f>[1]ClR!$B47</f>
        <v>Celtic</v>
      </c>
      <c r="C47" s="186" t="str">
        <f>[1]ClR!$C47</f>
        <v>Sco2</v>
      </c>
      <c r="D47" s="187">
        <f>[1]ClR!D47</f>
        <v>7</v>
      </c>
      <c r="E47" s="187">
        <f>[1]ClR!E47</f>
        <v>8</v>
      </c>
      <c r="F47" s="187">
        <f>[1]ClR!F47</f>
        <v>6</v>
      </c>
      <c r="G47" s="187">
        <f>[1]ClR!G47</f>
        <v>10</v>
      </c>
      <c r="H47" s="187">
        <f>[1]ClR!H47</f>
        <v>3</v>
      </c>
      <c r="I47" s="188">
        <f>[1]ClR!$I47</f>
        <v>34</v>
      </c>
      <c r="J47" s="185" t="str">
        <f>[1]ClR!$J47</f>
        <v>NCQ2</v>
      </c>
    </row>
    <row r="48" spans="1:10">
      <c r="A48" s="185">
        <f>[1]ClR!$A48</f>
        <v>47</v>
      </c>
      <c r="B48" s="185" t="str">
        <f>[1]ClR!$B48</f>
        <v>Viktoria Plzen</v>
      </c>
      <c r="C48" s="186" t="str">
        <f>[1]ClR!$C48</f>
        <v>Cze6</v>
      </c>
      <c r="D48" s="187">
        <f>[1]ClR!D48</f>
        <v>5</v>
      </c>
      <c r="E48" s="187">
        <f>[1]ClR!E48</f>
        <v>13</v>
      </c>
      <c r="F48" s="187">
        <f>[1]ClR!F48</f>
        <v>11</v>
      </c>
      <c r="G48" s="187">
        <f>[1]ClR!G48</f>
        <v>2</v>
      </c>
      <c r="H48" s="187">
        <f>[1]ClR!H48</f>
        <v>2.5</v>
      </c>
      <c r="I48" s="188">
        <f>[1]ClR!$I48</f>
        <v>33.5</v>
      </c>
      <c r="J48" s="185" t="str">
        <f>[1]ClR!$J48</f>
        <v xml:space="preserve"> </v>
      </c>
    </row>
    <row r="49" spans="1:10">
      <c r="A49" s="185">
        <f>[1]ClR!$A49</f>
        <v>48</v>
      </c>
      <c r="B49" s="185" t="str">
        <f>[1]ClR!$B49</f>
        <v>Borussia M'gladbach</v>
      </c>
      <c r="C49" s="186" t="str">
        <f>[1]ClR!$C49</f>
        <v>Ger8</v>
      </c>
      <c r="D49" s="187">
        <f>[1]ClR!D49</f>
        <v>12</v>
      </c>
      <c r="E49" s="187">
        <f>[1]ClR!E49</f>
        <v>0</v>
      </c>
      <c r="F49" s="187">
        <f>[1]ClR!F49</f>
        <v>0</v>
      </c>
      <c r="G49" s="187">
        <f>[1]ClR!G49</f>
        <v>6</v>
      </c>
      <c r="H49" s="187">
        <f>[1]ClR!H49</f>
        <v>15</v>
      </c>
      <c r="I49" s="188">
        <f>[1]ClR!$I49</f>
        <v>33</v>
      </c>
      <c r="J49" s="185" t="str">
        <f>[1]ClR!$J49</f>
        <v xml:space="preserve"> </v>
      </c>
    </row>
    <row r="50" spans="1:10">
      <c r="A50" s="185">
        <f>[1]ClR!$A50</f>
        <v>49</v>
      </c>
      <c r="B50" s="185" t="str">
        <f>[1]ClR!$B50</f>
        <v>Eintracht</v>
      </c>
      <c r="C50" s="186" t="str">
        <f>[1]ClR!$C50</f>
        <v>Ger4</v>
      </c>
      <c r="D50" s="187">
        <f>[1]ClR!D50</f>
        <v>0</v>
      </c>
      <c r="E50" s="187">
        <f>[1]ClR!E50</f>
        <v>0</v>
      </c>
      <c r="F50" s="187">
        <f>[1]ClR!F50</f>
        <v>24</v>
      </c>
      <c r="G50" s="187">
        <f>[1]ClR!G50</f>
        <v>9</v>
      </c>
      <c r="H50" s="187">
        <f>[1]ClR!H50</f>
        <v>0</v>
      </c>
      <c r="I50" s="188">
        <f>[1]ClR!$I50</f>
        <v>33</v>
      </c>
      <c r="J50" s="185" t="str">
        <f>[1]ClR!$J50</f>
        <v>GS CL</v>
      </c>
    </row>
    <row r="51" spans="1:10">
      <c r="A51" s="185">
        <f>[1]ClR!$A51</f>
        <v>50</v>
      </c>
      <c r="B51" s="185" t="str">
        <f>[1]ClR!$B51</f>
        <v>Crvena zvezda</v>
      </c>
      <c r="C51" s="186" t="str">
        <f>[1]ClR!$C51</f>
        <v>Srb1</v>
      </c>
      <c r="D51" s="187">
        <f>[1]ClR!D51</f>
        <v>1.5</v>
      </c>
      <c r="E51" s="187">
        <f>[1]ClR!E51</f>
        <v>8</v>
      </c>
      <c r="F51" s="187">
        <f>[1]ClR!F51</f>
        <v>7</v>
      </c>
      <c r="G51" s="187">
        <f>[1]ClR!G51</f>
        <v>6</v>
      </c>
      <c r="H51" s="187">
        <f>[1]ClR!H51</f>
        <v>10</v>
      </c>
      <c r="I51" s="188">
        <f>[1]ClR!$I51</f>
        <v>32.5</v>
      </c>
      <c r="J51" s="185" t="str">
        <f>[1]ClR!$J51</f>
        <v>CHQ2</v>
      </c>
    </row>
    <row r="52" spans="1:10">
      <c r="A52" s="185">
        <f>[1]ClR!$A52</f>
        <v>51</v>
      </c>
      <c r="B52" s="185" t="str">
        <f>[1]ClR!$B52</f>
        <v>Leicester</v>
      </c>
      <c r="C52" s="186" t="str">
        <f>[1]ClR!$C52</f>
        <v>Eng3</v>
      </c>
      <c r="D52" s="187">
        <f>[1]ClR!D52</f>
        <v>22</v>
      </c>
      <c r="E52" s="187">
        <f>[1]ClR!E52</f>
        <v>0</v>
      </c>
      <c r="F52" s="187">
        <f>[1]ClR!F52</f>
        <v>0</v>
      </c>
      <c r="G52" s="187">
        <f>[1]ClR!G52</f>
        <v>0</v>
      </c>
      <c r="H52" s="187">
        <f>[1]ClR!H52</f>
        <v>10</v>
      </c>
      <c r="I52" s="188">
        <f>[1]ClR!$I52</f>
        <v>32</v>
      </c>
      <c r="J52" s="185" t="str">
        <f>[1]ClR!$J52</f>
        <v>GS CL</v>
      </c>
    </row>
    <row r="53" spans="1:10">
      <c r="A53" s="185">
        <f>[1]ClR!$A53</f>
        <v>52</v>
      </c>
      <c r="B53" s="185" t="str">
        <f>[1]ClR!$B53</f>
        <v>Rangers</v>
      </c>
      <c r="C53" s="186" t="str">
        <f>[1]ClR!$C53</f>
        <v>Sco1</v>
      </c>
      <c r="D53" s="187">
        <f>[1]ClR!D53</f>
        <v>0</v>
      </c>
      <c r="E53" s="187">
        <f>[1]ClR!E53</f>
        <v>0.25</v>
      </c>
      <c r="F53" s="187">
        <f>[1]ClR!F53</f>
        <v>5</v>
      </c>
      <c r="G53" s="187">
        <f>[1]ClR!G53</f>
        <v>11</v>
      </c>
      <c r="H53" s="187">
        <f>[1]ClR!H53</f>
        <v>15</v>
      </c>
      <c r="I53" s="188">
        <f>[1]ClR!$I53</f>
        <v>31.25</v>
      </c>
      <c r="J53" s="185" t="str">
        <f>[1]ClR!$J53</f>
        <v>CHQ3</v>
      </c>
    </row>
    <row r="54" spans="1:10">
      <c r="A54" s="185">
        <f>[1]ClR!$A54</f>
        <v>53</v>
      </c>
      <c r="B54" s="185" t="str">
        <f>[1]ClR!$B54</f>
        <v>Milan</v>
      </c>
      <c r="C54" s="186" t="str">
        <f>[1]ClR!$C54</f>
        <v>Ita2</v>
      </c>
      <c r="D54" s="187">
        <f>[1]ClR!D54</f>
        <v>0</v>
      </c>
      <c r="E54" s="187">
        <f>[1]ClR!E54</f>
        <v>12</v>
      </c>
      <c r="F54" s="187">
        <f>[1]ClR!F54</f>
        <v>7</v>
      </c>
      <c r="G54" s="187">
        <f>[1]ClR!G54</f>
        <v>0</v>
      </c>
      <c r="H54" s="187">
        <f>[1]ClR!H54</f>
        <v>12</v>
      </c>
      <c r="I54" s="188">
        <f>[1]ClR!$I54</f>
        <v>31</v>
      </c>
      <c r="J54" s="185" t="str">
        <f>[1]ClR!$J54</f>
        <v>GS CL</v>
      </c>
    </row>
    <row r="55" spans="1:10">
      <c r="A55" s="185">
        <f>[1]ClR!$A55</f>
        <v>54</v>
      </c>
      <c r="B55" s="185" t="str">
        <f>[1]ClR!$B55</f>
        <v>Lokomotiv</v>
      </c>
      <c r="C55" s="186" t="str">
        <f>[1]ClR!$C55</f>
        <v>Rus3</v>
      </c>
      <c r="D55" s="187">
        <f>[1]ClR!D55</f>
        <v>0</v>
      </c>
      <c r="E55" s="187">
        <f>[1]ClR!E55</f>
        <v>12</v>
      </c>
      <c r="F55" s="187">
        <f>[1]ClR!F55</f>
        <v>6</v>
      </c>
      <c r="G55" s="187">
        <f>[1]ClR!G55</f>
        <v>6</v>
      </c>
      <c r="H55" s="187">
        <f>[1]ClR!H55</f>
        <v>7</v>
      </c>
      <c r="I55" s="188">
        <f>[1]ClR!$I55</f>
        <v>31</v>
      </c>
      <c r="J55" s="185" t="str">
        <f>[1]ClR!$J55</f>
        <v>GS EL</v>
      </c>
    </row>
    <row r="56" spans="1:10">
      <c r="A56" s="185">
        <f>[1]ClR!$A56</f>
        <v>55</v>
      </c>
      <c r="B56" s="185" t="str">
        <f>[1]ClR!$B56</f>
        <v>Genk</v>
      </c>
      <c r="C56" s="186" t="str">
        <f>[1]ClR!$C56</f>
        <v>Bel3</v>
      </c>
      <c r="D56" s="187">
        <f>[1]ClR!D56</f>
        <v>16</v>
      </c>
      <c r="E56" s="187">
        <f>[1]ClR!E56</f>
        <v>0</v>
      </c>
      <c r="F56" s="187">
        <f>[1]ClR!F56</f>
        <v>9</v>
      </c>
      <c r="G56" s="187">
        <f>[1]ClR!G56</f>
        <v>5</v>
      </c>
      <c r="H56" s="187">
        <f>[1]ClR!H56</f>
        <v>0</v>
      </c>
      <c r="I56" s="188">
        <f>[1]ClR!$I56</f>
        <v>30</v>
      </c>
      <c r="J56" s="185" t="str">
        <f>[1]ClR!$J56</f>
        <v>ELQ4</v>
      </c>
    </row>
    <row r="57" spans="1:10">
      <c r="A57" s="185">
        <f>[1]ClR!$A57</f>
        <v>56</v>
      </c>
      <c r="B57" s="185" t="str">
        <f>[1]ClR!$B57</f>
        <v>PSV Eindhoven</v>
      </c>
      <c r="C57" s="186" t="str">
        <f>[1]ClR!$C57</f>
        <v>Ned2</v>
      </c>
      <c r="D57" s="187">
        <f>[1]ClR!D57</f>
        <v>6</v>
      </c>
      <c r="E57" s="187">
        <f>[1]ClR!E57</f>
        <v>1</v>
      </c>
      <c r="F57" s="187">
        <f>[1]ClR!F57</f>
        <v>6</v>
      </c>
      <c r="G57" s="187">
        <f>[1]ClR!G57</f>
        <v>6</v>
      </c>
      <c r="H57" s="187">
        <f>[1]ClR!H57</f>
        <v>10</v>
      </c>
      <c r="I57" s="188">
        <f>[1]ClR!$I57</f>
        <v>29</v>
      </c>
      <c r="J57" s="185" t="str">
        <f>[1]ClR!$J57</f>
        <v>NCQ2</v>
      </c>
    </row>
    <row r="58" spans="1:10">
      <c r="A58" s="185">
        <f>[1]ClR!$A58</f>
        <v>57</v>
      </c>
      <c r="B58" s="185" t="str">
        <f>[1]ClR!$B58</f>
        <v>Marseille</v>
      </c>
      <c r="C58" s="186" t="str">
        <f>[1]ClR!$C58</f>
        <v>Fra6</v>
      </c>
      <c r="D58" s="187">
        <f>[1]ClR!D58</f>
        <v>0</v>
      </c>
      <c r="E58" s="187">
        <f>[1]ClR!E58</f>
        <v>19</v>
      </c>
      <c r="F58" s="187">
        <f>[1]ClR!F58</f>
        <v>3</v>
      </c>
      <c r="G58" s="187">
        <f>[1]ClR!G58</f>
        <v>0</v>
      </c>
      <c r="H58" s="187">
        <f>[1]ClR!H58</f>
        <v>6</v>
      </c>
      <c r="I58" s="188">
        <f>[1]ClR!$I58</f>
        <v>28</v>
      </c>
      <c r="J58" s="185" t="str">
        <f>[1]ClR!$J58</f>
        <v>ECLQ4</v>
      </c>
    </row>
    <row r="59" spans="1:10">
      <c r="A59" s="185">
        <f>[1]ClR!$A59</f>
        <v>58</v>
      </c>
      <c r="B59" s="185" t="str">
        <f>[1]ClR!$B59</f>
        <v>Ludogorets</v>
      </c>
      <c r="C59" s="186" t="str">
        <f>[1]ClR!$C59</f>
        <v>Bul1</v>
      </c>
      <c r="D59" s="187">
        <f>[1]ClR!D59</f>
        <v>8</v>
      </c>
      <c r="E59" s="187">
        <f>[1]ClR!E59</f>
        <v>7</v>
      </c>
      <c r="F59" s="187">
        <f>[1]ClR!F59</f>
        <v>4</v>
      </c>
      <c r="G59" s="187">
        <f>[1]ClR!G59</f>
        <v>6</v>
      </c>
      <c r="H59" s="187">
        <f>[1]ClR!H59</f>
        <v>3</v>
      </c>
      <c r="I59" s="188">
        <f>[1]ClR!$I59</f>
        <v>28</v>
      </c>
      <c r="J59" s="185" t="str">
        <f>[1]ClR!$J59</f>
        <v>CHQ1</v>
      </c>
    </row>
    <row r="60" spans="1:10">
      <c r="A60" s="185">
        <f>[1]ClR!$A60</f>
        <v>59</v>
      </c>
      <c r="B60" s="185" t="str">
        <f>[1]ClR!$B60</f>
        <v>APOEL</v>
      </c>
      <c r="C60" s="186" t="str">
        <f>[1]ClR!$C60</f>
        <v>Cyp8</v>
      </c>
      <c r="D60" s="187">
        <f>[1]ClR!D60</f>
        <v>10</v>
      </c>
      <c r="E60" s="187">
        <f>[1]ClR!E60</f>
        <v>6</v>
      </c>
      <c r="F60" s="187">
        <f>[1]ClR!F60</f>
        <v>2.5</v>
      </c>
      <c r="G60" s="187">
        <f>[1]ClR!G60</f>
        <v>7</v>
      </c>
      <c r="H60" s="187">
        <f>[1]ClR!H60</f>
        <v>2.5</v>
      </c>
      <c r="I60" s="188">
        <f>[1]ClR!$I60</f>
        <v>28</v>
      </c>
      <c r="J60" s="185" t="str">
        <f>[1]ClR!$J60</f>
        <v xml:space="preserve"> </v>
      </c>
    </row>
    <row r="61" spans="1:10">
      <c r="A61" s="185">
        <f>[1]ClR!$A61</f>
        <v>60</v>
      </c>
      <c r="B61" s="185" t="str">
        <f>[1]ClR!$B61</f>
        <v>İstanbul Basaksehir</v>
      </c>
      <c r="C61" s="186" t="str">
        <f>[1]ClR!$C61</f>
        <v>Tur17</v>
      </c>
      <c r="D61" s="187">
        <f>[1]ClR!D61</f>
        <v>1.5</v>
      </c>
      <c r="E61" s="187">
        <f>[1]ClR!E61</f>
        <v>6</v>
      </c>
      <c r="F61" s="187">
        <f>[1]ClR!F61</f>
        <v>2</v>
      </c>
      <c r="G61" s="187">
        <f>[1]ClR!G61</f>
        <v>11</v>
      </c>
      <c r="H61" s="187">
        <f>[1]ClR!H61</f>
        <v>6</v>
      </c>
      <c r="I61" s="188">
        <f>[1]ClR!$I61</f>
        <v>26.5</v>
      </c>
      <c r="J61" s="185" t="str">
        <f>[1]ClR!$J61</f>
        <v xml:space="preserve"> </v>
      </c>
    </row>
    <row r="62" spans="1:10">
      <c r="A62" s="185">
        <f>[1]ClR!$A62</f>
        <v>61</v>
      </c>
      <c r="B62" s="185" t="str">
        <f>[1]ClR!$B62</f>
        <v>Gent</v>
      </c>
      <c r="C62" s="186" t="str">
        <f>[1]ClR!$C62</f>
        <v>Bel9</v>
      </c>
      <c r="D62" s="187">
        <f>[1]ClR!D62</f>
        <v>10</v>
      </c>
      <c r="E62" s="187">
        <f>[1]ClR!E62</f>
        <v>1</v>
      </c>
      <c r="F62" s="187">
        <f>[1]ClR!F62</f>
        <v>2.5</v>
      </c>
      <c r="G62" s="187">
        <f>[1]ClR!G62</f>
        <v>10</v>
      </c>
      <c r="H62" s="187">
        <f>[1]ClR!H62</f>
        <v>3</v>
      </c>
      <c r="I62" s="188">
        <f>[1]ClR!$I62</f>
        <v>26.5</v>
      </c>
      <c r="J62" s="185" t="str">
        <f>[1]ClR!$J62</f>
        <v xml:space="preserve"> </v>
      </c>
    </row>
    <row r="63" spans="1:10">
      <c r="A63" s="185">
        <f>[1]ClR!$A63</f>
        <v>62</v>
      </c>
      <c r="B63" s="185" t="str">
        <f>[1]ClR!$B63</f>
        <v>Anderlecht</v>
      </c>
      <c r="C63" s="186" t="str">
        <f>[1]ClR!$C63</f>
        <v>Bel4</v>
      </c>
      <c r="D63" s="187">
        <f>[1]ClR!D63</f>
        <v>16</v>
      </c>
      <c r="E63" s="187">
        <f>[1]ClR!E63</f>
        <v>6</v>
      </c>
      <c r="F63" s="187">
        <f>[1]ClR!F63</f>
        <v>3</v>
      </c>
      <c r="G63" s="187">
        <f>[1]ClR!G63</f>
        <v>0</v>
      </c>
      <c r="H63" s="187">
        <f>[1]ClR!H63</f>
        <v>0</v>
      </c>
      <c r="I63" s="188">
        <f>[1]ClR!$I63</f>
        <v>25</v>
      </c>
      <c r="J63" s="185" t="str">
        <f>[1]ClR!$J63</f>
        <v>ECLQ3</v>
      </c>
    </row>
    <row r="64" spans="1:10">
      <c r="A64" s="185">
        <f>[1]ClR!$A64</f>
        <v>63</v>
      </c>
      <c r="B64" s="185" t="str">
        <f>[1]ClR!$B64</f>
        <v>Hoffenheim</v>
      </c>
      <c r="C64" s="186" t="str">
        <f>[1]ClR!$C64</f>
        <v>Ger12</v>
      </c>
      <c r="D64" s="187">
        <f>[1]ClR!D64</f>
        <v>0</v>
      </c>
      <c r="E64" s="187">
        <f>[1]ClR!E64</f>
        <v>4</v>
      </c>
      <c r="F64" s="187">
        <f>[1]ClR!F64</f>
        <v>7</v>
      </c>
      <c r="G64" s="187">
        <f>[1]ClR!G64</f>
        <v>0</v>
      </c>
      <c r="H64" s="187">
        <f>[1]ClR!H64</f>
        <v>12</v>
      </c>
      <c r="I64" s="188">
        <f>[1]ClR!$I64</f>
        <v>23</v>
      </c>
      <c r="J64" s="185" t="str">
        <f>[1]ClR!$J64</f>
        <v xml:space="preserve"> </v>
      </c>
    </row>
    <row r="65" spans="1:10">
      <c r="A65" s="185">
        <f>[1]ClR!$A65</f>
        <v>64</v>
      </c>
      <c r="B65" s="185" t="str">
        <f>[1]ClR!$B65</f>
        <v>Astana</v>
      </c>
      <c r="C65" s="186" t="str">
        <f>[1]ClR!$C65</f>
        <v>Kaz3</v>
      </c>
      <c r="D65" s="187">
        <f>[1]ClR!D65</f>
        <v>4</v>
      </c>
      <c r="E65" s="187">
        <f>[1]ClR!E65</f>
        <v>8</v>
      </c>
      <c r="F65" s="187">
        <f>[1]ClR!F65</f>
        <v>6</v>
      </c>
      <c r="G65" s="187">
        <f>[1]ClR!G65</f>
        <v>3</v>
      </c>
      <c r="H65" s="187">
        <f>[1]ClR!H65</f>
        <v>1.5</v>
      </c>
      <c r="I65" s="188">
        <f>[1]ClR!$I65</f>
        <v>22.5</v>
      </c>
      <c r="J65" s="185" t="str">
        <f>[1]ClR!$J65</f>
        <v>ECLQ2</v>
      </c>
    </row>
    <row r="66" spans="1:10">
      <c r="A66" s="185">
        <f>[1]ClR!$A66</f>
        <v>65</v>
      </c>
      <c r="B66" s="185" t="str">
        <f>[1]ClR!$B66</f>
        <v>Standard</v>
      </c>
      <c r="C66" s="186" t="str">
        <f>[1]ClR!$C66</f>
        <v>Bel7</v>
      </c>
      <c r="D66" s="187">
        <f>[1]ClR!D66</f>
        <v>6</v>
      </c>
      <c r="E66" s="187">
        <f>[1]ClR!E66</f>
        <v>0</v>
      </c>
      <c r="F66" s="187">
        <f>[1]ClR!F66</f>
        <v>7</v>
      </c>
      <c r="G66" s="187">
        <f>[1]ClR!G66</f>
        <v>6</v>
      </c>
      <c r="H66" s="187">
        <f>[1]ClR!H66</f>
        <v>3</v>
      </c>
      <c r="I66" s="188">
        <f>[1]ClR!$I66</f>
        <v>22</v>
      </c>
      <c r="J66" s="185" t="str">
        <f>[1]ClR!$J66</f>
        <v xml:space="preserve"> </v>
      </c>
    </row>
    <row r="67" spans="1:10">
      <c r="A67" s="185">
        <f>[1]ClR!$A67</f>
        <v>66</v>
      </c>
      <c r="B67" s="185" t="str">
        <f>[1]ClR!$B67</f>
        <v>AZ Alkmaar</v>
      </c>
      <c r="C67" s="186" t="str">
        <f>[1]ClR!$C67</f>
        <v>Ned3</v>
      </c>
      <c r="D67" s="187">
        <f>[1]ClR!D67</f>
        <v>6</v>
      </c>
      <c r="E67" s="187">
        <f>[1]ClR!E67</f>
        <v>0</v>
      </c>
      <c r="F67" s="187">
        <f>[1]ClR!F67</f>
        <v>1.5</v>
      </c>
      <c r="G67" s="187">
        <f>[1]ClR!G67</f>
        <v>8</v>
      </c>
      <c r="H67" s="187">
        <f>[1]ClR!H67</f>
        <v>6</v>
      </c>
      <c r="I67" s="188">
        <f>[1]ClR!$I67</f>
        <v>21.5</v>
      </c>
      <c r="J67" s="185" t="str">
        <f>[1]ClR!$J67</f>
        <v>ELQ4</v>
      </c>
    </row>
    <row r="68" spans="1:10">
      <c r="A68" s="185">
        <f>[1]ClR!$A68</f>
        <v>67</v>
      </c>
      <c r="B68" s="185" t="str">
        <f>[1]ClR!$B68</f>
        <v>LASK</v>
      </c>
      <c r="C68" s="186" t="str">
        <f>[1]ClR!$C68</f>
        <v>Aut3</v>
      </c>
      <c r="D68" s="187">
        <f>[1]ClR!D68</f>
        <v>0</v>
      </c>
      <c r="E68" s="187">
        <f>[1]ClR!E68</f>
        <v>0</v>
      </c>
      <c r="F68" s="187">
        <f>[1]ClR!F68</f>
        <v>2</v>
      </c>
      <c r="G68" s="187">
        <f>[1]ClR!G68</f>
        <v>12</v>
      </c>
      <c r="H68" s="187">
        <f>[1]ClR!H68</f>
        <v>7</v>
      </c>
      <c r="I68" s="188">
        <f>[1]ClR!$I68</f>
        <v>21</v>
      </c>
      <c r="J68" s="185" t="str">
        <f>[1]ClR!$J68</f>
        <v>ELQ4</v>
      </c>
    </row>
    <row r="69" spans="1:10">
      <c r="A69" s="185">
        <f>[1]ClR!$A69</f>
        <v>68</v>
      </c>
      <c r="B69" s="185" t="str">
        <f>[1]ClR!$B69</f>
        <v>Feyenoord</v>
      </c>
      <c r="C69" s="186" t="str">
        <f>[1]ClR!$C69</f>
        <v>Ned5</v>
      </c>
      <c r="D69" s="187">
        <f>[1]ClR!D69</f>
        <v>5</v>
      </c>
      <c r="E69" s="187">
        <f>[1]ClR!E69</f>
        <v>6</v>
      </c>
      <c r="F69" s="187">
        <f>[1]ClR!F69</f>
        <v>2</v>
      </c>
      <c r="G69" s="187">
        <f>[1]ClR!G69</f>
        <v>4</v>
      </c>
      <c r="H69" s="187">
        <f>[1]ClR!H69</f>
        <v>4</v>
      </c>
      <c r="I69" s="188">
        <f>[1]ClR!$I69</f>
        <v>21</v>
      </c>
      <c r="J69" s="185" t="str">
        <f>[1]ClR!$J69</f>
        <v>ECLQ2</v>
      </c>
    </row>
    <row r="70" spans="1:10">
      <c r="A70" s="185">
        <f>[1]ClR!$A70</f>
        <v>69</v>
      </c>
      <c r="B70" s="185" t="str">
        <f>[1]ClR!$B70</f>
        <v>Qarabag</v>
      </c>
      <c r="C70" s="186" t="str">
        <f>[1]ClR!$C70</f>
        <v>Aze1</v>
      </c>
      <c r="D70" s="187">
        <f>[1]ClR!D70</f>
        <v>5</v>
      </c>
      <c r="E70" s="187">
        <f>[1]ClR!E70</f>
        <v>6</v>
      </c>
      <c r="F70" s="187">
        <f>[1]ClR!F70</f>
        <v>3</v>
      </c>
      <c r="G70" s="187">
        <f>[1]ClR!G70</f>
        <v>4</v>
      </c>
      <c r="H70" s="187">
        <f>[1]ClR!H70</f>
        <v>3</v>
      </c>
      <c r="I70" s="188">
        <f>[1]ClR!$I70</f>
        <v>21</v>
      </c>
      <c r="J70" s="185" t="str">
        <f>[1]ClR!$J70</f>
        <v>CHQ1</v>
      </c>
    </row>
    <row r="71" spans="1:10">
      <c r="A71" s="185">
        <f>[1]ClR!$A71</f>
        <v>70</v>
      </c>
      <c r="B71" s="185" t="str">
        <f>[1]ClR!$B71</f>
        <v>Steaua</v>
      </c>
      <c r="C71" s="186" t="str">
        <f>[1]ClR!$C71</f>
        <v>Rom1</v>
      </c>
      <c r="D71" s="187">
        <f>[1]ClR!D71</f>
        <v>5</v>
      </c>
      <c r="E71" s="187">
        <f>[1]ClR!E71</f>
        <v>9</v>
      </c>
      <c r="F71" s="187">
        <f>[1]ClR!F71</f>
        <v>2.5</v>
      </c>
      <c r="G71" s="187">
        <f>[1]ClR!G71</f>
        <v>2.5</v>
      </c>
      <c r="H71" s="187">
        <f>[1]ClR!H71</f>
        <v>2</v>
      </c>
      <c r="I71" s="188">
        <f>[1]ClR!$I71</f>
        <v>21</v>
      </c>
      <c r="J71" s="185" t="str">
        <f>[1]ClR!$J71</f>
        <v>CHQ1</v>
      </c>
    </row>
    <row r="72" spans="1:10">
      <c r="A72" s="185">
        <f>[1]ClR!$A72</f>
        <v>71</v>
      </c>
      <c r="B72" s="185" t="str">
        <f>[1]ClR!$B72</f>
        <v>Maccabi Tel-Aviv</v>
      </c>
      <c r="C72" s="186" t="str">
        <f>[1]ClR!$C72</f>
        <v>Isr2</v>
      </c>
      <c r="D72" s="187">
        <f>[1]ClR!D72</f>
        <v>5</v>
      </c>
      <c r="E72" s="187">
        <f>[1]ClR!E72</f>
        <v>3</v>
      </c>
      <c r="F72" s="187">
        <f>[1]ClR!F72</f>
        <v>2.5</v>
      </c>
      <c r="G72" s="187">
        <f>[1]ClR!G72</f>
        <v>2</v>
      </c>
      <c r="H72" s="187">
        <f>[1]ClR!H72</f>
        <v>8</v>
      </c>
      <c r="I72" s="188">
        <f>[1]ClR!$I72</f>
        <v>20.5</v>
      </c>
      <c r="J72" s="185" t="str">
        <f>[1]ClR!$J72</f>
        <v>ECLQ2</v>
      </c>
    </row>
    <row r="73" spans="1:10">
      <c r="A73" s="185">
        <f>[1]ClR!$A73</f>
        <v>72</v>
      </c>
      <c r="B73" s="185" t="str">
        <f>[1]ClR!$B73</f>
        <v>PAOK</v>
      </c>
      <c r="C73" s="186" t="str">
        <f>[1]ClR!$C73</f>
        <v>Gre4</v>
      </c>
      <c r="D73" s="187">
        <f>[1]ClR!D73</f>
        <v>8</v>
      </c>
      <c r="E73" s="187">
        <f>[1]ClR!E73</f>
        <v>1.5</v>
      </c>
      <c r="F73" s="187">
        <f>[1]ClR!F73</f>
        <v>3</v>
      </c>
      <c r="G73" s="187">
        <f>[1]ClR!G73</f>
        <v>2.5</v>
      </c>
      <c r="H73" s="187">
        <f>[1]ClR!H73</f>
        <v>5</v>
      </c>
      <c r="I73" s="188">
        <f>[1]ClR!$I73</f>
        <v>20</v>
      </c>
      <c r="J73" s="185" t="str">
        <f>[1]ClR!$J73</f>
        <v>ECLQ2</v>
      </c>
    </row>
    <row r="74" spans="1:10">
      <c r="A74" s="185">
        <f>[1]ClR!$A74</f>
        <v>73</v>
      </c>
      <c r="B74" s="185" t="str">
        <f>[1]ClR!$B74</f>
        <v>AEK Athens</v>
      </c>
      <c r="C74" s="186" t="str">
        <f>[1]ClR!$C74</f>
        <v>Gre3</v>
      </c>
      <c r="D74" s="187">
        <f>[1]ClR!D74</f>
        <v>1</v>
      </c>
      <c r="E74" s="187">
        <f>[1]ClR!E74</f>
        <v>9</v>
      </c>
      <c r="F74" s="187">
        <f>[1]ClR!F74</f>
        <v>4</v>
      </c>
      <c r="G74" s="187">
        <f>[1]ClR!G74</f>
        <v>2.5</v>
      </c>
      <c r="H74" s="187">
        <f>[1]ClR!H74</f>
        <v>3</v>
      </c>
      <c r="I74" s="188">
        <f>[1]ClR!$I74</f>
        <v>19.5</v>
      </c>
      <c r="J74" s="185" t="str">
        <f>[1]ClR!$J74</f>
        <v>ECLQ2</v>
      </c>
    </row>
    <row r="75" spans="1:10">
      <c r="A75" s="185">
        <f>[1]ClR!$A75</f>
        <v>74</v>
      </c>
      <c r="B75" s="185" t="str">
        <f>[1]ClR!$B75</f>
        <v>Fenerbahce</v>
      </c>
      <c r="C75" s="186" t="str">
        <f>[1]ClR!$C75</f>
        <v>Tur2</v>
      </c>
      <c r="D75" s="187">
        <f>[1]ClR!D75</f>
        <v>10</v>
      </c>
      <c r="E75" s="187">
        <f>[1]ClR!E75</f>
        <v>1.5</v>
      </c>
      <c r="F75" s="187">
        <f>[1]ClR!F75</f>
        <v>8</v>
      </c>
      <c r="G75" s="187">
        <f>[1]ClR!G75</f>
        <v>0</v>
      </c>
      <c r="H75" s="187">
        <f>[1]ClR!H75</f>
        <v>0</v>
      </c>
      <c r="I75" s="188">
        <f>[1]ClR!$I75</f>
        <v>19.5</v>
      </c>
      <c r="J75" s="185" t="str">
        <f>[1]ClR!$J75</f>
        <v>NCQ2</v>
      </c>
    </row>
    <row r="76" spans="1:10">
      <c r="A76" s="185">
        <f>[1]ClR!$A76</f>
        <v>75</v>
      </c>
      <c r="B76" s="185" t="str">
        <f>[1]ClR!$B76</f>
        <v>Wolverhampton</v>
      </c>
      <c r="C76" s="186" t="str">
        <f>[1]ClR!$C76</f>
        <v>Eng12</v>
      </c>
      <c r="D76" s="187">
        <f>[1]ClR!D76</f>
        <v>0</v>
      </c>
      <c r="E76" s="187">
        <f>[1]ClR!E76</f>
        <v>0</v>
      </c>
      <c r="F76" s="187">
        <f>[1]ClR!F76</f>
        <v>0</v>
      </c>
      <c r="G76" s="187">
        <f>[1]ClR!G76</f>
        <v>16</v>
      </c>
      <c r="H76" s="187">
        <f>[1]ClR!H76</f>
        <v>0</v>
      </c>
      <c r="I76" s="188">
        <f>[1]ClR!$I76</f>
        <v>19.341999999999999</v>
      </c>
      <c r="J76" s="185" t="str">
        <f>[1]ClR!$J76</f>
        <v xml:space="preserve"> </v>
      </c>
    </row>
    <row r="77" spans="1:10">
      <c r="A77" s="185">
        <f>[1]ClR!$A77</f>
        <v>76</v>
      </c>
      <c r="B77" s="185" t="str">
        <f>[1]ClR!$B77</f>
        <v>Burnley</v>
      </c>
      <c r="C77" s="186" t="str">
        <f>[1]ClR!$C77</f>
        <v>Eng16</v>
      </c>
      <c r="D77" s="187">
        <f>[1]ClR!D77</f>
        <v>0</v>
      </c>
      <c r="E77" s="187">
        <f>[1]ClR!E77</f>
        <v>0</v>
      </c>
      <c r="F77" s="187">
        <f>[1]ClR!F77</f>
        <v>2.5</v>
      </c>
      <c r="G77" s="187">
        <f>[1]ClR!G77</f>
        <v>0</v>
      </c>
      <c r="H77" s="187">
        <f>[1]ClR!H77</f>
        <v>0</v>
      </c>
      <c r="I77" s="188">
        <f>[1]ClR!$I77</f>
        <v>19.341999999999999</v>
      </c>
      <c r="J77" s="185" t="str">
        <f>[1]ClR!$J77</f>
        <v xml:space="preserve"> </v>
      </c>
    </row>
    <row r="78" spans="1:10">
      <c r="A78" s="185">
        <f>[1]ClR!$A78</f>
        <v>77</v>
      </c>
      <c r="B78" s="185" t="str">
        <f>[1]ClR!$B78</f>
        <v>Everton</v>
      </c>
      <c r="C78" s="186" t="str">
        <f>[1]ClR!$C78</f>
        <v>Eng8</v>
      </c>
      <c r="D78" s="187">
        <f>[1]ClR!D78</f>
        <v>0</v>
      </c>
      <c r="E78" s="187">
        <f>[1]ClR!E78</f>
        <v>3</v>
      </c>
      <c r="F78" s="187">
        <f>[1]ClR!F78</f>
        <v>0</v>
      </c>
      <c r="G78" s="187">
        <f>[1]ClR!G78</f>
        <v>0</v>
      </c>
      <c r="H78" s="187">
        <f>[1]ClR!H78</f>
        <v>0</v>
      </c>
      <c r="I78" s="188">
        <f>[1]ClR!$I78</f>
        <v>19.341999999999999</v>
      </c>
      <c r="J78" s="185" t="str">
        <f>[1]ClR!$J78</f>
        <v xml:space="preserve"> </v>
      </c>
    </row>
    <row r="79" spans="1:10">
      <c r="A79" s="185">
        <f>[1]ClR!$A79</f>
        <v>78</v>
      </c>
      <c r="B79" s="185" t="str">
        <f>[1]ClR!$B79</f>
        <v>West Ham</v>
      </c>
      <c r="C79" s="186" t="str">
        <f>[1]ClR!$C79</f>
        <v>Eng4</v>
      </c>
      <c r="D79" s="187">
        <f>[1]ClR!D79</f>
        <v>1.5</v>
      </c>
      <c r="E79" s="187">
        <f>[1]ClR!E79</f>
        <v>0</v>
      </c>
      <c r="F79" s="187">
        <f>[1]ClR!F79</f>
        <v>0</v>
      </c>
      <c r="G79" s="187">
        <f>[1]ClR!G79</f>
        <v>0</v>
      </c>
      <c r="H79" s="187">
        <f>[1]ClR!H79</f>
        <v>0</v>
      </c>
      <c r="I79" s="188">
        <f>[1]ClR!$I79</f>
        <v>19.341999999999999</v>
      </c>
      <c r="J79" s="185" t="str">
        <f>[1]ClR!$J79</f>
        <v>GS CL</v>
      </c>
    </row>
    <row r="80" spans="1:10">
      <c r="A80" s="185">
        <f>[1]ClR!$A80</f>
        <v>79</v>
      </c>
      <c r="B80" s="185" t="str">
        <f>[1]ClR!$B80</f>
        <v>Southampton</v>
      </c>
      <c r="C80" s="186" t="str">
        <f>[1]ClR!$C80</f>
        <v>Eng14</v>
      </c>
      <c r="D80" s="187">
        <f>[1]ClR!D80</f>
        <v>6</v>
      </c>
      <c r="E80" s="187">
        <f>[1]ClR!E80</f>
        <v>0</v>
      </c>
      <c r="F80" s="187">
        <f>[1]ClR!F80</f>
        <v>0</v>
      </c>
      <c r="G80" s="187">
        <f>[1]ClR!G80</f>
        <v>0</v>
      </c>
      <c r="H80" s="187">
        <f>[1]ClR!H80</f>
        <v>0</v>
      </c>
      <c r="I80" s="188">
        <f>[1]ClR!$I80</f>
        <v>19.341999999999999</v>
      </c>
      <c r="J80" s="185" t="str">
        <f>[1]ClR!$J80</f>
        <v xml:space="preserve"> </v>
      </c>
    </row>
    <row r="81" spans="1:10">
      <c r="A81" s="185" t="str">
        <f>[1]ClR!$A81</f>
        <v xml:space="preserve"> </v>
      </c>
      <c r="B81" s="185" t="str">
        <f>[1]ClR!$B81</f>
        <v>England</v>
      </c>
      <c r="C81" s="186" t="str">
        <f>[1]ClR!$C81</f>
        <v xml:space="preserve"> </v>
      </c>
      <c r="D81" s="187">
        <f>[1]ClR!D81</f>
        <v>2.9855999999999998</v>
      </c>
      <c r="E81" s="187">
        <f>[1]ClR!E81</f>
        <v>4.0141999999999998</v>
      </c>
      <c r="F81" s="187">
        <f>[1]ClR!F81</f>
        <v>4.5284000000000004</v>
      </c>
      <c r="G81" s="187">
        <f>[1]ClR!G81</f>
        <v>3.7141999999999999</v>
      </c>
      <c r="H81" s="187">
        <f>[1]ClR!H81</f>
        <v>4.0999999999999996</v>
      </c>
      <c r="I81" s="188">
        <f>[1]ClR!$I81</f>
        <v>19.341999999999999</v>
      </c>
      <c r="J81" s="185" t="str">
        <f>[1]ClR!$J81</f>
        <v xml:space="preserve"> </v>
      </c>
    </row>
    <row r="82" spans="1:10">
      <c r="A82" s="185">
        <f>[1]ClR!$A82</f>
        <v>80</v>
      </c>
      <c r="B82" s="185" t="str">
        <f>[1]ClR!$B82</f>
        <v>Granada</v>
      </c>
      <c r="C82" s="186" t="str">
        <f>[1]ClR!$C82</f>
        <v>Esp8</v>
      </c>
      <c r="D82" s="187">
        <f>[1]ClR!D82</f>
        <v>0</v>
      </c>
      <c r="E82" s="187">
        <f>[1]ClR!E82</f>
        <v>0</v>
      </c>
      <c r="F82" s="187">
        <f>[1]ClR!F82</f>
        <v>0</v>
      </c>
      <c r="G82" s="187">
        <f>[1]ClR!G82</f>
        <v>0</v>
      </c>
      <c r="H82" s="187">
        <f>[1]ClR!H82</f>
        <v>13</v>
      </c>
      <c r="I82" s="188">
        <f>[1]ClR!$I82</f>
        <v>19.256</v>
      </c>
      <c r="J82" s="185" t="str">
        <f>[1]ClR!$J82</f>
        <v xml:space="preserve"> </v>
      </c>
    </row>
    <row r="83" spans="1:10">
      <c r="A83" s="185">
        <f>[1]ClR!$A83</f>
        <v>81</v>
      </c>
      <c r="B83" s="185" t="str">
        <f>[1]ClR!$B83</f>
        <v>Real Sociedad</v>
      </c>
      <c r="C83" s="186" t="str">
        <f>[1]ClR!$C83</f>
        <v>Esp5</v>
      </c>
      <c r="D83" s="187">
        <f>[1]ClR!D83</f>
        <v>0</v>
      </c>
      <c r="E83" s="187">
        <f>[1]ClR!E83</f>
        <v>9</v>
      </c>
      <c r="F83" s="187">
        <f>[1]ClR!F83</f>
        <v>0</v>
      </c>
      <c r="G83" s="187">
        <f>[1]ClR!G83</f>
        <v>0</v>
      </c>
      <c r="H83" s="187">
        <f>[1]ClR!H83</f>
        <v>8</v>
      </c>
      <c r="I83" s="188">
        <f>[1]ClR!$I83</f>
        <v>19.256</v>
      </c>
      <c r="J83" s="185" t="str">
        <f>[1]ClR!$J83</f>
        <v>GS EL</v>
      </c>
    </row>
    <row r="84" spans="1:10">
      <c r="A84" s="185">
        <f>[1]ClR!$A84</f>
        <v>82</v>
      </c>
      <c r="B84" s="185" t="str">
        <f>[1]ClR!$B84</f>
        <v>Getafe</v>
      </c>
      <c r="C84" s="186" t="str">
        <f>[1]ClR!$C84</f>
        <v>Esp15</v>
      </c>
      <c r="D84" s="187">
        <f>[1]ClR!D84</f>
        <v>0</v>
      </c>
      <c r="E84" s="187">
        <f>[1]ClR!E84</f>
        <v>0</v>
      </c>
      <c r="F84" s="187">
        <f>[1]ClR!F84</f>
        <v>0</v>
      </c>
      <c r="G84" s="187">
        <f>[1]ClR!G84</f>
        <v>11</v>
      </c>
      <c r="H84" s="187">
        <f>[1]ClR!H84</f>
        <v>0</v>
      </c>
      <c r="I84" s="188">
        <f>[1]ClR!$I84</f>
        <v>19.256</v>
      </c>
      <c r="J84" s="185" t="str">
        <f>[1]ClR!$J84</f>
        <v xml:space="preserve"> </v>
      </c>
    </row>
    <row r="85" spans="1:10">
      <c r="A85" s="185">
        <f>[1]ClR!$A85</f>
        <v>83</v>
      </c>
      <c r="B85" s="185" t="str">
        <f>[1]ClR!$B85</f>
        <v>Espanyol</v>
      </c>
      <c r="C85" s="186" t="str">
        <f>[1]ClR!$C85</f>
        <v>EspII</v>
      </c>
      <c r="D85" s="187">
        <f>[1]ClR!D85</f>
        <v>0</v>
      </c>
      <c r="E85" s="187">
        <f>[1]ClR!E85</f>
        <v>0</v>
      </c>
      <c r="F85" s="187">
        <f>[1]ClR!F85</f>
        <v>0</v>
      </c>
      <c r="G85" s="187">
        <f>[1]ClR!G85</f>
        <v>10</v>
      </c>
      <c r="H85" s="187">
        <f>[1]ClR!H85</f>
        <v>0</v>
      </c>
      <c r="I85" s="188">
        <f>[1]ClR!$I85</f>
        <v>19.256</v>
      </c>
      <c r="J85" s="185" t="str">
        <f>[1]ClR!$J85</f>
        <v xml:space="preserve"> </v>
      </c>
    </row>
    <row r="86" spans="1:10">
      <c r="A86" s="185">
        <f>[1]ClR!$A86</f>
        <v>84</v>
      </c>
      <c r="B86" s="185" t="str">
        <f>[1]ClR!$B86</f>
        <v>Betis</v>
      </c>
      <c r="C86" s="186" t="str">
        <f>[1]ClR!$C86</f>
        <v>Esp6</v>
      </c>
      <c r="D86" s="187">
        <f>[1]ClR!D86</f>
        <v>0</v>
      </c>
      <c r="E86" s="187">
        <f>[1]ClR!E86</f>
        <v>0</v>
      </c>
      <c r="F86" s="187">
        <f>[1]ClR!F86</f>
        <v>10</v>
      </c>
      <c r="G86" s="187">
        <f>[1]ClR!G86</f>
        <v>0</v>
      </c>
      <c r="H86" s="187">
        <f>[1]ClR!H86</f>
        <v>0</v>
      </c>
      <c r="I86" s="188">
        <f>[1]ClR!$I86</f>
        <v>19.256</v>
      </c>
      <c r="J86" s="185" t="str">
        <f>[1]ClR!$J86</f>
        <v>GS EL</v>
      </c>
    </row>
    <row r="87" spans="1:10">
      <c r="A87" s="185">
        <f>[1]ClR!$A87</f>
        <v>85</v>
      </c>
      <c r="B87" s="185" t="str">
        <f>[1]ClR!$B87</f>
        <v>Athletic Bilbao</v>
      </c>
      <c r="C87" s="186" t="str">
        <f>[1]ClR!$C87</f>
        <v>Esp11</v>
      </c>
      <c r="D87" s="187">
        <f>[1]ClR!D87</f>
        <v>9</v>
      </c>
      <c r="E87" s="187">
        <f>[1]ClR!E87</f>
        <v>10</v>
      </c>
      <c r="F87" s="187">
        <f>[1]ClR!F87</f>
        <v>0</v>
      </c>
      <c r="G87" s="187">
        <f>[1]ClR!G87</f>
        <v>0</v>
      </c>
      <c r="H87" s="187">
        <f>[1]ClR!H87</f>
        <v>0</v>
      </c>
      <c r="I87" s="188">
        <f>[1]ClR!$I87</f>
        <v>19.256</v>
      </c>
      <c r="J87" s="185" t="str">
        <f>[1]ClR!$J87</f>
        <v xml:space="preserve"> </v>
      </c>
    </row>
    <row r="88" spans="1:10">
      <c r="A88" s="185">
        <f>[1]ClR!$A88</f>
        <v>86</v>
      </c>
      <c r="B88" s="185" t="str">
        <f>[1]ClR!$B88</f>
        <v>Celta</v>
      </c>
      <c r="C88" s="186" t="str">
        <f>[1]ClR!$C88</f>
        <v>Esp10</v>
      </c>
      <c r="D88" s="187">
        <f>[1]ClR!D88</f>
        <v>19</v>
      </c>
      <c r="E88" s="187">
        <f>[1]ClR!E88</f>
        <v>0</v>
      </c>
      <c r="F88" s="187">
        <f>[1]ClR!F88</f>
        <v>0</v>
      </c>
      <c r="G88" s="187">
        <f>[1]ClR!G88</f>
        <v>0</v>
      </c>
      <c r="H88" s="187">
        <f>[1]ClR!H88</f>
        <v>0</v>
      </c>
      <c r="I88" s="188">
        <f>[1]ClR!$I88</f>
        <v>19.256</v>
      </c>
      <c r="J88" s="185" t="str">
        <f>[1]ClR!$J88</f>
        <v xml:space="preserve"> </v>
      </c>
    </row>
    <row r="89" spans="1:10">
      <c r="A89" s="185" t="str">
        <f>[1]ClR!$A89</f>
        <v xml:space="preserve"> </v>
      </c>
      <c r="B89" s="185" t="str">
        <f>[1]ClR!$B89</f>
        <v>Spain</v>
      </c>
      <c r="C89" s="186" t="str">
        <f>[1]ClR!$C89</f>
        <v xml:space="preserve"> </v>
      </c>
      <c r="D89" s="187">
        <f>[1]ClR!D89</f>
        <v>4.0284000000000004</v>
      </c>
      <c r="E89" s="187">
        <f>[1]ClR!E89</f>
        <v>3.9428000000000001</v>
      </c>
      <c r="F89" s="187">
        <f>[1]ClR!F89</f>
        <v>3.9142000000000001</v>
      </c>
      <c r="G89" s="187">
        <f>[1]ClR!G89</f>
        <v>3.7856000000000001</v>
      </c>
      <c r="H89" s="187">
        <f>[1]ClR!H89</f>
        <v>3.5855999999999999</v>
      </c>
      <c r="I89" s="188">
        <f>[1]ClR!$I89</f>
        <v>19.256</v>
      </c>
      <c r="J89" s="185" t="str">
        <f>[1]ClR!$J89</f>
        <v xml:space="preserve"> </v>
      </c>
    </row>
    <row r="90" spans="1:10">
      <c r="A90" s="185">
        <f>[1]ClR!$A90</f>
        <v>87</v>
      </c>
      <c r="B90" s="185" t="str">
        <f>[1]ClR!$B90</f>
        <v>Rennes</v>
      </c>
      <c r="C90" s="186" t="str">
        <f>[1]ClR!$C90</f>
        <v>Fra7</v>
      </c>
      <c r="D90" s="187">
        <f>[1]ClR!D90</f>
        <v>0</v>
      </c>
      <c r="E90" s="187">
        <f>[1]ClR!E90</f>
        <v>0</v>
      </c>
      <c r="F90" s="187">
        <f>[1]ClR!F90</f>
        <v>11</v>
      </c>
      <c r="G90" s="187">
        <f>[1]ClR!G90</f>
        <v>3</v>
      </c>
      <c r="H90" s="187">
        <f>[1]ClR!H90</f>
        <v>5</v>
      </c>
      <c r="I90" s="188">
        <f>[1]ClR!$I90</f>
        <v>19</v>
      </c>
      <c r="J90" s="185" t="str">
        <f>[1]ClR!$J90</f>
        <v xml:space="preserve"> </v>
      </c>
    </row>
    <row r="91" spans="1:10">
      <c r="A91" s="185">
        <f>[1]ClR!$A91</f>
        <v>88</v>
      </c>
      <c r="B91" s="185" t="str">
        <f>[1]ClR!$B91</f>
        <v>Malmo</v>
      </c>
      <c r="C91" s="186" t="str">
        <f>[1]ClR!$C91</f>
        <v>Swe1</v>
      </c>
      <c r="D91" s="187">
        <f>[1]ClR!D91</f>
        <v>0</v>
      </c>
      <c r="E91" s="187">
        <f>[1]ClR!E91</f>
        <v>1</v>
      </c>
      <c r="F91" s="187">
        <f>[1]ClR!F91</f>
        <v>7</v>
      </c>
      <c r="G91" s="187">
        <f>[1]ClR!G91</f>
        <v>8</v>
      </c>
      <c r="H91" s="187">
        <f>[1]ClR!H91</f>
        <v>2.5</v>
      </c>
      <c r="I91" s="188">
        <f>[1]ClR!$I91</f>
        <v>18.5</v>
      </c>
      <c r="J91" s="185" t="str">
        <f>[1]ClR!$J91</f>
        <v>CHQ1</v>
      </c>
    </row>
    <row r="92" spans="1:10">
      <c r="A92" s="185">
        <f>[1]ClR!$A92</f>
        <v>89</v>
      </c>
      <c r="B92" s="185" t="str">
        <f>[1]ClR!$B92</f>
        <v>Spartak</v>
      </c>
      <c r="C92" s="186" t="str">
        <f>[1]ClR!$C92</f>
        <v>Rus2</v>
      </c>
      <c r="D92" s="187">
        <f>[1]ClR!D92</f>
        <v>1</v>
      </c>
      <c r="E92" s="187">
        <f>[1]ClR!E92</f>
        <v>11</v>
      </c>
      <c r="F92" s="187">
        <f>[1]ClR!F92</f>
        <v>4</v>
      </c>
      <c r="G92" s="187">
        <f>[1]ClR!G92</f>
        <v>2.5</v>
      </c>
      <c r="H92" s="187">
        <f>[1]ClR!H92</f>
        <v>0</v>
      </c>
      <c r="I92" s="188">
        <f>[1]ClR!$I92</f>
        <v>18.5</v>
      </c>
      <c r="J92" s="185" t="str">
        <f>[1]ClR!$J92</f>
        <v>NCQ3</v>
      </c>
    </row>
    <row r="93" spans="1:10">
      <c r="A93" s="185">
        <f>[1]ClR!$A93</f>
        <v>90</v>
      </c>
      <c r="B93" s="185" t="str">
        <f>[1]ClR!$B93</f>
        <v>Partizan</v>
      </c>
      <c r="C93" s="186" t="str">
        <f>[1]ClR!$C93</f>
        <v>Srb2</v>
      </c>
      <c r="D93" s="187">
        <f>[1]ClR!D93</f>
        <v>0.5</v>
      </c>
      <c r="E93" s="187">
        <f>[1]ClR!E93</f>
        <v>7</v>
      </c>
      <c r="F93" s="187">
        <f>[1]ClR!F93</f>
        <v>2.5</v>
      </c>
      <c r="G93" s="187">
        <f>[1]ClR!G93</f>
        <v>6</v>
      </c>
      <c r="H93" s="187">
        <f>[1]ClR!H93</f>
        <v>2</v>
      </c>
      <c r="I93" s="188">
        <f>[1]ClR!$I93</f>
        <v>18</v>
      </c>
      <c r="J93" s="185" t="str">
        <f>[1]ClR!$J93</f>
        <v>ECLQ2</v>
      </c>
    </row>
    <row r="94" spans="1:10">
      <c r="A94" s="185">
        <f>[1]ClR!$A94</f>
        <v>91</v>
      </c>
      <c r="B94" s="185" t="str">
        <f>[1]ClR!$B94</f>
        <v>Hapoel Beer-Sheva</v>
      </c>
      <c r="C94" s="186" t="str">
        <f>[1]ClR!$C94</f>
        <v>Isr5</v>
      </c>
      <c r="D94" s="187">
        <f>[1]ClR!D94</f>
        <v>6</v>
      </c>
      <c r="E94" s="187">
        <f>[1]ClR!E94</f>
        <v>3</v>
      </c>
      <c r="F94" s="187">
        <f>[1]ClR!F94</f>
        <v>2</v>
      </c>
      <c r="G94" s="187">
        <f>[1]ClR!G94</f>
        <v>2.5</v>
      </c>
      <c r="H94" s="187">
        <f>[1]ClR!H94</f>
        <v>4</v>
      </c>
      <c r="I94" s="188">
        <f>[1]ClR!$I94</f>
        <v>17.5</v>
      </c>
      <c r="J94" s="185" t="str">
        <f>[1]ClR!$J94</f>
        <v xml:space="preserve"> </v>
      </c>
    </row>
    <row r="95" spans="1:10">
      <c r="A95" s="185">
        <f>[1]ClR!$A95</f>
        <v>92</v>
      </c>
      <c r="B95" s="185" t="str">
        <f>[1]ClR!$B95</f>
        <v>Sparta Praha</v>
      </c>
      <c r="C95" s="186" t="str">
        <f>[1]ClR!$C95</f>
        <v>Cze2</v>
      </c>
      <c r="D95" s="187">
        <f>[1]ClR!D95</f>
        <v>9</v>
      </c>
      <c r="E95" s="187">
        <f>[1]ClR!E95</f>
        <v>1</v>
      </c>
      <c r="F95" s="187">
        <f>[1]ClR!F95</f>
        <v>1.5</v>
      </c>
      <c r="G95" s="187">
        <f>[1]ClR!G95</f>
        <v>2</v>
      </c>
      <c r="H95" s="187">
        <f>[1]ClR!H95</f>
        <v>4</v>
      </c>
      <c r="I95" s="188">
        <f>[1]ClR!$I95</f>
        <v>17.5</v>
      </c>
      <c r="J95" s="185" t="str">
        <f>[1]ClR!$J95</f>
        <v>NCQ2</v>
      </c>
    </row>
    <row r="96" spans="1:10">
      <c r="A96" s="185">
        <f>[1]ClR!$A96</f>
        <v>93</v>
      </c>
      <c r="B96" s="185" t="str">
        <f>[1]ClR!$B96</f>
        <v>BATE</v>
      </c>
      <c r="C96" s="186" t="str">
        <f>[1]ClR!$C96</f>
        <v>Blr2</v>
      </c>
      <c r="D96" s="187">
        <f>[1]ClR!D96</f>
        <v>1.5</v>
      </c>
      <c r="E96" s="187">
        <f>[1]ClR!E96</f>
        <v>4</v>
      </c>
      <c r="F96" s="187">
        <f>[1]ClR!F96</f>
        <v>8</v>
      </c>
      <c r="G96" s="187">
        <f>[1]ClR!G96</f>
        <v>2.5</v>
      </c>
      <c r="H96" s="187">
        <f>[1]ClR!H96</f>
        <v>1.5</v>
      </c>
      <c r="I96" s="188">
        <f>[1]ClR!$I96</f>
        <v>17.5</v>
      </c>
      <c r="J96" s="185" t="str">
        <f>[1]ClR!$J96</f>
        <v>ECLQ2</v>
      </c>
    </row>
    <row r="97" spans="1:10">
      <c r="A97" s="185">
        <f>[1]ClR!$A97</f>
        <v>94</v>
      </c>
      <c r="B97" s="185" t="str">
        <f>[1]ClR!$B97</f>
        <v>Molde</v>
      </c>
      <c r="C97" s="186" t="str">
        <f>[1]ClR!$C97</f>
        <v>Nor2</v>
      </c>
      <c r="D97" s="187">
        <f>[1]ClR!D97</f>
        <v>0</v>
      </c>
      <c r="E97" s="187">
        <f>[1]ClR!E97</f>
        <v>0</v>
      </c>
      <c r="F97" s="187">
        <f>[1]ClR!F97</f>
        <v>2.5</v>
      </c>
      <c r="G97" s="187">
        <f>[1]ClR!G97</f>
        <v>2.5</v>
      </c>
      <c r="H97" s="187">
        <f>[1]ClR!H97</f>
        <v>12</v>
      </c>
      <c r="I97" s="188">
        <f>[1]ClR!$I97</f>
        <v>17</v>
      </c>
      <c r="J97" s="185" t="str">
        <f>[1]ClR!$J97</f>
        <v>ECLQ2</v>
      </c>
    </row>
    <row r="98" spans="1:10">
      <c r="A98" s="185">
        <f>[1]ClR!$A98</f>
        <v>95</v>
      </c>
      <c r="B98" s="185" t="str">
        <f>[1]ClR!$B98</f>
        <v>Rapid Wien</v>
      </c>
      <c r="C98" s="186" t="str">
        <f>[1]ClR!$C98</f>
        <v>Aut2</v>
      </c>
      <c r="D98" s="187">
        <f>[1]ClR!D98</f>
        <v>5</v>
      </c>
      <c r="E98" s="187">
        <f>[1]ClR!E98</f>
        <v>0</v>
      </c>
      <c r="F98" s="187">
        <f>[1]ClR!F98</f>
        <v>7</v>
      </c>
      <c r="G98" s="187">
        <f>[1]ClR!G98</f>
        <v>0</v>
      </c>
      <c r="H98" s="187">
        <f>[1]ClR!H98</f>
        <v>5</v>
      </c>
      <c r="I98" s="188">
        <f>[1]ClR!$I98</f>
        <v>17</v>
      </c>
      <c r="J98" s="185" t="str">
        <f>[1]ClR!$J98</f>
        <v>NCQ2</v>
      </c>
    </row>
    <row r="99" spans="1:10">
      <c r="A99" s="185">
        <f>[1]ClR!$A99</f>
        <v>96</v>
      </c>
      <c r="B99" s="185" t="str">
        <f>[1]ClR!$B99</f>
        <v>Galatasaray</v>
      </c>
      <c r="C99" s="186" t="str">
        <f>[1]ClR!$C99</f>
        <v>Tur3</v>
      </c>
      <c r="D99" s="187">
        <f>[1]ClR!D99</f>
        <v>0</v>
      </c>
      <c r="E99" s="187">
        <f>[1]ClR!E99</f>
        <v>0.5</v>
      </c>
      <c r="F99" s="187">
        <f>[1]ClR!F99</f>
        <v>8</v>
      </c>
      <c r="G99" s="187">
        <f>[1]ClR!G99</f>
        <v>6</v>
      </c>
      <c r="H99" s="187">
        <f>[1]ClR!H99</f>
        <v>2.5</v>
      </c>
      <c r="I99" s="188">
        <f>[1]ClR!$I99</f>
        <v>17</v>
      </c>
      <c r="J99" s="185" t="str">
        <f>[1]ClR!$J99</f>
        <v>ELQ4</v>
      </c>
    </row>
    <row r="100" spans="1:10">
      <c r="A100" s="185">
        <f>[1]ClR!$A100</f>
        <v>97</v>
      </c>
      <c r="B100" s="185" t="str">
        <f>[1]ClR!$B100</f>
        <v>CFR Cluj</v>
      </c>
      <c r="C100" s="186" t="str">
        <f>[1]ClR!$C100</f>
        <v>Rom2</v>
      </c>
      <c r="D100" s="187">
        <f>[1]ClR!D100</f>
        <v>0</v>
      </c>
      <c r="E100" s="187">
        <f>[1]ClR!E100</f>
        <v>0</v>
      </c>
      <c r="F100" s="187">
        <f>[1]ClR!F100</f>
        <v>2.5</v>
      </c>
      <c r="G100" s="187">
        <f>[1]ClR!G100</f>
        <v>10</v>
      </c>
      <c r="H100" s="187">
        <f>[1]ClR!H100</f>
        <v>4</v>
      </c>
      <c r="I100" s="188">
        <f>[1]ClR!$I100</f>
        <v>16.5</v>
      </c>
      <c r="J100" s="185" t="str">
        <f>[1]ClR!$J100</f>
        <v>ECLQ2</v>
      </c>
    </row>
    <row r="101" spans="1:10">
      <c r="A101" s="185">
        <f>[1]ClR!$A101</f>
        <v>98</v>
      </c>
      <c r="B101" s="185" t="str">
        <f>[1]ClR!$B101</f>
        <v>Legia</v>
      </c>
      <c r="C101" s="186" t="str">
        <f>[1]ClR!$C101</f>
        <v>Pol1</v>
      </c>
      <c r="D101" s="187">
        <f>[1]ClR!D101</f>
        <v>8</v>
      </c>
      <c r="E101" s="187">
        <f>[1]ClR!E101</f>
        <v>1.5</v>
      </c>
      <c r="F101" s="187">
        <f>[1]ClR!F101</f>
        <v>2</v>
      </c>
      <c r="G101" s="187">
        <f>[1]ClR!G101</f>
        <v>2.5</v>
      </c>
      <c r="H101" s="187">
        <f>[1]ClR!H101</f>
        <v>2.5</v>
      </c>
      <c r="I101" s="188">
        <f>[1]ClR!$I101</f>
        <v>16.5</v>
      </c>
      <c r="J101" s="185" t="str">
        <f>[1]ClR!$J101</f>
        <v>CHQ1</v>
      </c>
    </row>
    <row r="102" spans="1:10">
      <c r="A102" s="185">
        <f>[1]ClR!$A102</f>
        <v>99</v>
      </c>
      <c r="B102" s="185" t="str">
        <f>[1]ClR!$B102</f>
        <v>Zorya</v>
      </c>
      <c r="C102" s="186" t="str">
        <f>[1]ClR!$C102</f>
        <v>Ukr3</v>
      </c>
      <c r="D102" s="187">
        <f>[1]ClR!D102</f>
        <v>2</v>
      </c>
      <c r="E102" s="187">
        <f>[1]ClR!E102</f>
        <v>4</v>
      </c>
      <c r="F102" s="187">
        <f>[1]ClR!F102</f>
        <v>2.5</v>
      </c>
      <c r="G102" s="187">
        <f>[1]ClR!G102</f>
        <v>2.5</v>
      </c>
      <c r="H102" s="187">
        <f>[1]ClR!H102</f>
        <v>4</v>
      </c>
      <c r="I102" s="188">
        <f>[1]ClR!$I102</f>
        <v>15</v>
      </c>
      <c r="J102" s="185" t="str">
        <f>[1]ClR!$J102</f>
        <v>ELQ4</v>
      </c>
    </row>
    <row r="103" spans="1:10">
      <c r="A103" s="185">
        <f>[1]ClR!$A103</f>
        <v>100</v>
      </c>
      <c r="B103" s="185" t="str">
        <f>[1]ClR!$B103</f>
        <v>Torino</v>
      </c>
      <c r="C103" s="186" t="str">
        <f>[1]ClR!$C103</f>
        <v>Ita17</v>
      </c>
      <c r="D103" s="187">
        <f>[1]ClR!D103</f>
        <v>0</v>
      </c>
      <c r="E103" s="187">
        <f>[1]ClR!E103</f>
        <v>0</v>
      </c>
      <c r="F103" s="187">
        <f>[1]ClR!F103</f>
        <v>0</v>
      </c>
      <c r="G103" s="187">
        <f>[1]ClR!G103</f>
        <v>2.5</v>
      </c>
      <c r="H103" s="187">
        <f>[1]ClR!H103</f>
        <v>0</v>
      </c>
      <c r="I103" s="188">
        <f>[1]ClR!$I103</f>
        <v>14.973000000000001</v>
      </c>
      <c r="J103" s="185" t="str">
        <f>[1]ClR!$J103</f>
        <v xml:space="preserve"> </v>
      </c>
    </row>
    <row r="104" spans="1:10">
      <c r="A104" s="185">
        <f>[1]ClR!$A104</f>
        <v>101</v>
      </c>
      <c r="B104" s="185" t="str">
        <f>[1]ClR!$B104</f>
        <v>Sassuolo</v>
      </c>
      <c r="C104" s="186" t="str">
        <f>[1]ClR!$C104</f>
        <v>Ita8</v>
      </c>
      <c r="D104" s="187">
        <f>[1]ClR!D104</f>
        <v>4</v>
      </c>
      <c r="E104" s="187">
        <f>[1]ClR!E104</f>
        <v>0</v>
      </c>
      <c r="F104" s="187">
        <f>[1]ClR!F104</f>
        <v>0</v>
      </c>
      <c r="G104" s="187">
        <f>[1]ClR!G104</f>
        <v>0</v>
      </c>
      <c r="H104" s="187">
        <f>[1]ClR!H104</f>
        <v>0</v>
      </c>
      <c r="I104" s="188">
        <f>[1]ClR!$I104</f>
        <v>14.973000000000001</v>
      </c>
      <c r="J104" s="185" t="str">
        <f>[1]ClR!$J104</f>
        <v xml:space="preserve"> </v>
      </c>
    </row>
    <row r="105" spans="1:10">
      <c r="A105" s="185">
        <f>[1]ClR!$A105</f>
        <v>102</v>
      </c>
      <c r="B105" s="185" t="str">
        <f>[1]ClR!$B105</f>
        <v>Fiorentina</v>
      </c>
      <c r="C105" s="186" t="str">
        <f>[1]ClR!$C105</f>
        <v>Ita15</v>
      </c>
      <c r="D105" s="187">
        <f>[1]ClR!D105</f>
        <v>11</v>
      </c>
      <c r="E105" s="187">
        <f>[1]ClR!E105</f>
        <v>0</v>
      </c>
      <c r="F105" s="187">
        <f>[1]ClR!F105</f>
        <v>0</v>
      </c>
      <c r="G105" s="187">
        <f>[1]ClR!G105</f>
        <v>0</v>
      </c>
      <c r="H105" s="187">
        <f>[1]ClR!H105</f>
        <v>0</v>
      </c>
      <c r="I105" s="188">
        <f>[1]ClR!$I105</f>
        <v>14.973000000000001</v>
      </c>
      <c r="J105" s="185" t="str">
        <f>[1]ClR!$J105</f>
        <v xml:space="preserve"> </v>
      </c>
    </row>
    <row r="106" spans="1:10">
      <c r="A106" s="185" t="str">
        <f>[1]ClR!$A106</f>
        <v xml:space="preserve"> </v>
      </c>
      <c r="B106" s="185" t="str">
        <f>[1]ClR!$B106</f>
        <v>Italy</v>
      </c>
      <c r="C106" s="186" t="str">
        <f>[1]ClR!$C106</f>
        <v xml:space="preserve"> </v>
      </c>
      <c r="D106" s="187">
        <f>[1]ClR!D106</f>
        <v>2.85</v>
      </c>
      <c r="E106" s="187">
        <f>[1]ClR!E106</f>
        <v>3.4666000000000001</v>
      </c>
      <c r="F106" s="187">
        <f>[1]ClR!F106</f>
        <v>2.5284</v>
      </c>
      <c r="G106" s="187">
        <f>[1]ClR!G106</f>
        <v>2.9855999999999998</v>
      </c>
      <c r="H106" s="187">
        <f>[1]ClR!H106</f>
        <v>3.1427999999999998</v>
      </c>
      <c r="I106" s="188">
        <f>[1]ClR!$I106</f>
        <v>14.973000000000001</v>
      </c>
      <c r="J106" s="185" t="str">
        <f>[1]ClR!$J106</f>
        <v xml:space="preserve"> </v>
      </c>
    </row>
    <row r="107" spans="1:10">
      <c r="A107" s="185">
        <f>[1]ClR!$A107</f>
        <v>103</v>
      </c>
      <c r="B107" s="185" t="str">
        <f>[1]ClR!$B107</f>
        <v>Wolfsburg</v>
      </c>
      <c r="C107" s="186" t="str">
        <f>[1]ClR!$C107</f>
        <v>Ger3</v>
      </c>
      <c r="D107" s="187">
        <f>[1]ClR!D107</f>
        <v>0</v>
      </c>
      <c r="E107" s="187">
        <f>[1]ClR!E107</f>
        <v>0</v>
      </c>
      <c r="F107" s="187">
        <f>[1]ClR!F107</f>
        <v>0</v>
      </c>
      <c r="G107" s="187">
        <f>[1]ClR!G107</f>
        <v>12</v>
      </c>
      <c r="H107" s="187">
        <f>[1]ClR!H107</f>
        <v>2.5</v>
      </c>
      <c r="I107" s="188">
        <f>[1]ClR!$I107</f>
        <v>14.656000000000001</v>
      </c>
      <c r="J107" s="185" t="str">
        <f>[1]ClR!$J107</f>
        <v>GS CL</v>
      </c>
    </row>
    <row r="108" spans="1:10">
      <c r="A108" s="185">
        <f>[1]ClR!$A108</f>
        <v>104</v>
      </c>
      <c r="B108" s="185" t="str">
        <f>[1]ClR!$B108</f>
        <v>Hertha</v>
      </c>
      <c r="C108" s="186" t="str">
        <f>[1]ClR!$C108</f>
        <v>Ger15</v>
      </c>
      <c r="D108" s="187">
        <f>[1]ClR!D108</f>
        <v>1</v>
      </c>
      <c r="E108" s="187">
        <f>[1]ClR!E108</f>
        <v>4</v>
      </c>
      <c r="F108" s="187">
        <f>[1]ClR!F108</f>
        <v>0</v>
      </c>
      <c r="G108" s="187">
        <f>[1]ClR!G108</f>
        <v>0</v>
      </c>
      <c r="H108" s="187">
        <f>[1]ClR!H108</f>
        <v>0</v>
      </c>
      <c r="I108" s="188">
        <f>[1]ClR!$I108</f>
        <v>14.656000000000001</v>
      </c>
      <c r="J108" s="185" t="str">
        <f>[1]ClR!$J108</f>
        <v xml:space="preserve"> </v>
      </c>
    </row>
    <row r="109" spans="1:10">
      <c r="A109" s="185">
        <f>[1]ClR!$A109</f>
        <v>105</v>
      </c>
      <c r="B109" s="185" t="str">
        <f>[1]ClR!$B109</f>
        <v>Koln</v>
      </c>
      <c r="C109" s="186" t="str">
        <f>[1]ClR!$C109</f>
        <v>Ger17</v>
      </c>
      <c r="D109" s="187">
        <f>[1]ClR!D109</f>
        <v>0</v>
      </c>
      <c r="E109" s="187">
        <f>[1]ClR!E109</f>
        <v>4</v>
      </c>
      <c r="F109" s="187">
        <f>[1]ClR!F109</f>
        <v>0</v>
      </c>
      <c r="G109" s="187">
        <f>[1]ClR!G109</f>
        <v>0</v>
      </c>
      <c r="H109" s="187">
        <f>[1]ClR!H109</f>
        <v>0</v>
      </c>
      <c r="I109" s="188">
        <f>[1]ClR!$I109</f>
        <v>14.656000000000001</v>
      </c>
      <c r="J109" s="185" t="str">
        <f>[1]ClR!$J109</f>
        <v xml:space="preserve"> </v>
      </c>
    </row>
    <row r="110" spans="1:10">
      <c r="A110" s="185">
        <f>[1]ClR!$A110</f>
        <v>106</v>
      </c>
      <c r="B110" s="185" t="str">
        <f>[1]ClR!$B110</f>
        <v>Freiburg</v>
      </c>
      <c r="C110" s="186" t="str">
        <f>[1]ClR!$C110</f>
        <v>Ger10</v>
      </c>
      <c r="D110" s="187">
        <f>[1]ClR!D110</f>
        <v>0</v>
      </c>
      <c r="E110" s="187">
        <f>[1]ClR!E110</f>
        <v>1</v>
      </c>
      <c r="F110" s="187">
        <f>[1]ClR!F110</f>
        <v>0</v>
      </c>
      <c r="G110" s="187">
        <f>[1]ClR!G110</f>
        <v>0</v>
      </c>
      <c r="H110" s="187">
        <f>[1]ClR!H110</f>
        <v>0</v>
      </c>
      <c r="I110" s="188">
        <f>[1]ClR!$I110</f>
        <v>14.656000000000001</v>
      </c>
      <c r="J110" s="185" t="str">
        <f>[1]ClR!$J110</f>
        <v xml:space="preserve"> </v>
      </c>
    </row>
    <row r="111" spans="1:10">
      <c r="A111" s="185">
        <f>[1]ClR!$A111</f>
        <v>107</v>
      </c>
      <c r="B111" s="185" t="str">
        <f>[1]ClR!$B111</f>
        <v>Mainz 05</v>
      </c>
      <c r="C111" s="186" t="str">
        <f>[1]ClR!$C111</f>
        <v>Ger14</v>
      </c>
      <c r="D111" s="187">
        <f>[1]ClR!D111</f>
        <v>7</v>
      </c>
      <c r="E111" s="187">
        <f>[1]ClR!E111</f>
        <v>0</v>
      </c>
      <c r="F111" s="187">
        <f>[1]ClR!F111</f>
        <v>0</v>
      </c>
      <c r="G111" s="187">
        <f>[1]ClR!G111</f>
        <v>0</v>
      </c>
      <c r="H111" s="187">
        <f>[1]ClR!H111</f>
        <v>0</v>
      </c>
      <c r="I111" s="188">
        <f>[1]ClR!$I111</f>
        <v>14.656000000000001</v>
      </c>
      <c r="J111" s="185" t="str">
        <f>[1]ClR!$J111</f>
        <v xml:space="preserve"> </v>
      </c>
    </row>
    <row r="112" spans="1:10">
      <c r="A112" s="185" t="str">
        <f>[1]ClR!$A112</f>
        <v xml:space="preserve"> </v>
      </c>
      <c r="B112" s="185" t="str">
        <f>[1]ClR!$B112</f>
        <v>Germany</v>
      </c>
      <c r="C112" s="186" t="str">
        <f>[1]ClR!$C112</f>
        <v xml:space="preserve"> </v>
      </c>
      <c r="D112" s="187">
        <f>[1]ClR!D112</f>
        <v>2.9142000000000001</v>
      </c>
      <c r="E112" s="187">
        <f>[1]ClR!E112</f>
        <v>1.9714</v>
      </c>
      <c r="F112" s="187">
        <f>[1]ClR!F112</f>
        <v>3.0428000000000002</v>
      </c>
      <c r="G112" s="187">
        <f>[1]ClR!G112</f>
        <v>3.7427999999999999</v>
      </c>
      <c r="H112" s="187">
        <f>[1]ClR!H112</f>
        <v>2.9855999999999998</v>
      </c>
      <c r="I112" s="188">
        <f>[1]ClR!$I112</f>
        <v>14.656000000000001</v>
      </c>
      <c r="J112" s="185" t="str">
        <f>[1]ClR!$J112</f>
        <v xml:space="preserve"> </v>
      </c>
    </row>
    <row r="113" spans="1:10">
      <c r="A113" s="185">
        <f>[1]ClR!$A113</f>
        <v>108</v>
      </c>
      <c r="B113" s="185" t="str">
        <f>[1]ClR!$B113</f>
        <v>Sheriff</v>
      </c>
      <c r="C113" s="186" t="str">
        <f>[1]ClR!$C113</f>
        <v>Mol1</v>
      </c>
      <c r="D113" s="187">
        <f>[1]ClR!D113</f>
        <v>1</v>
      </c>
      <c r="E113" s="187">
        <f>[1]ClR!E113</f>
        <v>7</v>
      </c>
      <c r="F113" s="187">
        <f>[1]ClR!F113</f>
        <v>2.5</v>
      </c>
      <c r="G113" s="187">
        <f>[1]ClR!G113</f>
        <v>2</v>
      </c>
      <c r="H113" s="187">
        <f>[1]ClR!H113</f>
        <v>2</v>
      </c>
      <c r="I113" s="188">
        <f>[1]ClR!$I113</f>
        <v>14.5</v>
      </c>
      <c r="J113" s="185" t="str">
        <f>[1]ClR!$J113</f>
        <v>CHQ1</v>
      </c>
    </row>
    <row r="114" spans="1:10">
      <c r="A114" s="185">
        <f>[1]ClR!$A114</f>
        <v>109</v>
      </c>
      <c r="B114" s="185" t="str">
        <f>[1]ClR!$B114</f>
        <v>Lille</v>
      </c>
      <c r="C114" s="186" t="str">
        <f>[1]ClR!$C114</f>
        <v>Fra1</v>
      </c>
      <c r="D114" s="187">
        <f>[1]ClR!D114</f>
        <v>1</v>
      </c>
      <c r="E114" s="187">
        <f>[1]ClR!E114</f>
        <v>0</v>
      </c>
      <c r="F114" s="187">
        <f>[1]ClR!F114</f>
        <v>0</v>
      </c>
      <c r="G114" s="187">
        <f>[1]ClR!G114</f>
        <v>5</v>
      </c>
      <c r="H114" s="187">
        <f>[1]ClR!H114</f>
        <v>8</v>
      </c>
      <c r="I114" s="188">
        <f>[1]ClR!$I114</f>
        <v>14</v>
      </c>
      <c r="J114" s="185" t="str">
        <f>[1]ClR!$J114</f>
        <v>GS CL</v>
      </c>
    </row>
    <row r="115" spans="1:10">
      <c r="A115" s="185">
        <f>[1]ClR!$A115</f>
        <v>110</v>
      </c>
      <c r="B115" s="185" t="str">
        <f>[1]ClR!$B115</f>
        <v>Rosenborg</v>
      </c>
      <c r="C115" s="186" t="str">
        <f>[1]ClR!$C115</f>
        <v>Nor4</v>
      </c>
      <c r="D115" s="187">
        <f>[1]ClR!D115</f>
        <v>1.5</v>
      </c>
      <c r="E115" s="187">
        <f>[1]ClR!E115</f>
        <v>4</v>
      </c>
      <c r="F115" s="187">
        <f>[1]ClR!F115</f>
        <v>3</v>
      </c>
      <c r="G115" s="187">
        <f>[1]ClR!G115</f>
        <v>3</v>
      </c>
      <c r="H115" s="187">
        <f>[1]ClR!H115</f>
        <v>2.5</v>
      </c>
      <c r="I115" s="188">
        <f>[1]ClR!$I115</f>
        <v>14</v>
      </c>
      <c r="J115" s="185" t="str">
        <f>[1]ClR!$J115</f>
        <v>ECLQ2</v>
      </c>
    </row>
    <row r="116" spans="1:10">
      <c r="A116" s="185">
        <f>[1]ClR!$A116</f>
        <v>111</v>
      </c>
      <c r="B116" s="185" t="str">
        <f>[1]ClR!$B116</f>
        <v>Rostov</v>
      </c>
      <c r="C116" s="186" t="str">
        <f>[1]ClR!$C116</f>
        <v>Rus9</v>
      </c>
      <c r="D116" s="187">
        <f>[1]ClR!D116</f>
        <v>12</v>
      </c>
      <c r="E116" s="187">
        <f>[1]ClR!E116</f>
        <v>0</v>
      </c>
      <c r="F116" s="187">
        <f>[1]ClR!F116</f>
        <v>0</v>
      </c>
      <c r="G116" s="187">
        <f>[1]ClR!G116</f>
        <v>0</v>
      </c>
      <c r="H116" s="187">
        <f>[1]ClR!H116</f>
        <v>2</v>
      </c>
      <c r="I116" s="188">
        <f>[1]ClR!$I116</f>
        <v>14</v>
      </c>
      <c r="J116" s="185" t="str">
        <f>[1]ClR!$J116</f>
        <v xml:space="preserve"> </v>
      </c>
    </row>
    <row r="117" spans="1:10">
      <c r="A117" s="185">
        <f>[1]ClR!$A117</f>
        <v>112</v>
      </c>
      <c r="B117" s="185" t="str">
        <f>[1]ClR!$B117</f>
        <v>Maribor</v>
      </c>
      <c r="C117" s="186" t="str">
        <f>[1]ClR!$C117</f>
        <v>Slo2</v>
      </c>
      <c r="D117" s="187">
        <f>[1]ClR!D117</f>
        <v>1.5</v>
      </c>
      <c r="E117" s="187">
        <f>[1]ClR!E117</f>
        <v>7</v>
      </c>
      <c r="F117" s="187">
        <f>[1]ClR!F117</f>
        <v>2</v>
      </c>
      <c r="G117" s="187">
        <f>[1]ClR!G117</f>
        <v>2.5</v>
      </c>
      <c r="H117" s="187">
        <f>[1]ClR!H117</f>
        <v>1</v>
      </c>
      <c r="I117" s="188">
        <f>[1]ClR!$I117</f>
        <v>14</v>
      </c>
      <c r="J117" s="185" t="str">
        <f>[1]ClR!$J117</f>
        <v>ECLQ1</v>
      </c>
    </row>
    <row r="118" spans="1:10">
      <c r="A118" s="185">
        <f>[1]ClR!$A118</f>
        <v>113</v>
      </c>
      <c r="B118" s="185" t="str">
        <f>[1]ClR!$B118</f>
        <v>Midtjylland</v>
      </c>
      <c r="C118" s="186" t="str">
        <f>[1]ClR!$C118</f>
        <v>Den1</v>
      </c>
      <c r="D118" s="187">
        <f>[1]ClR!D118</f>
        <v>1.5</v>
      </c>
      <c r="E118" s="187">
        <f>[1]ClR!E118</f>
        <v>1.5</v>
      </c>
      <c r="F118" s="187">
        <f>[1]ClR!F118</f>
        <v>2.5</v>
      </c>
      <c r="G118" s="187">
        <f>[1]ClR!G118</f>
        <v>2</v>
      </c>
      <c r="H118" s="187">
        <f>[1]ClR!H118</f>
        <v>6</v>
      </c>
      <c r="I118" s="188">
        <f>[1]ClR!$I118</f>
        <v>13.5</v>
      </c>
      <c r="J118" s="185" t="str">
        <f>[1]ClR!$J118</f>
        <v>CHQ4</v>
      </c>
    </row>
    <row r="119" spans="1:10">
      <c r="A119" s="185">
        <f>[1]ClR!$A119</f>
        <v>114</v>
      </c>
      <c r="B119" s="185" t="str">
        <f>[1]ClR!$B119</f>
        <v>Ferencvaros</v>
      </c>
      <c r="C119" s="186" t="str">
        <f>[1]ClR!$C119</f>
        <v>Hun1</v>
      </c>
      <c r="D119" s="187">
        <f>[1]ClR!D119</f>
        <v>1</v>
      </c>
      <c r="E119" s="187">
        <f>[1]ClR!E119</f>
        <v>0.5</v>
      </c>
      <c r="F119" s="187">
        <f>[1]ClR!F119</f>
        <v>1</v>
      </c>
      <c r="G119" s="187">
        <f>[1]ClR!G119</f>
        <v>6</v>
      </c>
      <c r="H119" s="187">
        <f>[1]ClR!H119</f>
        <v>5</v>
      </c>
      <c r="I119" s="188">
        <f>[1]ClR!$I119</f>
        <v>13.5</v>
      </c>
      <c r="J119" s="185" t="str">
        <f>[1]ClR!$J119</f>
        <v>CHQ1</v>
      </c>
    </row>
    <row r="120" spans="1:10">
      <c r="A120" s="185">
        <f>[1]ClR!$A120</f>
        <v>115</v>
      </c>
      <c r="B120" s="185" t="str">
        <f>[1]ClR!$B120</f>
        <v>Rijeka</v>
      </c>
      <c r="C120" s="186" t="str">
        <f>[1]ClR!$C120</f>
        <v>Cro4</v>
      </c>
      <c r="D120" s="187">
        <f>[1]ClR!D120</f>
        <v>1</v>
      </c>
      <c r="E120" s="187">
        <f>[1]ClR!E120</f>
        <v>5</v>
      </c>
      <c r="F120" s="187">
        <f>[1]ClR!F120</f>
        <v>2</v>
      </c>
      <c r="G120" s="187">
        <f>[1]ClR!G120</f>
        <v>2.5</v>
      </c>
      <c r="H120" s="187">
        <f>[1]ClR!H120</f>
        <v>3</v>
      </c>
      <c r="I120" s="188">
        <f>[1]ClR!$I120</f>
        <v>13.5</v>
      </c>
      <c r="J120" s="185" t="str">
        <f>[1]ClR!$J120</f>
        <v>ECLQ2</v>
      </c>
    </row>
    <row r="121" spans="1:10">
      <c r="A121" s="185">
        <f>[1]ClR!$A121</f>
        <v>116</v>
      </c>
      <c r="B121" s="185" t="str">
        <f>[1]ClR!$B121</f>
        <v>Apollon</v>
      </c>
      <c r="C121" s="186" t="str">
        <f>[1]ClR!$C121</f>
        <v>Cyp3</v>
      </c>
      <c r="D121" s="187">
        <f>[1]ClR!D121</f>
        <v>1</v>
      </c>
      <c r="E121" s="187">
        <f>[1]ClR!E121</f>
        <v>3</v>
      </c>
      <c r="F121" s="187">
        <f>[1]ClR!F121</f>
        <v>5</v>
      </c>
      <c r="G121" s="187">
        <f>[1]ClR!G121</f>
        <v>2.5</v>
      </c>
      <c r="H121" s="187">
        <f>[1]ClR!H121</f>
        <v>2</v>
      </c>
      <c r="I121" s="188">
        <f>[1]ClR!$I121</f>
        <v>13.5</v>
      </c>
      <c r="J121" s="185" t="str">
        <f>[1]ClR!$J121</f>
        <v>ECLQ2</v>
      </c>
    </row>
    <row r="122" spans="1:10">
      <c r="A122" s="185">
        <f>[1]ClR!$A122</f>
        <v>117</v>
      </c>
      <c r="B122" s="185" t="str">
        <f>[1]ClR!$B122</f>
        <v>Nice</v>
      </c>
      <c r="C122" s="186" t="str">
        <f>[1]ClR!$C122</f>
        <v>Fra9</v>
      </c>
      <c r="D122" s="187">
        <f>[1]ClR!D122</f>
        <v>4</v>
      </c>
      <c r="E122" s="187">
        <f>[1]ClR!E122</f>
        <v>6</v>
      </c>
      <c r="F122" s="187">
        <f>[1]ClR!F122</f>
        <v>0</v>
      </c>
      <c r="G122" s="187">
        <f>[1]ClR!G122</f>
        <v>0</v>
      </c>
      <c r="H122" s="187">
        <f>[1]ClR!H122</f>
        <v>3</v>
      </c>
      <c r="I122" s="188">
        <f>[1]ClR!$I122</f>
        <v>13</v>
      </c>
      <c r="J122" s="185" t="str">
        <f>[1]ClR!$J122</f>
        <v xml:space="preserve"> </v>
      </c>
    </row>
    <row r="123" spans="1:10">
      <c r="A123" s="185">
        <f>[1]ClR!$A123</f>
        <v>118</v>
      </c>
      <c r="B123" s="185" t="str">
        <f>[1]ClR!$B123</f>
        <v>Saint-Etienne</v>
      </c>
      <c r="C123" s="186" t="str">
        <f>[1]ClR!$C123</f>
        <v>Fra13</v>
      </c>
      <c r="D123" s="187">
        <f>[1]ClR!D123</f>
        <v>9</v>
      </c>
      <c r="E123" s="187">
        <f>[1]ClR!E123</f>
        <v>0</v>
      </c>
      <c r="F123" s="187">
        <f>[1]ClR!F123</f>
        <v>0</v>
      </c>
      <c r="G123" s="187">
        <f>[1]ClR!G123</f>
        <v>4</v>
      </c>
      <c r="H123" s="187">
        <f>[1]ClR!H123</f>
        <v>0</v>
      </c>
      <c r="I123" s="188">
        <f>[1]ClR!$I123</f>
        <v>13</v>
      </c>
      <c r="J123" s="185" t="str">
        <f>[1]ClR!$J123</f>
        <v xml:space="preserve"> </v>
      </c>
    </row>
    <row r="124" spans="1:10">
      <c r="A124" s="185">
        <f>[1]ClR!$A124</f>
        <v>119</v>
      </c>
      <c r="B124" s="185" t="str">
        <f>[1]ClR!$B124</f>
        <v>Zurich</v>
      </c>
      <c r="C124" s="186" t="str">
        <f>[1]ClR!$C124</f>
        <v>Sui6</v>
      </c>
      <c r="D124" s="187">
        <f>[1]ClR!D124</f>
        <v>5</v>
      </c>
      <c r="E124" s="187">
        <f>[1]ClR!E124</f>
        <v>0</v>
      </c>
      <c r="F124" s="187">
        <f>[1]ClR!F124</f>
        <v>7</v>
      </c>
      <c r="G124" s="187">
        <f>[1]ClR!G124</f>
        <v>0</v>
      </c>
      <c r="H124" s="187">
        <f>[1]ClR!H124</f>
        <v>0</v>
      </c>
      <c r="I124" s="188">
        <f>[1]ClR!$I124</f>
        <v>12</v>
      </c>
      <c r="J124" s="185" t="str">
        <f>[1]ClR!$J124</f>
        <v xml:space="preserve"> </v>
      </c>
    </row>
    <row r="125" spans="1:10">
      <c r="A125" s="185">
        <f>[1]ClR!$A125</f>
        <v>120</v>
      </c>
      <c r="B125" s="185" t="str">
        <f>[1]ClR!$B125</f>
        <v>Fehervar</v>
      </c>
      <c r="C125" s="186" t="str">
        <f>[1]ClR!$C125</f>
        <v>Hun3</v>
      </c>
      <c r="D125" s="187">
        <f>[1]ClR!D125</f>
        <v>1</v>
      </c>
      <c r="E125" s="187">
        <f>[1]ClR!E125</f>
        <v>1.5</v>
      </c>
      <c r="F125" s="187">
        <f>[1]ClR!F125</f>
        <v>5</v>
      </c>
      <c r="G125" s="187">
        <f>[1]ClR!G125</f>
        <v>1.5</v>
      </c>
      <c r="H125" s="187">
        <f>[1]ClR!H125</f>
        <v>2.5</v>
      </c>
      <c r="I125" s="188">
        <f>[1]ClR!$I125</f>
        <v>11.5</v>
      </c>
      <c r="J125" s="185" t="str">
        <f>[1]ClR!$J125</f>
        <v>ECLQ1</v>
      </c>
    </row>
    <row r="126" spans="1:10">
      <c r="A126" s="185">
        <f>[1]ClR!$A126</f>
        <v>121</v>
      </c>
      <c r="B126" s="185" t="str">
        <f>[1]ClR!$B126</f>
        <v>Reims</v>
      </c>
      <c r="C126" s="186" t="str">
        <f>[1]ClR!$C126</f>
        <v>Fra12</v>
      </c>
      <c r="D126" s="187">
        <f>[1]ClR!D126</f>
        <v>0</v>
      </c>
      <c r="E126" s="187">
        <f>[1]ClR!E126</f>
        <v>0</v>
      </c>
      <c r="F126" s="187">
        <f>[1]ClR!F126</f>
        <v>0</v>
      </c>
      <c r="G126" s="187">
        <f>[1]ClR!G126</f>
        <v>0</v>
      </c>
      <c r="H126" s="187">
        <f>[1]ClR!H126</f>
        <v>2</v>
      </c>
      <c r="I126" s="188">
        <f>[1]ClR!$I126</f>
        <v>11.183</v>
      </c>
      <c r="J126" s="185" t="str">
        <f>[1]ClR!$J126</f>
        <v xml:space="preserve"> </v>
      </c>
    </row>
    <row r="127" spans="1:10">
      <c r="A127" s="185">
        <f>[1]ClR!$A127</f>
        <v>122</v>
      </c>
      <c r="B127" s="185" t="str">
        <f>[1]ClR!$B127</f>
        <v>Strasbourg</v>
      </c>
      <c r="C127" s="186" t="str">
        <f>[1]ClR!$C127</f>
        <v>Fra14</v>
      </c>
      <c r="D127" s="187">
        <f>[1]ClR!D127</f>
        <v>0</v>
      </c>
      <c r="E127" s="187">
        <f>[1]ClR!E127</f>
        <v>0</v>
      </c>
      <c r="F127" s="187">
        <f>[1]ClR!F127</f>
        <v>0</v>
      </c>
      <c r="G127" s="187">
        <f>[1]ClR!G127</f>
        <v>2.5</v>
      </c>
      <c r="H127" s="187">
        <f>[1]ClR!H127</f>
        <v>0</v>
      </c>
      <c r="I127" s="188">
        <f>[1]ClR!$I127</f>
        <v>11.183</v>
      </c>
      <c r="J127" s="185" t="str">
        <f>[1]ClR!$J127</f>
        <v xml:space="preserve"> </v>
      </c>
    </row>
    <row r="128" spans="1:10">
      <c r="A128" s="185">
        <f>[1]ClR!$A128</f>
        <v>123</v>
      </c>
      <c r="B128" s="185" t="str">
        <f>[1]ClR!$B128</f>
        <v>Bordeaux</v>
      </c>
      <c r="C128" s="186" t="str">
        <f>[1]ClR!$C128</f>
        <v>Fra15</v>
      </c>
      <c r="D128" s="187">
        <f>[1]ClR!D128</f>
        <v>0</v>
      </c>
      <c r="E128" s="187">
        <f>[1]ClR!E128</f>
        <v>1</v>
      </c>
      <c r="F128" s="187">
        <f>[1]ClR!F128</f>
        <v>5</v>
      </c>
      <c r="G128" s="187">
        <f>[1]ClR!G128</f>
        <v>0</v>
      </c>
      <c r="H128" s="187">
        <f>[1]ClR!H128</f>
        <v>0</v>
      </c>
      <c r="I128" s="188">
        <f>[1]ClR!$I128</f>
        <v>11.183</v>
      </c>
      <c r="J128" s="185" t="str">
        <f>[1]ClR!$J128</f>
        <v xml:space="preserve"> </v>
      </c>
    </row>
    <row r="129" spans="1:10">
      <c r="A129" s="185" t="str">
        <f>[1]ClR!$A129</f>
        <v xml:space="preserve"> </v>
      </c>
      <c r="B129" s="185" t="str">
        <f>[1]ClR!$B129</f>
        <v>France</v>
      </c>
      <c r="C129" s="186" t="str">
        <f>[1]ClR!$C129</f>
        <v xml:space="preserve"> </v>
      </c>
      <c r="D129" s="187">
        <f>[1]ClR!D129</f>
        <v>2.8832</v>
      </c>
      <c r="E129" s="187">
        <f>[1]ClR!E129</f>
        <v>2.2999999999999998</v>
      </c>
      <c r="F129" s="187">
        <f>[1]ClR!F129</f>
        <v>2.1166</v>
      </c>
      <c r="G129" s="187">
        <f>[1]ClR!G129</f>
        <v>2.3332000000000002</v>
      </c>
      <c r="H129" s="187">
        <f>[1]ClR!H129</f>
        <v>1.55</v>
      </c>
      <c r="I129" s="188">
        <f>[1]ClR!$I129</f>
        <v>11.183</v>
      </c>
      <c r="J129" s="185" t="str">
        <f>[1]ClR!$J129</f>
        <v>Start</v>
      </c>
    </row>
    <row r="130" spans="1:10">
      <c r="A130" s="185">
        <f>[1]ClR!$A130</f>
        <v>124</v>
      </c>
      <c r="B130" s="185" t="str">
        <f>[1]ClR!$B130</f>
        <v>Wolfsberg</v>
      </c>
      <c r="C130" s="186" t="str">
        <f>[1]ClR!$C130</f>
        <v>Aut6</v>
      </c>
      <c r="D130" s="187">
        <f>[1]ClR!D130</f>
        <v>0</v>
      </c>
      <c r="E130" s="187">
        <f>[1]ClR!E130</f>
        <v>0</v>
      </c>
      <c r="F130" s="187">
        <f>[1]ClR!F130</f>
        <v>0</v>
      </c>
      <c r="G130" s="187">
        <f>[1]ClR!G130</f>
        <v>4</v>
      </c>
      <c r="H130" s="187">
        <f>[1]ClR!H130</f>
        <v>7</v>
      </c>
      <c r="I130" s="188">
        <f>[1]ClR!$I130</f>
        <v>11</v>
      </c>
      <c r="J130" s="185" t="str">
        <f>[1]ClR!$J130</f>
        <v xml:space="preserve"> </v>
      </c>
    </row>
    <row r="131" spans="1:10">
      <c r="A131" s="185">
        <f>[1]ClR!$A131</f>
        <v>125</v>
      </c>
      <c r="B131" s="185" t="str">
        <f>[1]ClR!$B131</f>
        <v>Antwerp</v>
      </c>
      <c r="C131" s="186" t="str">
        <f>[1]ClR!$C131</f>
        <v>Bel2</v>
      </c>
      <c r="D131" s="187">
        <f>[1]ClR!D131</f>
        <v>0</v>
      </c>
      <c r="E131" s="187">
        <f>[1]ClR!E131</f>
        <v>0</v>
      </c>
      <c r="F131" s="187">
        <f>[1]ClR!F131</f>
        <v>0</v>
      </c>
      <c r="G131" s="187">
        <f>[1]ClR!G131</f>
        <v>2.5</v>
      </c>
      <c r="H131" s="187">
        <f>[1]ClR!H131</f>
        <v>8</v>
      </c>
      <c r="I131" s="188">
        <f>[1]ClR!$I131</f>
        <v>10.5</v>
      </c>
      <c r="J131" s="185" t="str">
        <f>[1]ClR!$J131</f>
        <v>NCQ3</v>
      </c>
    </row>
    <row r="132" spans="1:10">
      <c r="A132" s="185">
        <f>[1]ClR!$A132</f>
        <v>126</v>
      </c>
      <c r="B132" s="185" t="str">
        <f>[1]ClR!$B132</f>
        <v>Dundalk</v>
      </c>
      <c r="C132" s="186" t="str">
        <f>[1]ClR!$C132</f>
        <v>Irl3</v>
      </c>
      <c r="D132" s="187">
        <f>[1]ClR!D132</f>
        <v>3</v>
      </c>
      <c r="E132" s="187">
        <f>[1]ClR!E132</f>
        <v>1</v>
      </c>
      <c r="F132" s="187">
        <f>[1]ClR!F132</f>
        <v>1.5</v>
      </c>
      <c r="G132" s="187">
        <f>[1]ClR!G132</f>
        <v>2</v>
      </c>
      <c r="H132" s="187">
        <f>[1]ClR!H132</f>
        <v>3</v>
      </c>
      <c r="I132" s="188">
        <f>[1]ClR!$I132</f>
        <v>10.5</v>
      </c>
      <c r="J132" s="185" t="str">
        <f>[1]ClR!$J132</f>
        <v>ECLQ1</v>
      </c>
    </row>
    <row r="133" spans="1:10">
      <c r="A133" s="185">
        <f>[1]ClR!$A133</f>
        <v>127</v>
      </c>
      <c r="B133" s="185" t="str">
        <f>[1]ClR!$B133</f>
        <v>Austria Wien</v>
      </c>
      <c r="C133" s="186" t="str">
        <f>[1]ClR!$C133</f>
        <v>Aut7</v>
      </c>
      <c r="D133" s="187">
        <f>[1]ClR!D133</f>
        <v>4</v>
      </c>
      <c r="E133" s="187">
        <f>[1]ClR!E133</f>
        <v>4</v>
      </c>
      <c r="F133" s="187">
        <f>[1]ClR!F133</f>
        <v>0</v>
      </c>
      <c r="G133" s="187">
        <f>[1]ClR!G133</f>
        <v>2</v>
      </c>
      <c r="H133" s="187">
        <f>[1]ClR!H133</f>
        <v>0</v>
      </c>
      <c r="I133" s="188">
        <f>[1]ClR!$I133</f>
        <v>10</v>
      </c>
      <c r="J133" s="185" t="str">
        <f>[1]ClR!$J133</f>
        <v xml:space="preserve"> </v>
      </c>
    </row>
    <row r="134" spans="1:10">
      <c r="A134" s="185">
        <f>[1]ClR!$A134</f>
        <v>128</v>
      </c>
      <c r="B134" s="185" t="str">
        <f>[1]ClR!$B134</f>
        <v>Ostersunds</v>
      </c>
      <c r="C134" s="186" t="str">
        <f>[1]ClR!$C134</f>
        <v>Swe13</v>
      </c>
      <c r="D134" s="187">
        <f>[1]ClR!D134</f>
        <v>0</v>
      </c>
      <c r="E134" s="187">
        <f>[1]ClR!E134</f>
        <v>10</v>
      </c>
      <c r="F134" s="187">
        <f>[1]ClR!F134</f>
        <v>0</v>
      </c>
      <c r="G134" s="187">
        <f>[1]ClR!G134</f>
        <v>0</v>
      </c>
      <c r="H134" s="187">
        <f>[1]ClR!H134</f>
        <v>0</v>
      </c>
      <c r="I134" s="188">
        <f>[1]ClR!$I134</f>
        <v>10</v>
      </c>
      <c r="J134" s="185" t="str">
        <f>[1]ClR!$J134</f>
        <v xml:space="preserve"> </v>
      </c>
    </row>
    <row r="135" spans="1:10">
      <c r="A135" s="185">
        <f>[1]ClR!$A135</f>
        <v>129</v>
      </c>
      <c r="B135" s="185" t="str">
        <f>[1]ClR!$B135</f>
        <v>Rio Ave</v>
      </c>
      <c r="C135" s="186" t="str">
        <f>[1]ClR!$C135</f>
        <v>Por12</v>
      </c>
      <c r="D135" s="187">
        <f>[1]ClR!D135</f>
        <v>1</v>
      </c>
      <c r="E135" s="187">
        <f>[1]ClR!E135</f>
        <v>0</v>
      </c>
      <c r="F135" s="187">
        <f>[1]ClR!F135</f>
        <v>1.5</v>
      </c>
      <c r="G135" s="187">
        <f>[1]ClR!G135</f>
        <v>0</v>
      </c>
      <c r="H135" s="187">
        <f>[1]ClR!H135</f>
        <v>2.5</v>
      </c>
      <c r="I135" s="188">
        <f>[1]ClR!$I135</f>
        <v>9.6289999999999996</v>
      </c>
      <c r="J135" s="185" t="str">
        <f>[1]ClR!$J135</f>
        <v xml:space="preserve"> </v>
      </c>
    </row>
    <row r="136" spans="1:10">
      <c r="A136" s="185">
        <f>[1]ClR!$A136</f>
        <v>130</v>
      </c>
      <c r="B136" s="185" t="str">
        <f>[1]ClR!$B136</f>
        <v>Vitoria Guimaraes</v>
      </c>
      <c r="C136" s="186" t="str">
        <f>[1]ClR!$C136</f>
        <v>Por6</v>
      </c>
      <c r="D136" s="187">
        <f>[1]ClR!D136</f>
        <v>0</v>
      </c>
      <c r="E136" s="187">
        <f>[1]ClR!E136</f>
        <v>4</v>
      </c>
      <c r="F136" s="187">
        <f>[1]ClR!F136</f>
        <v>0</v>
      </c>
      <c r="G136" s="187">
        <f>[1]ClR!G136</f>
        <v>4</v>
      </c>
      <c r="H136" s="187">
        <f>[1]ClR!H136</f>
        <v>0</v>
      </c>
      <c r="I136" s="188">
        <f>[1]ClR!$I136</f>
        <v>9.6289999999999996</v>
      </c>
      <c r="J136" s="185" t="str">
        <f>[1]ClR!$J136</f>
        <v>ECLQ2</v>
      </c>
    </row>
    <row r="137" spans="1:10">
      <c r="A137" s="185">
        <f>[1]ClR!$A137</f>
        <v>131</v>
      </c>
      <c r="B137" s="185" t="str">
        <f>[1]ClR!$B137</f>
        <v>Maritimo</v>
      </c>
      <c r="C137" s="186" t="str">
        <f>[1]ClR!$C137</f>
        <v>Por16</v>
      </c>
      <c r="D137" s="187">
        <f>[1]ClR!D137</f>
        <v>0</v>
      </c>
      <c r="E137" s="187">
        <f>[1]ClR!E137</f>
        <v>1.5</v>
      </c>
      <c r="F137" s="187">
        <f>[1]ClR!F137</f>
        <v>0</v>
      </c>
      <c r="G137" s="187">
        <f>[1]ClR!G137</f>
        <v>0</v>
      </c>
      <c r="H137" s="187">
        <f>[1]ClR!H137</f>
        <v>0</v>
      </c>
      <c r="I137" s="188">
        <f>[1]ClR!$I137</f>
        <v>9.6289999999999996</v>
      </c>
      <c r="J137" s="185" t="str">
        <f>[1]ClR!$J137</f>
        <v xml:space="preserve"> </v>
      </c>
    </row>
    <row r="138" spans="1:10">
      <c r="A138" s="185">
        <f>[1]ClR!$A138</f>
        <v>132</v>
      </c>
      <c r="B138" s="185" t="str">
        <f>[1]ClR!$B138</f>
        <v>Arouca</v>
      </c>
      <c r="C138" s="186" t="str">
        <f>[1]ClR!$C138</f>
        <v>PorII</v>
      </c>
      <c r="D138" s="187">
        <f>[1]ClR!D138</f>
        <v>1.5</v>
      </c>
      <c r="E138" s="187">
        <f>[1]ClR!E138</f>
        <v>0</v>
      </c>
      <c r="F138" s="187">
        <f>[1]ClR!F138</f>
        <v>0</v>
      </c>
      <c r="G138" s="187">
        <f>[1]ClR!G138</f>
        <v>0</v>
      </c>
      <c r="H138" s="187">
        <f>[1]ClR!H138</f>
        <v>0</v>
      </c>
      <c r="I138" s="188">
        <f>[1]ClR!$I138</f>
        <v>9.6289999999999996</v>
      </c>
      <c r="J138" s="185" t="str">
        <f>[1]ClR!$J138</f>
        <v xml:space="preserve"> </v>
      </c>
    </row>
    <row r="139" spans="1:10">
      <c r="A139" s="185" t="str">
        <f>[1]ClR!$A139</f>
        <v xml:space="preserve"> </v>
      </c>
      <c r="B139" s="185" t="str">
        <f>[1]ClR!$B139</f>
        <v>Portugal</v>
      </c>
      <c r="C139" s="186" t="str">
        <f>[1]ClR!$C139</f>
        <v xml:space="preserve"> </v>
      </c>
      <c r="D139" s="187">
        <f>[1]ClR!D139</f>
        <v>1.6166</v>
      </c>
      <c r="E139" s="187">
        <f>[1]ClR!E139</f>
        <v>1.9332</v>
      </c>
      <c r="F139" s="187">
        <f>[1]ClR!F139</f>
        <v>2.1800000000000002</v>
      </c>
      <c r="G139" s="187">
        <f>[1]ClR!G139</f>
        <v>2.06</v>
      </c>
      <c r="H139" s="187">
        <f>[1]ClR!H139</f>
        <v>1.84</v>
      </c>
      <c r="I139" s="188">
        <f>[1]ClR!$I139</f>
        <v>9.6289999999999996</v>
      </c>
      <c r="J139" s="185" t="str">
        <f>[1]ClR!$J139</f>
        <v>Start</v>
      </c>
    </row>
    <row r="140" spans="1:10">
      <c r="A140" s="185">
        <f>[1]ClR!$A140</f>
        <v>133</v>
      </c>
      <c r="B140" s="185" t="str">
        <f>[1]ClR!$B140</f>
        <v>Shkendija</v>
      </c>
      <c r="C140" s="186" t="str">
        <f>[1]ClR!$C140</f>
        <v>Mac1</v>
      </c>
      <c r="D140" s="187">
        <f>[1]ClR!D140</f>
        <v>1.5</v>
      </c>
      <c r="E140" s="187">
        <f>[1]ClR!E140</f>
        <v>1.5</v>
      </c>
      <c r="F140" s="187">
        <f>[1]ClR!F140</f>
        <v>2.5</v>
      </c>
      <c r="G140" s="187">
        <f>[1]ClR!G140</f>
        <v>1.5</v>
      </c>
      <c r="H140" s="187">
        <f>[1]ClR!H140</f>
        <v>2</v>
      </c>
      <c r="I140" s="188">
        <f>[1]ClR!$I140</f>
        <v>9</v>
      </c>
      <c r="J140" s="185" t="str">
        <f>[1]ClR!$J140</f>
        <v>CHQ1</v>
      </c>
    </row>
    <row r="141" spans="1:10">
      <c r="A141" s="185">
        <f>[1]ClR!$A141</f>
        <v>134</v>
      </c>
      <c r="B141" s="185" t="str">
        <f>[1]ClR!$B141</f>
        <v>Lugano</v>
      </c>
      <c r="C141" s="186" t="str">
        <f>[1]ClR!$C141</f>
        <v>Sui3</v>
      </c>
      <c r="D141" s="187">
        <f>[1]ClR!D141</f>
        <v>0</v>
      </c>
      <c r="E141" s="187">
        <f>[1]ClR!E141</f>
        <v>6</v>
      </c>
      <c r="F141" s="187">
        <f>[1]ClR!F141</f>
        <v>0</v>
      </c>
      <c r="G141" s="187">
        <f>[1]ClR!G141</f>
        <v>3</v>
      </c>
      <c r="H141" s="187">
        <f>[1]ClR!H141</f>
        <v>0</v>
      </c>
      <c r="I141" s="188">
        <f>[1]ClR!$I141</f>
        <v>9</v>
      </c>
      <c r="J141" s="185" t="str">
        <f>[1]ClR!$J141</f>
        <v>ECLQ2</v>
      </c>
    </row>
    <row r="142" spans="1:10">
      <c r="A142" s="185">
        <f>[1]ClR!$A142</f>
        <v>135</v>
      </c>
      <c r="B142" s="185" t="str">
        <f>[1]ClR!$B142</f>
        <v>AEK Larnaca</v>
      </c>
      <c r="C142" s="186" t="str">
        <f>[1]ClR!$C142</f>
        <v>Cyp5</v>
      </c>
      <c r="D142" s="187">
        <f>[1]ClR!D142</f>
        <v>1.5</v>
      </c>
      <c r="E142" s="187">
        <f>[1]ClR!E142</f>
        <v>1.5</v>
      </c>
      <c r="F142" s="187">
        <f>[1]ClR!F142</f>
        <v>4</v>
      </c>
      <c r="G142" s="187">
        <f>[1]ClR!G142</f>
        <v>2</v>
      </c>
      <c r="H142" s="187">
        <f>[1]ClR!H142</f>
        <v>0</v>
      </c>
      <c r="I142" s="188">
        <f>[1]ClR!$I142</f>
        <v>9</v>
      </c>
      <c r="J142" s="185" t="str">
        <f>[1]ClR!$J142</f>
        <v xml:space="preserve"> </v>
      </c>
    </row>
    <row r="143" spans="1:10">
      <c r="A143" s="185">
        <f>[1]ClR!$A143</f>
        <v>136</v>
      </c>
      <c r="B143" s="185" t="str">
        <f>[1]ClR!$B143</f>
        <v>Suduva</v>
      </c>
      <c r="C143" s="186" t="str">
        <f>[1]ClR!$C143</f>
        <v>Lit2</v>
      </c>
      <c r="D143" s="187">
        <f>[1]ClR!D143</f>
        <v>0.25</v>
      </c>
      <c r="E143" s="187">
        <f>[1]ClR!E143</f>
        <v>1.5</v>
      </c>
      <c r="F143" s="187">
        <f>[1]ClR!F143</f>
        <v>2.5</v>
      </c>
      <c r="G143" s="187">
        <f>[1]ClR!G143</f>
        <v>2.5</v>
      </c>
      <c r="H143" s="187">
        <f>[1]ClR!H143</f>
        <v>2</v>
      </c>
      <c r="I143" s="188">
        <f>[1]ClR!$I143</f>
        <v>8.75</v>
      </c>
      <c r="J143" s="185" t="str">
        <f>[1]ClR!$J143</f>
        <v>ECLQ1</v>
      </c>
    </row>
    <row r="144" spans="1:10">
      <c r="A144" s="185">
        <f>[1]ClR!$A144</f>
        <v>137</v>
      </c>
      <c r="B144" s="185" t="str">
        <f>[1]ClR!$B144</f>
        <v>Slovan Liberec</v>
      </c>
      <c r="C144" s="186" t="str">
        <f>[1]ClR!$C144</f>
        <v>Cze5</v>
      </c>
      <c r="D144" s="187">
        <f>[1]ClR!D144</f>
        <v>3</v>
      </c>
      <c r="E144" s="187">
        <f>[1]ClR!E144</f>
        <v>0</v>
      </c>
      <c r="F144" s="187">
        <f>[1]ClR!F144</f>
        <v>0</v>
      </c>
      <c r="G144" s="187">
        <f>[1]ClR!G144</f>
        <v>0</v>
      </c>
      <c r="H144" s="187">
        <f>[1]ClR!H144</f>
        <v>5</v>
      </c>
      <c r="I144" s="188">
        <f>[1]ClR!$I144</f>
        <v>8</v>
      </c>
      <c r="J144" s="185" t="str">
        <f>[1]ClR!$J144</f>
        <v>ECLQ2</v>
      </c>
    </row>
    <row r="145" spans="1:10">
      <c r="A145" s="185">
        <f>[1]ClR!$A145</f>
        <v>138</v>
      </c>
      <c r="B145" s="185" t="str">
        <f>[1]ClR!$B145</f>
        <v>CSKA Sofia</v>
      </c>
      <c r="C145" s="186" t="str">
        <f>[1]ClR!$C145</f>
        <v>Bul3</v>
      </c>
      <c r="D145" s="187">
        <f>[1]ClR!D145</f>
        <v>0</v>
      </c>
      <c r="E145" s="187">
        <f>[1]ClR!E145</f>
        <v>0</v>
      </c>
      <c r="F145" s="187">
        <f>[1]ClR!F145</f>
        <v>2</v>
      </c>
      <c r="G145" s="187">
        <f>[1]ClR!G145</f>
        <v>2</v>
      </c>
      <c r="H145" s="187">
        <f>[1]ClR!H145</f>
        <v>4</v>
      </c>
      <c r="I145" s="188">
        <f>[1]ClR!$I145</f>
        <v>8</v>
      </c>
      <c r="J145" s="185" t="str">
        <f>[1]ClR!$J145</f>
        <v>ECLQ2</v>
      </c>
    </row>
    <row r="146" spans="1:10">
      <c r="A146" s="185">
        <f>[1]ClR!$A146</f>
        <v>139</v>
      </c>
      <c r="B146" s="185" t="str">
        <f>[1]ClR!$B146</f>
        <v>Zrinjski</v>
      </c>
      <c r="C146" s="186" t="str">
        <f>[1]ClR!$C146</f>
        <v>Bos4</v>
      </c>
      <c r="D146" s="187">
        <f>[1]ClR!D146</f>
        <v>1</v>
      </c>
      <c r="E146" s="187">
        <f>[1]ClR!E146</f>
        <v>1</v>
      </c>
      <c r="F146" s="187">
        <f>[1]ClR!F146</f>
        <v>2</v>
      </c>
      <c r="G146" s="187">
        <f>[1]ClR!G146</f>
        <v>2</v>
      </c>
      <c r="H146" s="187">
        <f>[1]ClR!H146</f>
        <v>2</v>
      </c>
      <c r="I146" s="188">
        <f>[1]ClR!$I146</f>
        <v>8</v>
      </c>
      <c r="J146" s="185" t="str">
        <f>[1]ClR!$J146</f>
        <v>ECLQ1</v>
      </c>
    </row>
    <row r="147" spans="1:10">
      <c r="A147" s="185">
        <f>[1]ClR!$A147</f>
        <v>140</v>
      </c>
      <c r="B147" s="185" t="str">
        <f>[1]ClR!$B147</f>
        <v>Hajduk</v>
      </c>
      <c r="C147" s="186" t="str">
        <f>[1]ClR!$C147</f>
        <v>Cro5</v>
      </c>
      <c r="D147" s="187">
        <f>[1]ClR!D147</f>
        <v>1.5</v>
      </c>
      <c r="E147" s="187">
        <f>[1]ClR!E147</f>
        <v>1.5</v>
      </c>
      <c r="F147" s="187">
        <f>[1]ClR!F147</f>
        <v>2</v>
      </c>
      <c r="G147" s="187">
        <f>[1]ClR!G147</f>
        <v>1</v>
      </c>
      <c r="H147" s="187">
        <f>[1]ClR!H147</f>
        <v>2</v>
      </c>
      <c r="I147" s="188">
        <f>[1]ClR!$I147</f>
        <v>8</v>
      </c>
      <c r="J147" s="185" t="str">
        <f>[1]ClR!$J147</f>
        <v xml:space="preserve"> </v>
      </c>
    </row>
    <row r="148" spans="1:10">
      <c r="A148" s="185">
        <f>[1]ClR!$A148</f>
        <v>141</v>
      </c>
      <c r="B148" s="185" t="str">
        <f>[1]ClR!$B148</f>
        <v>Dudelange</v>
      </c>
      <c r="C148" s="186" t="str">
        <f>[1]ClR!$C148</f>
        <v>Lux2</v>
      </c>
      <c r="D148" s="187">
        <f>[1]ClR!D148</f>
        <v>1</v>
      </c>
      <c r="E148" s="187">
        <f>[1]ClR!E148</f>
        <v>1</v>
      </c>
      <c r="F148" s="187">
        <f>[1]ClR!F148</f>
        <v>3</v>
      </c>
      <c r="G148" s="187">
        <f>[1]ClR!G148</f>
        <v>3</v>
      </c>
      <c r="H148" s="187">
        <f>[1]ClR!H148</f>
        <v>0</v>
      </c>
      <c r="I148" s="188">
        <f>[1]ClR!$I148</f>
        <v>8</v>
      </c>
      <c r="J148" s="185" t="str">
        <f>[1]ClR!$J148</f>
        <v>ECLQ1</v>
      </c>
    </row>
    <row r="149" spans="1:10">
      <c r="A149" s="185">
        <f>[1]ClR!$A149</f>
        <v>142</v>
      </c>
      <c r="B149" s="185" t="str">
        <f>[1]ClR!$B149</f>
        <v>Astra</v>
      </c>
      <c r="C149" s="186" t="str">
        <f>[1]ClR!$C149</f>
        <v>Rom9</v>
      </c>
      <c r="D149" s="187">
        <f>[1]ClR!D149</f>
        <v>7</v>
      </c>
      <c r="E149" s="187">
        <f>[1]ClR!E149</f>
        <v>1</v>
      </c>
      <c r="F149" s="187">
        <f>[1]ClR!F149</f>
        <v>0</v>
      </c>
      <c r="G149" s="187">
        <f>[1]ClR!G149</f>
        <v>0</v>
      </c>
      <c r="H149" s="187">
        <f>[1]ClR!H149</f>
        <v>0</v>
      </c>
      <c r="I149" s="188">
        <f>[1]ClR!$I149</f>
        <v>8</v>
      </c>
      <c r="J149" s="185" t="str">
        <f>[1]ClR!$J149</f>
        <v xml:space="preserve"> </v>
      </c>
    </row>
    <row r="150" spans="1:10">
      <c r="A150" s="185">
        <f>[1]ClR!$A150</f>
        <v>143</v>
      </c>
      <c r="B150" s="185" t="str">
        <f>[1]ClR!$B150</f>
        <v>Osmanlıspor</v>
      </c>
      <c r="C150" s="186" t="str">
        <f>[1]ClR!$C150</f>
        <v>TurII</v>
      </c>
      <c r="D150" s="187">
        <f>[1]ClR!D150</f>
        <v>8</v>
      </c>
      <c r="E150" s="187">
        <f>[1]ClR!E150</f>
        <v>0</v>
      </c>
      <c r="F150" s="187">
        <f>[1]ClR!F150</f>
        <v>0</v>
      </c>
      <c r="G150" s="187">
        <f>[1]ClR!G150</f>
        <v>0</v>
      </c>
      <c r="H150" s="187">
        <f>[1]ClR!H150</f>
        <v>0</v>
      </c>
      <c r="I150" s="188">
        <f>[1]ClR!$I150</f>
        <v>8</v>
      </c>
      <c r="J150" s="185" t="str">
        <f>[1]ClR!$J150</f>
        <v xml:space="preserve"> </v>
      </c>
    </row>
    <row r="151" spans="1:10">
      <c r="A151" s="185">
        <f>[1]ClR!$A151</f>
        <v>144</v>
      </c>
      <c r="B151" s="185" t="str">
        <f>[1]ClR!$B151</f>
        <v>Willem II</v>
      </c>
      <c r="C151" s="186" t="str">
        <f>[1]ClR!$C151</f>
        <v>Ned15</v>
      </c>
      <c r="D151" s="187">
        <f>[1]ClR!D151</f>
        <v>0</v>
      </c>
      <c r="E151" s="187">
        <f>[1]ClR!E151</f>
        <v>0</v>
      </c>
      <c r="F151" s="187">
        <f>[1]ClR!F151</f>
        <v>0</v>
      </c>
      <c r="G151" s="187">
        <f>[1]ClR!G151</f>
        <v>0</v>
      </c>
      <c r="H151" s="187">
        <f>[1]ClR!H151</f>
        <v>2</v>
      </c>
      <c r="I151" s="188">
        <f>[1]ClR!$I151</f>
        <v>7.8</v>
      </c>
      <c r="J151" s="185" t="str">
        <f>[1]ClR!$J151</f>
        <v xml:space="preserve"> </v>
      </c>
    </row>
    <row r="152" spans="1:10">
      <c r="A152" s="185">
        <f>[1]ClR!$A152</f>
        <v>145</v>
      </c>
      <c r="B152" s="185" t="str">
        <f>[1]ClR!$B152</f>
        <v>Utrecht</v>
      </c>
      <c r="C152" s="186" t="str">
        <f>[1]ClR!$C152</f>
        <v>Ned7</v>
      </c>
      <c r="D152" s="187">
        <f>[1]ClR!D152</f>
        <v>0</v>
      </c>
      <c r="E152" s="187">
        <f>[1]ClR!E152</f>
        <v>1.5</v>
      </c>
      <c r="F152" s="187">
        <f>[1]ClR!F152</f>
        <v>0</v>
      </c>
      <c r="G152" s="187">
        <f>[1]ClR!G152</f>
        <v>1.5</v>
      </c>
      <c r="H152" s="187">
        <f>[1]ClR!H152</f>
        <v>0</v>
      </c>
      <c r="I152" s="188">
        <f>[1]ClR!$I152</f>
        <v>7.8</v>
      </c>
      <c r="J152" s="185" t="str">
        <f>[1]ClR!$J152</f>
        <v xml:space="preserve"> </v>
      </c>
    </row>
    <row r="153" spans="1:10">
      <c r="A153" s="185">
        <f>[1]ClR!$A153</f>
        <v>146</v>
      </c>
      <c r="B153" s="185" t="str">
        <f>[1]ClR!$B153</f>
        <v>Vitesse</v>
      </c>
      <c r="C153" s="186" t="str">
        <f>[1]ClR!$C153</f>
        <v>Ned4</v>
      </c>
      <c r="D153" s="187">
        <f>[1]ClR!D153</f>
        <v>0</v>
      </c>
      <c r="E153" s="187">
        <f>[1]ClR!E153</f>
        <v>4</v>
      </c>
      <c r="F153" s="187">
        <f>[1]ClR!F153</f>
        <v>2</v>
      </c>
      <c r="G153" s="187">
        <f>[1]ClR!G153</f>
        <v>0</v>
      </c>
      <c r="H153" s="187">
        <f>[1]ClR!H153</f>
        <v>0</v>
      </c>
      <c r="I153" s="188">
        <f>[1]ClR!$I153</f>
        <v>7.8</v>
      </c>
      <c r="J153" s="185" t="str">
        <f>[1]ClR!$J153</f>
        <v>ECLQ3</v>
      </c>
    </row>
    <row r="154" spans="1:10">
      <c r="A154" s="185">
        <f>[1]ClR!$A154</f>
        <v>147</v>
      </c>
      <c r="B154" s="185" t="str">
        <f>[1]ClR!$B154</f>
        <v>Heracles Almelo</v>
      </c>
      <c r="C154" s="186" t="str">
        <f>[1]ClR!$C154</f>
        <v>Ned8</v>
      </c>
      <c r="D154" s="187">
        <f>[1]ClR!D154</f>
        <v>1</v>
      </c>
      <c r="E154" s="187">
        <f>[1]ClR!E154</f>
        <v>0</v>
      </c>
      <c r="F154" s="187">
        <f>[1]ClR!F154</f>
        <v>0</v>
      </c>
      <c r="G154" s="187">
        <f>[1]ClR!G154</f>
        <v>0</v>
      </c>
      <c r="H154" s="187">
        <f>[1]ClR!H154</f>
        <v>0</v>
      </c>
      <c r="I154" s="188">
        <f>[1]ClR!$I154</f>
        <v>7.8</v>
      </c>
      <c r="J154" s="185" t="str">
        <f>[1]ClR!$J154</f>
        <v xml:space="preserve"> </v>
      </c>
    </row>
    <row r="155" spans="1:10">
      <c r="A155" s="185" t="str">
        <f>[1]ClR!$A155</f>
        <v xml:space="preserve"> </v>
      </c>
      <c r="B155" s="185" t="str">
        <f>[1]ClR!$B155</f>
        <v>Netherlands</v>
      </c>
      <c r="C155" s="186" t="str">
        <f>[1]ClR!$C155</f>
        <v xml:space="preserve"> </v>
      </c>
      <c r="D155" s="187">
        <f>[1]ClR!D155</f>
        <v>1.82</v>
      </c>
      <c r="E155" s="187">
        <f>[1]ClR!E155</f>
        <v>0.57999999999999996</v>
      </c>
      <c r="F155" s="187">
        <f>[1]ClR!F155</f>
        <v>1.72</v>
      </c>
      <c r="G155" s="187">
        <f>[1]ClR!G155</f>
        <v>1.88</v>
      </c>
      <c r="H155" s="187">
        <f>[1]ClR!H155</f>
        <v>1.8</v>
      </c>
      <c r="I155" s="188">
        <f>[1]ClR!$I155</f>
        <v>7.8</v>
      </c>
      <c r="J155" s="185" t="str">
        <f>[1]ClR!$J155</f>
        <v>Start</v>
      </c>
    </row>
    <row r="156" spans="1:10">
      <c r="A156" s="185">
        <f>[1]ClR!$A156</f>
        <v>148</v>
      </c>
      <c r="B156" s="185" t="str">
        <f>[1]ClR!$B156</f>
        <v>Dinamo Moscow</v>
      </c>
      <c r="C156" s="186" t="str">
        <f>[1]ClR!$C156</f>
        <v>Rus6</v>
      </c>
      <c r="D156" s="187">
        <f>[1]ClR!D156</f>
        <v>0</v>
      </c>
      <c r="E156" s="187">
        <f>[1]ClR!E156</f>
        <v>0</v>
      </c>
      <c r="F156" s="187">
        <f>[1]ClR!F156</f>
        <v>0</v>
      </c>
      <c r="G156" s="187">
        <f>[1]ClR!G156</f>
        <v>0</v>
      </c>
      <c r="H156" s="187">
        <f>[1]ClR!H156</f>
        <v>1.5</v>
      </c>
      <c r="I156" s="188">
        <f>[1]ClR!$I156</f>
        <v>7.6760000000000002</v>
      </c>
      <c r="J156" s="185" t="str">
        <f>[1]ClR!$J156</f>
        <v xml:space="preserve"> </v>
      </c>
    </row>
    <row r="157" spans="1:10">
      <c r="A157" s="185">
        <f>[1]ClR!$A157</f>
        <v>149</v>
      </c>
      <c r="B157" s="185" t="str">
        <f>[1]ClR!$B157</f>
        <v>Arsenal Tula</v>
      </c>
      <c r="C157" s="186" t="str">
        <f>[1]ClR!$C157</f>
        <v>Rus13</v>
      </c>
      <c r="D157" s="187">
        <f>[1]ClR!D157</f>
        <v>0</v>
      </c>
      <c r="E157" s="187">
        <f>[1]ClR!E157</f>
        <v>0</v>
      </c>
      <c r="F157" s="187">
        <f>[1]ClR!F157</f>
        <v>0</v>
      </c>
      <c r="G157" s="187">
        <f>[1]ClR!G157</f>
        <v>1.5</v>
      </c>
      <c r="H157" s="187">
        <f>[1]ClR!H157</f>
        <v>0</v>
      </c>
      <c r="I157" s="188">
        <f>[1]ClR!$I157</f>
        <v>7.6760000000000002</v>
      </c>
      <c r="J157" s="185" t="str">
        <f>[1]ClR!$J157</f>
        <v xml:space="preserve"> </v>
      </c>
    </row>
    <row r="158" spans="1:10">
      <c r="A158" s="185">
        <f>[1]ClR!$A158</f>
        <v>150</v>
      </c>
      <c r="B158" s="185" t="str">
        <f>[1]ClR!$B158</f>
        <v>Ufa</v>
      </c>
      <c r="C158" s="186" t="str">
        <f>[1]ClR!$C158</f>
        <v>Rus15</v>
      </c>
      <c r="D158" s="187">
        <f>[1]ClR!D158</f>
        <v>0</v>
      </c>
      <c r="E158" s="187">
        <f>[1]ClR!E158</f>
        <v>0</v>
      </c>
      <c r="F158" s="187">
        <f>[1]ClR!F158</f>
        <v>2.5</v>
      </c>
      <c r="G158" s="187">
        <f>[1]ClR!G158</f>
        <v>0</v>
      </c>
      <c r="H158" s="187">
        <f>[1]ClR!H158</f>
        <v>0</v>
      </c>
      <c r="I158" s="188">
        <f>[1]ClR!$I158</f>
        <v>7.6760000000000002</v>
      </c>
      <c r="J158" s="185" t="str">
        <f>[1]ClR!$J158</f>
        <v xml:space="preserve"> </v>
      </c>
    </row>
    <row r="159" spans="1:10">
      <c r="A159" s="185" t="str">
        <f>[1]ClR!$A159</f>
        <v xml:space="preserve"> </v>
      </c>
      <c r="B159" s="185" t="str">
        <f>[1]ClR!$B159</f>
        <v>Russia</v>
      </c>
      <c r="C159" s="186" t="str">
        <f>[1]ClR!$C159</f>
        <v xml:space="preserve"> </v>
      </c>
      <c r="D159" s="187">
        <f>[1]ClR!D159</f>
        <v>1.84</v>
      </c>
      <c r="E159" s="187">
        <f>[1]ClR!E159</f>
        <v>2.52</v>
      </c>
      <c r="F159" s="187">
        <f>[1]ClR!F159</f>
        <v>1.5165999999999999</v>
      </c>
      <c r="G159" s="187">
        <f>[1]ClR!G159</f>
        <v>0.93320000000000003</v>
      </c>
      <c r="H159" s="187">
        <f>[1]ClR!H159</f>
        <v>0.86660000000000004</v>
      </c>
      <c r="I159" s="188">
        <f>[1]ClR!$I159</f>
        <v>7.6760000000000002</v>
      </c>
      <c r="J159" s="185" t="str">
        <f>[1]ClR!$J159</f>
        <v>Start</v>
      </c>
    </row>
    <row r="160" spans="1:10">
      <c r="A160" s="185">
        <f>[1]ClR!$A160</f>
        <v>151</v>
      </c>
      <c r="B160" s="185" t="str">
        <f>[1]ClR!$B160</f>
        <v>Aberdeen</v>
      </c>
      <c r="C160" s="186" t="str">
        <f>[1]ClR!$C160</f>
        <v>Sco4</v>
      </c>
      <c r="D160" s="187">
        <f>[1]ClR!D160</f>
        <v>1</v>
      </c>
      <c r="E160" s="187">
        <f>[1]ClR!E160</f>
        <v>1</v>
      </c>
      <c r="F160" s="187">
        <f>[1]ClR!F160</f>
        <v>1.5</v>
      </c>
      <c r="G160" s="187">
        <f>[1]ClR!G160</f>
        <v>2</v>
      </c>
      <c r="H160" s="187">
        <f>[1]ClR!H160</f>
        <v>2</v>
      </c>
      <c r="I160" s="188">
        <f>[1]ClR!$I160</f>
        <v>7.5</v>
      </c>
      <c r="J160" s="185" t="str">
        <f>[1]ClR!$J160</f>
        <v>ECLQ2</v>
      </c>
    </row>
    <row r="161" spans="1:10">
      <c r="A161" s="185">
        <f>[1]ClR!$A161</f>
        <v>152</v>
      </c>
      <c r="B161" s="185" t="str">
        <f>[1]ClR!$B161</f>
        <v>Slovan Bratislava</v>
      </c>
      <c r="C161" s="186" t="str">
        <f>[1]ClR!$C161</f>
        <v>Svk1</v>
      </c>
      <c r="D161" s="187">
        <f>[1]ClR!D161</f>
        <v>0.5</v>
      </c>
      <c r="E161" s="187">
        <f>[1]ClR!E161</f>
        <v>0.5</v>
      </c>
      <c r="F161" s="187">
        <f>[1]ClR!F161</f>
        <v>2</v>
      </c>
      <c r="G161" s="187">
        <f>[1]ClR!G161</f>
        <v>3</v>
      </c>
      <c r="H161" s="187">
        <f>[1]ClR!H161</f>
        <v>1.5</v>
      </c>
      <c r="I161" s="188">
        <f>[1]ClR!$I161</f>
        <v>7.5</v>
      </c>
      <c r="J161" s="185" t="str">
        <f>[1]ClR!$J161</f>
        <v>CHQ1</v>
      </c>
    </row>
    <row r="162" spans="1:10">
      <c r="A162" s="185">
        <f>[1]ClR!$A162</f>
        <v>153</v>
      </c>
      <c r="B162" s="185" t="str">
        <f>[1]ClR!$B162</f>
        <v>The New Saints</v>
      </c>
      <c r="C162" s="186" t="str">
        <f>[1]ClR!$C162</f>
        <v>Wal2</v>
      </c>
      <c r="D162" s="187">
        <f>[1]ClR!D162</f>
        <v>1</v>
      </c>
      <c r="E162" s="187">
        <f>[1]ClR!E162</f>
        <v>1</v>
      </c>
      <c r="F162" s="187">
        <f>[1]ClR!F162</f>
        <v>2</v>
      </c>
      <c r="G162" s="187">
        <f>[1]ClR!G162</f>
        <v>2</v>
      </c>
      <c r="H162" s="187">
        <f>[1]ClR!H162</f>
        <v>1.5</v>
      </c>
      <c r="I162" s="188">
        <f>[1]ClR!$I162</f>
        <v>7.5</v>
      </c>
      <c r="J162" s="185" t="str">
        <f>[1]ClR!$J162</f>
        <v>ECLQ1</v>
      </c>
    </row>
    <row r="163" spans="1:10">
      <c r="A163" s="185">
        <f>[1]ClR!$A163</f>
        <v>154</v>
      </c>
      <c r="B163" s="185" t="str">
        <f>[1]ClR!$B163</f>
        <v>Spartak Trnava</v>
      </c>
      <c r="C163" s="186" t="str">
        <f>[1]ClR!$C163</f>
        <v>Svk4</v>
      </c>
      <c r="D163" s="187">
        <f>[1]ClR!D163</f>
        <v>1</v>
      </c>
      <c r="E163" s="187">
        <f>[1]ClR!E163</f>
        <v>0</v>
      </c>
      <c r="F163" s="187">
        <f>[1]ClR!F163</f>
        <v>5</v>
      </c>
      <c r="G163" s="187">
        <f>[1]ClR!G163</f>
        <v>1.5</v>
      </c>
      <c r="H163" s="187">
        <f>[1]ClR!H163</f>
        <v>0</v>
      </c>
      <c r="I163" s="188">
        <f>[1]ClR!$I163</f>
        <v>7.5</v>
      </c>
      <c r="J163" s="185" t="str">
        <f>[1]ClR!$J163</f>
        <v>ECLQ1</v>
      </c>
    </row>
    <row r="164" spans="1:10">
      <c r="A164" s="185">
        <f>[1]ClR!$A164</f>
        <v>155</v>
      </c>
      <c r="B164" s="185" t="str">
        <f>[1]ClR!$B164</f>
        <v>Charleroi</v>
      </c>
      <c r="C164" s="186" t="str">
        <f>[1]ClR!$C164</f>
        <v>Bel12</v>
      </c>
      <c r="D164" s="187">
        <f>[1]ClR!D164</f>
        <v>0</v>
      </c>
      <c r="E164" s="187">
        <f>[1]ClR!E164</f>
        <v>0</v>
      </c>
      <c r="F164" s="187">
        <f>[1]ClR!F164</f>
        <v>0</v>
      </c>
      <c r="G164" s="187">
        <f>[1]ClR!G164</f>
        <v>0</v>
      </c>
      <c r="H164" s="187">
        <f>[1]ClR!H164</f>
        <v>2.5</v>
      </c>
      <c r="I164" s="188">
        <f>[1]ClR!$I164</f>
        <v>7.3</v>
      </c>
      <c r="J164" s="185" t="str">
        <f>[1]ClR!$J164</f>
        <v xml:space="preserve"> </v>
      </c>
    </row>
    <row r="165" spans="1:10">
      <c r="A165" s="185">
        <f>[1]ClR!$A165</f>
        <v>156</v>
      </c>
      <c r="B165" s="185" t="str">
        <f>[1]ClR!$B165</f>
        <v>Zulte Waregem</v>
      </c>
      <c r="C165" s="186" t="str">
        <f>[1]ClR!$C165</f>
        <v>Bel8</v>
      </c>
      <c r="D165" s="187">
        <f>[1]ClR!D165</f>
        <v>0</v>
      </c>
      <c r="E165" s="187">
        <f>[1]ClR!E165</f>
        <v>5</v>
      </c>
      <c r="F165" s="187">
        <f>[1]ClR!F165</f>
        <v>0</v>
      </c>
      <c r="G165" s="187">
        <f>[1]ClR!G165</f>
        <v>0</v>
      </c>
      <c r="H165" s="187">
        <f>[1]ClR!H165</f>
        <v>0</v>
      </c>
      <c r="I165" s="188">
        <f>[1]ClR!$I165</f>
        <v>7.3</v>
      </c>
      <c r="J165" s="185" t="str">
        <f>[1]ClR!$J165</f>
        <v xml:space="preserve"> </v>
      </c>
    </row>
    <row r="166" spans="1:10">
      <c r="A166" s="185">
        <f>[1]ClR!$A166</f>
        <v>157</v>
      </c>
      <c r="B166" s="185" t="str">
        <f>[1]ClR!$B166</f>
        <v>Oostende</v>
      </c>
      <c r="C166" s="186" t="str">
        <f>[1]ClR!$C166</f>
        <v>Bel5</v>
      </c>
      <c r="D166" s="187">
        <f>[1]ClR!D166</f>
        <v>0</v>
      </c>
      <c r="E166" s="187">
        <f>[1]ClR!E166</f>
        <v>1</v>
      </c>
      <c r="F166" s="187">
        <f>[1]ClR!F166</f>
        <v>0</v>
      </c>
      <c r="G166" s="187">
        <f>[1]ClR!G166</f>
        <v>0</v>
      </c>
      <c r="H166" s="187">
        <f>[1]ClR!H166</f>
        <v>0</v>
      </c>
      <c r="I166" s="188">
        <f>[1]ClR!$I166</f>
        <v>7.3</v>
      </c>
      <c r="J166" s="185" t="str">
        <f>[1]ClR!$J166</f>
        <v>ECLQ2</v>
      </c>
    </row>
    <row r="167" spans="1:10">
      <c r="A167" s="185" t="str">
        <f>[1]ClR!$A167</f>
        <v xml:space="preserve"> </v>
      </c>
      <c r="B167" s="185" t="str">
        <f>[1]ClR!$B167</f>
        <v>Belgium</v>
      </c>
      <c r="C167" s="186" t="str">
        <f>[1]ClR!$C167</f>
        <v xml:space="preserve"> </v>
      </c>
      <c r="D167" s="187">
        <f>[1]ClR!D167</f>
        <v>2.5</v>
      </c>
      <c r="E167" s="187">
        <f>[1]ClR!E167</f>
        <v>0.52</v>
      </c>
      <c r="F167" s="187">
        <f>[1]ClR!F167</f>
        <v>1.56</v>
      </c>
      <c r="G167" s="187">
        <f>[1]ClR!G167</f>
        <v>1.52</v>
      </c>
      <c r="H167" s="187">
        <f>[1]ClR!H167</f>
        <v>1.2</v>
      </c>
      <c r="I167" s="188">
        <f>[1]ClR!$I167</f>
        <v>7.3</v>
      </c>
      <c r="J167" s="185" t="str">
        <f>[1]ClR!$J167</f>
        <v>Start</v>
      </c>
    </row>
    <row r="168" spans="1:10">
      <c r="A168" s="185">
        <f>[1]ClR!$A168</f>
        <v>158</v>
      </c>
      <c r="B168" s="185" t="str">
        <f>[1]ClR!$B168</f>
        <v>Hartberg</v>
      </c>
      <c r="C168" s="186" t="str">
        <f>[1]ClR!$C168</f>
        <v>Aut8</v>
      </c>
      <c r="D168" s="187">
        <f>[1]ClR!D168</f>
        <v>0</v>
      </c>
      <c r="E168" s="187">
        <f>[1]ClR!E168</f>
        <v>0</v>
      </c>
      <c r="F168" s="187">
        <f>[1]ClR!F168</f>
        <v>0</v>
      </c>
      <c r="G168" s="187">
        <f>[1]ClR!G168</f>
        <v>0</v>
      </c>
      <c r="H168" s="187">
        <f>[1]ClR!H168</f>
        <v>1.5</v>
      </c>
      <c r="I168" s="188">
        <f>[1]ClR!$I168</f>
        <v>7.165</v>
      </c>
      <c r="J168" s="185" t="str">
        <f>[1]ClR!$J168</f>
        <v xml:space="preserve"> </v>
      </c>
    </row>
    <row r="169" spans="1:10">
      <c r="A169" s="185">
        <f>[1]ClR!$A169</f>
        <v>159</v>
      </c>
      <c r="B169" s="185" t="str">
        <f>[1]ClR!$B169</f>
        <v>Sturm</v>
      </c>
      <c r="C169" s="186" t="str">
        <f>[1]ClR!$C169</f>
        <v>Aut4</v>
      </c>
      <c r="D169" s="187">
        <f>[1]ClR!D169</f>
        <v>0</v>
      </c>
      <c r="E169" s="187">
        <f>[1]ClR!E169</f>
        <v>1</v>
      </c>
      <c r="F169" s="187">
        <f>[1]ClR!F169</f>
        <v>2</v>
      </c>
      <c r="G169" s="187">
        <f>[1]ClR!G169</f>
        <v>1.5</v>
      </c>
      <c r="H169" s="187">
        <f>[1]ClR!H169</f>
        <v>0</v>
      </c>
      <c r="I169" s="188">
        <f>[1]ClR!$I169</f>
        <v>7.165</v>
      </c>
      <c r="J169" s="185" t="str">
        <f>[1]ClR!$J169</f>
        <v>ECLQ3</v>
      </c>
    </row>
    <row r="170" spans="1:10">
      <c r="A170" s="185">
        <f>[1]ClR!$A170</f>
        <v>160</v>
      </c>
      <c r="B170" s="185" t="str">
        <f>[1]ClR!$B170</f>
        <v>Admira Wacker</v>
      </c>
      <c r="C170" s="186" t="str">
        <f>[1]ClR!$C170</f>
        <v>Aut12</v>
      </c>
      <c r="D170" s="187">
        <f>[1]ClR!D170</f>
        <v>1</v>
      </c>
      <c r="E170" s="187">
        <f>[1]ClR!E170</f>
        <v>0</v>
      </c>
      <c r="F170" s="187">
        <f>[1]ClR!F170</f>
        <v>1.5</v>
      </c>
      <c r="G170" s="187">
        <f>[1]ClR!G170</f>
        <v>0</v>
      </c>
      <c r="H170" s="187">
        <f>[1]ClR!H170</f>
        <v>0</v>
      </c>
      <c r="I170" s="188">
        <f>[1]ClR!$I170</f>
        <v>7.165</v>
      </c>
      <c r="J170" s="185" t="str">
        <f>[1]ClR!$J170</f>
        <v xml:space="preserve"> </v>
      </c>
    </row>
    <row r="171" spans="1:10">
      <c r="A171" s="185">
        <f>[1]ClR!$A171</f>
        <v>161</v>
      </c>
      <c r="B171" s="185" t="str">
        <f>[1]ClR!$B171</f>
        <v>Altach</v>
      </c>
      <c r="C171" s="186" t="str">
        <f>[1]ClR!$C171</f>
        <v>Aut11</v>
      </c>
      <c r="D171" s="187">
        <f>[1]ClR!D171</f>
        <v>0</v>
      </c>
      <c r="E171" s="187">
        <f>[1]ClR!E171</f>
        <v>1.5</v>
      </c>
      <c r="F171" s="187">
        <f>[1]ClR!F171</f>
        <v>0</v>
      </c>
      <c r="G171" s="187">
        <f>[1]ClR!G171</f>
        <v>0</v>
      </c>
      <c r="H171" s="187">
        <f>[1]ClR!H171</f>
        <v>0</v>
      </c>
      <c r="I171" s="188">
        <f>[1]ClR!$I171</f>
        <v>7.165</v>
      </c>
      <c r="J171" s="185" t="str">
        <f>[1]ClR!$J171</f>
        <v xml:space="preserve"> </v>
      </c>
    </row>
    <row r="172" spans="1:10">
      <c r="A172" s="185" t="str">
        <f>[1]ClR!$A172</f>
        <v xml:space="preserve"> </v>
      </c>
      <c r="B172" s="185" t="str">
        <f>[1]ClR!$B172</f>
        <v>Austria</v>
      </c>
      <c r="C172" s="186" t="str">
        <f>[1]ClR!$C172</f>
        <v xml:space="preserve"> </v>
      </c>
      <c r="D172" s="187">
        <f>[1]ClR!D172</f>
        <v>1.4750000000000001</v>
      </c>
      <c r="E172" s="187">
        <f>[1]ClR!E172</f>
        <v>1.95</v>
      </c>
      <c r="F172" s="187">
        <f>[1]ClR!F172</f>
        <v>1.24</v>
      </c>
      <c r="G172" s="187">
        <f>[1]ClR!G172</f>
        <v>1.1599999999999999</v>
      </c>
      <c r="H172" s="187">
        <f>[1]ClR!H172</f>
        <v>1.34</v>
      </c>
      <c r="I172" s="188">
        <f>[1]ClR!$I172</f>
        <v>7.165</v>
      </c>
      <c r="J172" s="185" t="str">
        <f>[1]ClR!$J172</f>
        <v xml:space="preserve"> </v>
      </c>
    </row>
    <row r="173" spans="1:10">
      <c r="A173" s="185">
        <f>[1]ClR!$A173</f>
        <v>162</v>
      </c>
      <c r="B173" s="185" t="str">
        <f>[1]ClR!$B173</f>
        <v>Jablonec</v>
      </c>
      <c r="C173" s="186" t="str">
        <f>[1]ClR!$C173</f>
        <v>Cze4</v>
      </c>
      <c r="D173" s="187">
        <f>[1]ClR!D173</f>
        <v>0</v>
      </c>
      <c r="E173" s="187">
        <f>[1]ClR!E173</f>
        <v>0</v>
      </c>
      <c r="F173" s="187">
        <f>[1]ClR!F173</f>
        <v>4</v>
      </c>
      <c r="G173" s="187">
        <f>[1]ClR!G173</f>
        <v>1.5</v>
      </c>
      <c r="H173" s="187">
        <f>[1]ClR!H173</f>
        <v>1.5</v>
      </c>
      <c r="I173" s="188">
        <f>[1]ClR!$I173</f>
        <v>7</v>
      </c>
      <c r="J173" s="185" t="str">
        <f>[1]ClR!$J173</f>
        <v>ECLQ2</v>
      </c>
    </row>
    <row r="174" spans="1:10">
      <c r="A174" s="185">
        <f>[1]ClR!$A174</f>
        <v>163</v>
      </c>
      <c r="B174" s="185" t="str">
        <f>[1]ClR!$B174</f>
        <v>Brondby</v>
      </c>
      <c r="C174" s="186" t="str">
        <f>[1]ClR!$C174</f>
        <v>Den2</v>
      </c>
      <c r="D174" s="187">
        <f>[1]ClR!D174</f>
        <v>1.5</v>
      </c>
      <c r="E174" s="187">
        <f>[1]ClR!E174</f>
        <v>1</v>
      </c>
      <c r="F174" s="187">
        <f>[1]ClR!F174</f>
        <v>2.5</v>
      </c>
      <c r="G174" s="187">
        <f>[1]ClR!G174</f>
        <v>2</v>
      </c>
      <c r="H174" s="187">
        <f>[1]ClR!H174</f>
        <v>0</v>
      </c>
      <c r="I174" s="188">
        <f>[1]ClR!$I174</f>
        <v>7</v>
      </c>
      <c r="J174" s="185" t="str">
        <f>[1]ClR!$J174</f>
        <v>NCQ2</v>
      </c>
    </row>
    <row r="175" spans="1:10">
      <c r="A175" s="185">
        <f>[1]ClR!$A175</f>
        <v>164</v>
      </c>
      <c r="B175" s="185" t="str">
        <f>[1]ClR!$B175</f>
        <v>Konyaspor</v>
      </c>
      <c r="C175" s="186" t="str">
        <f>[1]ClR!$C175</f>
        <v>Tur12</v>
      </c>
      <c r="D175" s="187">
        <f>[1]ClR!D175</f>
        <v>2</v>
      </c>
      <c r="E175" s="187">
        <f>[1]ClR!E175</f>
        <v>5</v>
      </c>
      <c r="F175" s="187">
        <f>[1]ClR!F175</f>
        <v>0</v>
      </c>
      <c r="G175" s="187">
        <f>[1]ClR!G175</f>
        <v>0</v>
      </c>
      <c r="H175" s="187">
        <f>[1]ClR!H175</f>
        <v>0</v>
      </c>
      <c r="I175" s="188">
        <f>[1]ClR!$I175</f>
        <v>7</v>
      </c>
      <c r="J175" s="185" t="str">
        <f>[1]ClR!$J175</f>
        <v xml:space="preserve"> </v>
      </c>
    </row>
    <row r="176" spans="1:10">
      <c r="A176" s="185">
        <f>[1]ClR!$A176</f>
        <v>165</v>
      </c>
      <c r="B176" s="185" t="str">
        <f>[1]ClR!$B176</f>
        <v>Olimpija</v>
      </c>
      <c r="C176" s="186" t="str">
        <f>[1]ClR!$C176</f>
        <v>Slo1</v>
      </c>
      <c r="D176" s="187">
        <f>[1]ClR!D176</f>
        <v>1</v>
      </c>
      <c r="E176" s="187">
        <f>[1]ClR!E176</f>
        <v>0.25</v>
      </c>
      <c r="F176" s="187">
        <f>[1]ClR!F176</f>
        <v>2.5</v>
      </c>
      <c r="G176" s="187">
        <f>[1]ClR!G176</f>
        <v>1.5</v>
      </c>
      <c r="H176" s="187">
        <f>[1]ClR!H176</f>
        <v>1.5</v>
      </c>
      <c r="I176" s="188">
        <f>[1]ClR!$I176</f>
        <v>6.75</v>
      </c>
      <c r="J176" s="185" t="str">
        <f>[1]ClR!$J176</f>
        <v>CHQ1</v>
      </c>
    </row>
    <row r="177" spans="1:10">
      <c r="A177" s="185">
        <f>[1]ClR!$A177</f>
        <v>166</v>
      </c>
      <c r="B177" s="185" t="str">
        <f>[1]ClR!$B177</f>
        <v>Motherwell</v>
      </c>
      <c r="C177" s="186" t="str">
        <f>[1]ClR!$C177</f>
        <v>Sco9</v>
      </c>
      <c r="D177" s="187">
        <f>[1]ClR!D177</f>
        <v>0</v>
      </c>
      <c r="E177" s="187">
        <f>[1]ClR!E177</f>
        <v>0</v>
      </c>
      <c r="F177" s="187">
        <f>[1]ClR!F177</f>
        <v>0</v>
      </c>
      <c r="G177" s="187">
        <f>[1]ClR!G177</f>
        <v>0</v>
      </c>
      <c r="H177" s="187">
        <f>[1]ClR!H177</f>
        <v>2</v>
      </c>
      <c r="I177" s="188">
        <f>[1]ClR!$I177</f>
        <v>6.6749999999999998</v>
      </c>
      <c r="J177" s="185" t="str">
        <f>[1]ClR!$J177</f>
        <v xml:space="preserve"> </v>
      </c>
    </row>
    <row r="178" spans="1:10">
      <c r="A178" s="185">
        <f>[1]ClR!$A178</f>
        <v>167</v>
      </c>
      <c r="B178" s="185" t="str">
        <f>[1]ClR!$B178</f>
        <v>Kilmarnock</v>
      </c>
      <c r="C178" s="186" t="str">
        <f>[1]ClR!$C178</f>
        <v>Sco11</v>
      </c>
      <c r="D178" s="187">
        <f>[1]ClR!D178</f>
        <v>0</v>
      </c>
      <c r="E178" s="187">
        <f>[1]ClR!E178</f>
        <v>0</v>
      </c>
      <c r="F178" s="187">
        <f>[1]ClR!F178</f>
        <v>0</v>
      </c>
      <c r="G178" s="187">
        <f>[1]ClR!G178</f>
        <v>1</v>
      </c>
      <c r="H178" s="187">
        <f>[1]ClR!H178</f>
        <v>0</v>
      </c>
      <c r="I178" s="188">
        <f>[1]ClR!$I178</f>
        <v>6.6749999999999998</v>
      </c>
      <c r="J178" s="185" t="str">
        <f>[1]ClR!$J178</f>
        <v xml:space="preserve"> </v>
      </c>
    </row>
    <row r="179" spans="1:10">
      <c r="A179" s="185">
        <f>[1]ClR!$A179</f>
        <v>168</v>
      </c>
      <c r="B179" s="185" t="str">
        <f>[1]ClR!$B179</f>
        <v>Hibernian</v>
      </c>
      <c r="C179" s="186" t="str">
        <f>[1]ClR!$C179</f>
        <v>Sco3</v>
      </c>
      <c r="D179" s="187">
        <f>[1]ClR!D179</f>
        <v>0.5</v>
      </c>
      <c r="E179" s="187">
        <f>[1]ClR!E179</f>
        <v>0</v>
      </c>
      <c r="F179" s="187">
        <f>[1]ClR!F179</f>
        <v>2</v>
      </c>
      <c r="G179" s="187">
        <f>[1]ClR!G179</f>
        <v>0</v>
      </c>
      <c r="H179" s="187">
        <f>[1]ClR!H179</f>
        <v>0</v>
      </c>
      <c r="I179" s="188">
        <f>[1]ClR!$I179</f>
        <v>6.6749999999999998</v>
      </c>
      <c r="J179" s="185" t="str">
        <f>[1]ClR!$J179</f>
        <v>ELQ4</v>
      </c>
    </row>
    <row r="180" spans="1:10">
      <c r="A180" s="185">
        <f>[1]ClR!$A180</f>
        <v>169</v>
      </c>
      <c r="B180" s="185" t="str">
        <f>[1]ClR!$B180</f>
        <v>St Johnstone</v>
      </c>
      <c r="C180" s="186" t="str">
        <f>[1]ClR!$C180</f>
        <v>Sco6</v>
      </c>
      <c r="D180" s="187">
        <f>[1]ClR!D180</f>
        <v>0</v>
      </c>
      <c r="E180" s="187">
        <f>[1]ClR!E180</f>
        <v>0.25</v>
      </c>
      <c r="F180" s="187">
        <f>[1]ClR!F180</f>
        <v>0</v>
      </c>
      <c r="G180" s="187">
        <f>[1]ClR!G180</f>
        <v>0</v>
      </c>
      <c r="H180" s="187">
        <f>[1]ClR!H180</f>
        <v>0</v>
      </c>
      <c r="I180" s="188">
        <f>[1]ClR!$I180</f>
        <v>6.6749999999999998</v>
      </c>
      <c r="J180" s="185" t="str">
        <f>[1]ClR!$J180</f>
        <v xml:space="preserve"> </v>
      </c>
    </row>
    <row r="181" spans="1:10">
      <c r="A181" s="185">
        <f>[1]ClR!$A181</f>
        <v>170</v>
      </c>
      <c r="B181" s="185" t="str">
        <f>[1]ClR!$B181</f>
        <v>Hearts</v>
      </c>
      <c r="C181" s="186" t="str">
        <f>[1]ClR!$C181</f>
        <v>ScoII</v>
      </c>
      <c r="D181" s="187">
        <f>[1]ClR!D181</f>
        <v>0.5</v>
      </c>
      <c r="E181" s="187">
        <f>[1]ClR!E181</f>
        <v>0</v>
      </c>
      <c r="F181" s="187">
        <f>[1]ClR!F181</f>
        <v>0</v>
      </c>
      <c r="G181" s="187">
        <f>[1]ClR!G181</f>
        <v>0</v>
      </c>
      <c r="H181" s="187">
        <f>[1]ClR!H181</f>
        <v>0</v>
      </c>
      <c r="I181" s="188">
        <f>[1]ClR!$I181</f>
        <v>6.6749999999999998</v>
      </c>
      <c r="J181" s="185" t="str">
        <f>[1]ClR!$J181</f>
        <v xml:space="preserve"> </v>
      </c>
    </row>
    <row r="182" spans="1:10">
      <c r="A182" s="185" t="str">
        <f>[1]ClR!$A182</f>
        <v xml:space="preserve"> </v>
      </c>
      <c r="B182" s="185" t="str">
        <f>[1]ClR!$B182</f>
        <v>Scotland</v>
      </c>
      <c r="C182" s="186" t="str">
        <f>[1]ClR!$C182</f>
        <v xml:space="preserve"> </v>
      </c>
      <c r="D182" s="187">
        <f>[1]ClR!D182</f>
        <v>0.875</v>
      </c>
      <c r="E182" s="187">
        <f>[1]ClR!E182</f>
        <v>0.8</v>
      </c>
      <c r="F182" s="187">
        <f>[1]ClR!F182</f>
        <v>1.35</v>
      </c>
      <c r="G182" s="187">
        <f>[1]ClR!G182</f>
        <v>1.95</v>
      </c>
      <c r="H182" s="187">
        <f>[1]ClR!H182</f>
        <v>1.7</v>
      </c>
      <c r="I182" s="188">
        <f>[1]ClR!$I182</f>
        <v>6.6749999999999998</v>
      </c>
      <c r="J182" s="185" t="str">
        <f>[1]ClR!$J182</f>
        <v xml:space="preserve"> </v>
      </c>
    </row>
    <row r="183" spans="1:10">
      <c r="A183" s="185">
        <f>[1]ClR!$A183</f>
        <v>171</v>
      </c>
      <c r="B183" s="185" t="str">
        <f>[1]ClR!$B183</f>
        <v xml:space="preserve">Desna </v>
      </c>
      <c r="C183" s="186" t="str">
        <f>[1]ClR!$C183</f>
        <v>Ukr4</v>
      </c>
      <c r="D183" s="187">
        <f>[1]ClR!D183</f>
        <v>0</v>
      </c>
      <c r="E183" s="187">
        <f>[1]ClR!E183</f>
        <v>0</v>
      </c>
      <c r="F183" s="187">
        <f>[1]ClR!F183</f>
        <v>0</v>
      </c>
      <c r="G183" s="187">
        <f>[1]ClR!G183</f>
        <v>0</v>
      </c>
      <c r="H183" s="187">
        <f>[1]ClR!H183</f>
        <v>2</v>
      </c>
      <c r="I183" s="188">
        <f>[1]ClR!$I183</f>
        <v>6.62</v>
      </c>
      <c r="J183" s="185" t="str">
        <f>[1]ClR!$J183</f>
        <v>ECLQ3</v>
      </c>
    </row>
    <row r="184" spans="1:10">
      <c r="A184" s="185">
        <f>[1]ClR!$A184</f>
        <v>172</v>
      </c>
      <c r="B184" s="185" t="str">
        <f>[1]ClR!$B184</f>
        <v>Kolos Kovalivka</v>
      </c>
      <c r="C184" s="186" t="str">
        <f>[1]ClR!$C184</f>
        <v>Ukr6</v>
      </c>
      <c r="D184" s="187">
        <f>[1]ClR!D184</f>
        <v>0</v>
      </c>
      <c r="E184" s="187">
        <f>[1]ClR!E184</f>
        <v>0</v>
      </c>
      <c r="F184" s="187">
        <f>[1]ClR!F184</f>
        <v>0</v>
      </c>
      <c r="G184" s="187">
        <f>[1]ClR!G184</f>
        <v>0</v>
      </c>
      <c r="H184" s="187">
        <f>[1]ClR!H184</f>
        <v>2</v>
      </c>
      <c r="I184" s="188">
        <f>[1]ClR!$I184</f>
        <v>6.62</v>
      </c>
      <c r="J184" s="185" t="str">
        <f>[1]ClR!$J184</f>
        <v xml:space="preserve"> </v>
      </c>
    </row>
    <row r="185" spans="1:10">
      <c r="A185" s="185">
        <f>[1]ClR!$A185</f>
        <v>173</v>
      </c>
      <c r="B185" s="185" t="str">
        <f>[1]ClR!$B185</f>
        <v>Olexandriya</v>
      </c>
      <c r="C185" s="186" t="str">
        <f>[1]ClR!$C185</f>
        <v>Ukr7</v>
      </c>
      <c r="D185" s="187">
        <f>[1]ClR!D185</f>
        <v>1</v>
      </c>
      <c r="E185" s="187">
        <f>[1]ClR!E185</f>
        <v>1.5</v>
      </c>
      <c r="F185" s="187">
        <f>[1]ClR!F185</f>
        <v>0</v>
      </c>
      <c r="G185" s="187">
        <f>[1]ClR!G185</f>
        <v>3</v>
      </c>
      <c r="H185" s="187">
        <f>[1]ClR!H185</f>
        <v>0</v>
      </c>
      <c r="I185" s="188">
        <f>[1]ClR!$I185</f>
        <v>6.62</v>
      </c>
      <c r="J185" s="185" t="str">
        <f>[1]ClR!$J185</f>
        <v xml:space="preserve"> </v>
      </c>
    </row>
    <row r="186" spans="1:10">
      <c r="A186" s="185">
        <f>[1]ClR!$A186</f>
        <v>174</v>
      </c>
      <c r="B186" s="185" t="str">
        <f>[1]ClR!$B186</f>
        <v>Mariupol</v>
      </c>
      <c r="C186" s="186" t="str">
        <f>[1]ClR!$C186</f>
        <v>Ukr9</v>
      </c>
      <c r="D186" s="187">
        <f>[1]ClR!D186</f>
        <v>0</v>
      </c>
      <c r="E186" s="187">
        <f>[1]ClR!E186</f>
        <v>0</v>
      </c>
      <c r="F186" s="187">
        <f>[1]ClR!F186</f>
        <v>2</v>
      </c>
      <c r="G186" s="187">
        <f>[1]ClR!G186</f>
        <v>2</v>
      </c>
      <c r="H186" s="187">
        <f>[1]ClR!H186</f>
        <v>0</v>
      </c>
      <c r="I186" s="188">
        <f>[1]ClR!$I186</f>
        <v>6.62</v>
      </c>
      <c r="J186" s="185" t="str">
        <f>[1]ClR!$J186</f>
        <v xml:space="preserve"> </v>
      </c>
    </row>
    <row r="187" spans="1:10">
      <c r="A187" s="185">
        <f>[1]ClR!$A187</f>
        <v>175</v>
      </c>
      <c r="B187" s="185" t="str">
        <f>[1]ClR!$B187</f>
        <v>Vorskla</v>
      </c>
      <c r="C187" s="186" t="str">
        <f>[1]ClR!$C187</f>
        <v>Ukr5</v>
      </c>
      <c r="D187" s="187">
        <f>[1]ClR!D187</f>
        <v>1</v>
      </c>
      <c r="E187" s="187">
        <f>[1]ClR!E187</f>
        <v>0</v>
      </c>
      <c r="F187" s="187">
        <f>[1]ClR!F187</f>
        <v>3</v>
      </c>
      <c r="G187" s="187">
        <f>[1]ClR!G187</f>
        <v>0</v>
      </c>
      <c r="H187" s="187">
        <f>[1]ClR!H187</f>
        <v>0</v>
      </c>
      <c r="I187" s="188">
        <f>[1]ClR!$I187</f>
        <v>6.62</v>
      </c>
      <c r="J187" s="185" t="str">
        <f>[1]ClR!$J187</f>
        <v>ECLQ2</v>
      </c>
    </row>
    <row r="188" spans="1:10">
      <c r="A188" s="185">
        <f>[1]ClR!$A188</f>
        <v>176</v>
      </c>
      <c r="B188" s="185" t="str">
        <f>[1]ClR!$B188</f>
        <v>Olimpik Donetsk</v>
      </c>
      <c r="C188" s="186" t="str">
        <f>[1]ClR!$C188</f>
        <v>Ukr11</v>
      </c>
      <c r="D188" s="187">
        <f>[1]ClR!D188</f>
        <v>0</v>
      </c>
      <c r="E188" s="187">
        <f>[1]ClR!E188</f>
        <v>1</v>
      </c>
      <c r="F188" s="187">
        <f>[1]ClR!F188</f>
        <v>0</v>
      </c>
      <c r="G188" s="187">
        <f>[1]ClR!G188</f>
        <v>0</v>
      </c>
      <c r="H188" s="187">
        <f>[1]ClR!H188</f>
        <v>0</v>
      </c>
      <c r="I188" s="188">
        <f>[1]ClR!$I188</f>
        <v>6.62</v>
      </c>
      <c r="J188" s="185" t="str">
        <f>[1]ClR!$J188</f>
        <v xml:space="preserve"> </v>
      </c>
    </row>
    <row r="189" spans="1:10">
      <c r="A189" s="185" t="str">
        <f>[1]ClR!$A189</f>
        <v xml:space="preserve"> </v>
      </c>
      <c r="B189" s="185" t="str">
        <f>[1]ClR!$B189</f>
        <v>Ukraine</v>
      </c>
      <c r="C189" s="186" t="str">
        <f>[1]ClR!$C189</f>
        <v xml:space="preserve"> </v>
      </c>
      <c r="D189" s="187">
        <f>[1]ClR!D189</f>
        <v>1.1000000000000001</v>
      </c>
      <c r="E189" s="187">
        <f>[1]ClR!E189</f>
        <v>1.6</v>
      </c>
      <c r="F189" s="187">
        <f>[1]ClR!F189</f>
        <v>1.1200000000000001</v>
      </c>
      <c r="G189" s="187">
        <f>[1]ClR!G189</f>
        <v>1.44</v>
      </c>
      <c r="H189" s="187">
        <f>[1]ClR!H189</f>
        <v>1.36</v>
      </c>
      <c r="I189" s="188">
        <f>[1]ClR!$I189</f>
        <v>6.62</v>
      </c>
      <c r="J189" s="185" t="str">
        <f>[1]ClR!$J189</f>
        <v xml:space="preserve"> </v>
      </c>
    </row>
    <row r="190" spans="1:10">
      <c r="A190" s="185">
        <f>[1]ClR!$A190</f>
        <v>177</v>
      </c>
      <c r="B190" s="185" t="str">
        <f>[1]ClR!$B190</f>
        <v>Dinamo Tbilisi</v>
      </c>
      <c r="C190" s="186" t="str">
        <f>[1]ClR!$C190</f>
        <v>Geo1</v>
      </c>
      <c r="D190" s="187">
        <f>[1]ClR!D190</f>
        <v>1.5</v>
      </c>
      <c r="E190" s="187">
        <f>[1]ClR!E190</f>
        <v>0</v>
      </c>
      <c r="F190" s="187">
        <f>[1]ClR!F190</f>
        <v>1</v>
      </c>
      <c r="G190" s="187">
        <f>[1]ClR!G190</f>
        <v>2</v>
      </c>
      <c r="H190" s="187">
        <f>[1]ClR!H190</f>
        <v>2</v>
      </c>
      <c r="I190" s="188">
        <f>[1]ClR!$I190</f>
        <v>6.5</v>
      </c>
      <c r="J190" s="185" t="str">
        <f>[1]ClR!$J190</f>
        <v>CHQ1</v>
      </c>
    </row>
    <row r="191" spans="1:10">
      <c r="A191" s="185">
        <f>[1]ClR!$A191</f>
        <v>178</v>
      </c>
      <c r="B191" s="185" t="str">
        <f>[1]ClR!$B191</f>
        <v>Zalgiris</v>
      </c>
      <c r="C191" s="186" t="str">
        <f>[1]ClR!$C191</f>
        <v>Lit1</v>
      </c>
      <c r="D191" s="187">
        <f>[1]ClR!D191</f>
        <v>1</v>
      </c>
      <c r="E191" s="187">
        <f>[1]ClR!E191</f>
        <v>1</v>
      </c>
      <c r="F191" s="187">
        <f>[1]ClR!F191</f>
        <v>2</v>
      </c>
      <c r="G191" s="187">
        <f>[1]ClR!G191</f>
        <v>1</v>
      </c>
      <c r="H191" s="187">
        <f>[1]ClR!H191</f>
        <v>1.5</v>
      </c>
      <c r="I191" s="188">
        <f>[1]ClR!$I191</f>
        <v>6.5</v>
      </c>
      <c r="J191" s="185" t="str">
        <f>[1]ClR!$J191</f>
        <v>CHQ1</v>
      </c>
    </row>
    <row r="192" spans="1:10">
      <c r="A192" s="185">
        <f>[1]ClR!$A192</f>
        <v>179</v>
      </c>
      <c r="B192" s="185" t="str">
        <f>[1]ClR!$B192</f>
        <v>Alashkert</v>
      </c>
      <c r="C192" s="186" t="str">
        <f>[1]ClR!$C192</f>
        <v>Arm2</v>
      </c>
      <c r="D192" s="187">
        <f>[1]ClR!D192</f>
        <v>1</v>
      </c>
      <c r="E192" s="187">
        <f>[1]ClR!E192</f>
        <v>1</v>
      </c>
      <c r="F192" s="187">
        <f>[1]ClR!F192</f>
        <v>2</v>
      </c>
      <c r="G192" s="187">
        <f>[1]ClR!G192</f>
        <v>1.5</v>
      </c>
      <c r="H192" s="187">
        <f>[1]ClR!H192</f>
        <v>1</v>
      </c>
      <c r="I192" s="188">
        <f>[1]ClR!$I192</f>
        <v>6.5</v>
      </c>
      <c r="J192" s="185" t="str">
        <f>[1]ClR!$J192</f>
        <v>ECLQ1</v>
      </c>
    </row>
    <row r="193" spans="1:10">
      <c r="A193" s="185">
        <f>[1]ClR!$A193</f>
        <v>180</v>
      </c>
      <c r="B193" s="185" t="str">
        <f>[1]ClR!$B193</f>
        <v>Sarajevo</v>
      </c>
      <c r="C193" s="186" t="str">
        <f>[1]ClR!$C193</f>
        <v>Bos1</v>
      </c>
      <c r="D193" s="187">
        <f>[1]ClR!D193</f>
        <v>0</v>
      </c>
      <c r="E193" s="187">
        <f>[1]ClR!E193</f>
        <v>0.25</v>
      </c>
      <c r="F193" s="187">
        <f>[1]ClR!F193</f>
        <v>1.5</v>
      </c>
      <c r="G193" s="187">
        <f>[1]ClR!G193</f>
        <v>2</v>
      </c>
      <c r="H193" s="187">
        <f>[1]ClR!H193</f>
        <v>2.5</v>
      </c>
      <c r="I193" s="188">
        <f>[1]ClR!$I193</f>
        <v>6.25</v>
      </c>
      <c r="J193" s="185" t="str">
        <f>[1]ClR!$J193</f>
        <v>CHQ1</v>
      </c>
    </row>
    <row r="194" spans="1:10">
      <c r="A194" s="185">
        <f>[1]ClR!$A194</f>
        <v>181</v>
      </c>
      <c r="B194" s="185" t="str">
        <f>[1]ClR!$B194</f>
        <v>Flora</v>
      </c>
      <c r="C194" s="186" t="str">
        <f>[1]ClR!$C194</f>
        <v>Est1</v>
      </c>
      <c r="D194" s="187">
        <f>[1]ClR!D194</f>
        <v>0.5</v>
      </c>
      <c r="E194" s="187">
        <f>[1]ClR!E194</f>
        <v>0.25</v>
      </c>
      <c r="F194" s="187">
        <f>[1]ClR!F194</f>
        <v>1.5</v>
      </c>
      <c r="G194" s="187">
        <f>[1]ClR!G194</f>
        <v>1.5</v>
      </c>
      <c r="H194" s="187">
        <f>[1]ClR!H194</f>
        <v>2.5</v>
      </c>
      <c r="I194" s="188">
        <f>[1]ClR!$I194</f>
        <v>6.25</v>
      </c>
      <c r="J194" s="185" t="str">
        <f>[1]ClR!$J194</f>
        <v>CHQ1</v>
      </c>
    </row>
    <row r="195" spans="1:10">
      <c r="A195" s="185">
        <f>[1]ClR!$A195</f>
        <v>182</v>
      </c>
      <c r="B195" s="185" t="str">
        <f>[1]ClR!$B195</f>
        <v>Sivasspor</v>
      </c>
      <c r="C195" s="186" t="str">
        <f>[1]ClR!$C195</f>
        <v>Tur9</v>
      </c>
      <c r="D195" s="187">
        <f>[1]ClR!D195</f>
        <v>0</v>
      </c>
      <c r="E195" s="187">
        <f>[1]ClR!E195</f>
        <v>0</v>
      </c>
      <c r="F195" s="187">
        <f>[1]ClR!F195</f>
        <v>0</v>
      </c>
      <c r="G195" s="187">
        <f>[1]ClR!G195</f>
        <v>0</v>
      </c>
      <c r="H195" s="187">
        <f>[1]ClR!H195</f>
        <v>4</v>
      </c>
      <c r="I195" s="188">
        <f>[1]ClR!$I195</f>
        <v>6.02</v>
      </c>
      <c r="J195" s="185" t="str">
        <f>[1]ClR!$J195</f>
        <v xml:space="preserve"> </v>
      </c>
    </row>
    <row r="196" spans="1:10">
      <c r="A196" s="185">
        <f>[1]ClR!$A196</f>
        <v>183</v>
      </c>
      <c r="B196" s="185" t="str">
        <f>[1]ClR!$B196</f>
        <v>Alanyaspor</v>
      </c>
      <c r="C196" s="186" t="str">
        <f>[1]ClR!$C196</f>
        <v>Tur5</v>
      </c>
      <c r="D196" s="187">
        <f>[1]ClR!D196</f>
        <v>0</v>
      </c>
      <c r="E196" s="187">
        <f>[1]ClR!E196</f>
        <v>0</v>
      </c>
      <c r="F196" s="187">
        <f>[1]ClR!F196</f>
        <v>0</v>
      </c>
      <c r="G196" s="187">
        <f>[1]ClR!G196</f>
        <v>0</v>
      </c>
      <c r="H196" s="187">
        <f>[1]ClR!H196</f>
        <v>2</v>
      </c>
      <c r="I196" s="188">
        <f>[1]ClR!$I196</f>
        <v>6.02</v>
      </c>
      <c r="J196" s="185" t="str">
        <f>[1]ClR!$J196</f>
        <v>ECLQ2</v>
      </c>
    </row>
    <row r="197" spans="1:10">
      <c r="A197" s="185">
        <f>[1]ClR!$A197</f>
        <v>184</v>
      </c>
      <c r="B197" s="185" t="str">
        <f>[1]ClR!$B197</f>
        <v>Trabzonspor</v>
      </c>
      <c r="C197" s="186" t="str">
        <f>[1]ClR!$C197</f>
        <v>Tur4</v>
      </c>
      <c r="D197" s="187">
        <f>[1]ClR!D197</f>
        <v>0</v>
      </c>
      <c r="E197" s="187">
        <f>[1]ClR!E197</f>
        <v>0</v>
      </c>
      <c r="F197" s="187">
        <f>[1]ClR!F197</f>
        <v>0</v>
      </c>
      <c r="G197" s="187">
        <f>[1]ClR!G197</f>
        <v>3</v>
      </c>
      <c r="H197" s="187">
        <f>[1]ClR!H197</f>
        <v>0</v>
      </c>
      <c r="I197" s="188">
        <f>[1]ClR!$I197</f>
        <v>6.02</v>
      </c>
      <c r="J197" s="185" t="str">
        <f>[1]ClR!$J197</f>
        <v>ECLQ3</v>
      </c>
    </row>
    <row r="198" spans="1:10">
      <c r="A198" s="185">
        <f>[1]ClR!$A198</f>
        <v>185</v>
      </c>
      <c r="B198" s="185" t="str">
        <f>[1]ClR!$B198</f>
        <v>Yeni Malatyaspor</v>
      </c>
      <c r="C198" s="186" t="str">
        <f>[1]ClR!$C198</f>
        <v>Tur16</v>
      </c>
      <c r="D198" s="187">
        <f>[1]ClR!D198</f>
        <v>0</v>
      </c>
      <c r="E198" s="187">
        <f>[1]ClR!E198</f>
        <v>0</v>
      </c>
      <c r="F198" s="187">
        <f>[1]ClR!F198</f>
        <v>0</v>
      </c>
      <c r="G198" s="187">
        <f>[1]ClR!G198</f>
        <v>2</v>
      </c>
      <c r="H198" s="187">
        <f>[1]ClR!H198</f>
        <v>0</v>
      </c>
      <c r="I198" s="188">
        <f>[1]ClR!$I198</f>
        <v>6.02</v>
      </c>
      <c r="J198" s="185" t="str">
        <f>[1]ClR!$J198</f>
        <v xml:space="preserve"> </v>
      </c>
    </row>
    <row r="199" spans="1:10">
      <c r="A199" s="185">
        <f>[1]ClR!$A199</f>
        <v>186</v>
      </c>
      <c r="B199" s="185" t="str">
        <f>[1]ClR!$B199</f>
        <v>Akhisar Belediyespor</v>
      </c>
      <c r="C199" s="186" t="str">
        <f>[1]ClR!$C199</f>
        <v>TurII</v>
      </c>
      <c r="D199" s="187">
        <f>[1]ClR!D199</f>
        <v>0</v>
      </c>
      <c r="E199" s="187">
        <f>[1]ClR!E199</f>
        <v>0</v>
      </c>
      <c r="F199" s="187">
        <f>[1]ClR!F199</f>
        <v>3</v>
      </c>
      <c r="G199" s="187">
        <f>[1]ClR!G199</f>
        <v>0</v>
      </c>
      <c r="H199" s="187">
        <f>[1]ClR!H199</f>
        <v>0</v>
      </c>
      <c r="I199" s="188">
        <f>[1]ClR!$I199</f>
        <v>6.02</v>
      </c>
      <c r="J199" s="185" t="str">
        <f>[1]ClR!$J199</f>
        <v xml:space="preserve"> </v>
      </c>
    </row>
    <row r="200" spans="1:10">
      <c r="A200" s="185" t="str">
        <f>[1]ClR!$A200</f>
        <v xml:space="preserve"> </v>
      </c>
      <c r="B200" s="185" t="str">
        <f>[1]ClR!$B200</f>
        <v>Turkey</v>
      </c>
      <c r="C200" s="186" t="str">
        <f>[1]ClR!$C200</f>
        <v xml:space="preserve"> </v>
      </c>
      <c r="D200" s="187">
        <f>[1]ClR!D200</f>
        <v>1.94</v>
      </c>
      <c r="E200" s="187">
        <f>[1]ClR!E200</f>
        <v>1.36</v>
      </c>
      <c r="F200" s="187">
        <f>[1]ClR!F200</f>
        <v>1.1000000000000001</v>
      </c>
      <c r="G200" s="187">
        <f>[1]ClR!G200</f>
        <v>1</v>
      </c>
      <c r="H200" s="187">
        <f>[1]ClR!H200</f>
        <v>0.62</v>
      </c>
      <c r="I200" s="188">
        <f>[1]ClR!$I200</f>
        <v>6.02</v>
      </c>
      <c r="J200" s="185" t="str">
        <f>[1]ClR!$J200</f>
        <v xml:space="preserve"> </v>
      </c>
    </row>
    <row r="201" spans="1:10">
      <c r="A201" s="185">
        <f>[1]ClR!$A201</f>
        <v>187</v>
      </c>
      <c r="B201" s="185" t="str">
        <f>[1]ClR!$B201</f>
        <v>Lech</v>
      </c>
      <c r="C201" s="186" t="str">
        <f>[1]ClR!$C201</f>
        <v>Pol11</v>
      </c>
      <c r="D201" s="187">
        <f>[1]ClR!D201</f>
        <v>0</v>
      </c>
      <c r="E201" s="187">
        <f>[1]ClR!E201</f>
        <v>1</v>
      </c>
      <c r="F201" s="187">
        <f>[1]ClR!F201</f>
        <v>2</v>
      </c>
      <c r="G201" s="187">
        <f>[1]ClR!G201</f>
        <v>0</v>
      </c>
      <c r="H201" s="187">
        <f>[1]ClR!H201</f>
        <v>3</v>
      </c>
      <c r="I201" s="188">
        <f>[1]ClR!$I201</f>
        <v>6</v>
      </c>
      <c r="J201" s="185" t="str">
        <f>[1]ClR!$J201</f>
        <v xml:space="preserve"> </v>
      </c>
    </row>
    <row r="202" spans="1:10">
      <c r="A202" s="185">
        <f>[1]ClR!$A202</f>
        <v>188</v>
      </c>
      <c r="B202" s="185" t="str">
        <f>[1]ClR!$B202</f>
        <v>Buducnost</v>
      </c>
      <c r="C202" s="186" t="str">
        <f>[1]ClR!$C202</f>
        <v>Mne1</v>
      </c>
      <c r="D202" s="187">
        <f>[1]ClR!D202</f>
        <v>0.5</v>
      </c>
      <c r="E202" s="187">
        <f>[1]ClR!E202</f>
        <v>1</v>
      </c>
      <c r="F202" s="187">
        <f>[1]ClR!F202</f>
        <v>1</v>
      </c>
      <c r="G202" s="187">
        <f>[1]ClR!G202</f>
        <v>1.5</v>
      </c>
      <c r="H202" s="187">
        <f>[1]ClR!H202</f>
        <v>2</v>
      </c>
      <c r="I202" s="188">
        <f>[1]ClR!$I202</f>
        <v>6</v>
      </c>
      <c r="J202" s="185" t="str">
        <f>[1]ClR!$J202</f>
        <v>CHQ1</v>
      </c>
    </row>
    <row r="203" spans="1:10">
      <c r="A203" s="185">
        <f>[1]ClR!$A203</f>
        <v>189</v>
      </c>
      <c r="B203" s="185" t="str">
        <f>[1]ClR!$B203</f>
        <v>Kairat</v>
      </c>
      <c r="C203" s="186" t="str">
        <f>[1]ClR!$C203</f>
        <v>Kaz1</v>
      </c>
      <c r="D203" s="187">
        <f>[1]ClR!D203</f>
        <v>0.5</v>
      </c>
      <c r="E203" s="187">
        <f>[1]ClR!E203</f>
        <v>0.5</v>
      </c>
      <c r="F203" s="187">
        <f>[1]ClR!F203</f>
        <v>2</v>
      </c>
      <c r="G203" s="187">
        <f>[1]ClR!G203</f>
        <v>1.5</v>
      </c>
      <c r="H203" s="187">
        <f>[1]ClR!H203</f>
        <v>1.5</v>
      </c>
      <c r="I203" s="188">
        <f>[1]ClR!$I203</f>
        <v>6</v>
      </c>
      <c r="J203" s="185" t="str">
        <f>[1]ClR!$J203</f>
        <v>CHQ1</v>
      </c>
    </row>
    <row r="204" spans="1:10">
      <c r="A204" s="185">
        <f>[1]ClR!$A204</f>
        <v>190</v>
      </c>
      <c r="B204" s="185" t="str">
        <f>[1]ClR!$B204</f>
        <v>Osijek</v>
      </c>
      <c r="C204" s="186" t="str">
        <f>[1]ClR!$C204</f>
        <v>Cro2</v>
      </c>
      <c r="D204" s="187">
        <f>[1]ClR!D204</f>
        <v>0</v>
      </c>
      <c r="E204" s="187">
        <f>[1]ClR!E204</f>
        <v>1.5</v>
      </c>
      <c r="F204" s="187">
        <f>[1]ClR!F204</f>
        <v>1.5</v>
      </c>
      <c r="G204" s="187">
        <f>[1]ClR!G204</f>
        <v>1.5</v>
      </c>
      <c r="H204" s="187">
        <f>[1]ClR!H204</f>
        <v>1.5</v>
      </c>
      <c r="I204" s="188">
        <f>[1]ClR!$I204</f>
        <v>6</v>
      </c>
      <c r="J204" s="185" t="str">
        <f>[1]ClR!$J204</f>
        <v>ECLQ2</v>
      </c>
    </row>
    <row r="205" spans="1:10">
      <c r="A205" s="185">
        <f>[1]ClR!$A205</f>
        <v>191</v>
      </c>
      <c r="B205" s="185" t="str">
        <f>[1]ClR!$B205</f>
        <v>Kukesi</v>
      </c>
      <c r="C205" s="186" t="str">
        <f>[1]ClR!$C205</f>
        <v>Alb6</v>
      </c>
      <c r="D205" s="187">
        <f>[1]ClR!D205</f>
        <v>0.5</v>
      </c>
      <c r="E205" s="187">
        <f>[1]ClR!E205</f>
        <v>1</v>
      </c>
      <c r="F205" s="187">
        <f>[1]ClR!F205</f>
        <v>2</v>
      </c>
      <c r="G205" s="187">
        <f>[1]ClR!G205</f>
        <v>1</v>
      </c>
      <c r="H205" s="187">
        <f>[1]ClR!H205</f>
        <v>1.5</v>
      </c>
      <c r="I205" s="188">
        <f>[1]ClR!$I205</f>
        <v>6</v>
      </c>
      <c r="J205" s="185" t="str">
        <f>[1]ClR!$J205</f>
        <v xml:space="preserve"> </v>
      </c>
    </row>
    <row r="206" spans="1:10">
      <c r="A206" s="185">
        <f>[1]ClR!$A206</f>
        <v>192</v>
      </c>
      <c r="B206" s="185" t="str">
        <f>[1]ClR!$B206</f>
        <v>U Craiova</v>
      </c>
      <c r="C206" s="186" t="str">
        <f>[1]ClR!$C206</f>
        <v>Rom3</v>
      </c>
      <c r="D206" s="187">
        <f>[1]ClR!D206</f>
        <v>0</v>
      </c>
      <c r="E206" s="187">
        <f>[1]ClR!E206</f>
        <v>1</v>
      </c>
      <c r="F206" s="187">
        <f>[1]ClR!F206</f>
        <v>2</v>
      </c>
      <c r="G206" s="187">
        <f>[1]ClR!G206</f>
        <v>2</v>
      </c>
      <c r="H206" s="187">
        <f>[1]ClR!H206</f>
        <v>1</v>
      </c>
      <c r="I206" s="188">
        <f>[1]ClR!$I206</f>
        <v>6</v>
      </c>
      <c r="J206" s="185" t="str">
        <f>[1]ClR!$J206</f>
        <v>ECLQ2</v>
      </c>
    </row>
    <row r="207" spans="1:10">
      <c r="A207" s="185">
        <f>[1]ClR!$A207</f>
        <v>193</v>
      </c>
      <c r="B207" s="185" t="str">
        <f>[1]ClR!$B207</f>
        <v>Valletta</v>
      </c>
      <c r="C207" s="186" t="str">
        <f>[1]ClR!$C207</f>
        <v>Mal7</v>
      </c>
      <c r="D207" s="187">
        <f>[1]ClR!D207</f>
        <v>1</v>
      </c>
      <c r="E207" s="187">
        <f>[1]ClR!E207</f>
        <v>0.5</v>
      </c>
      <c r="F207" s="187">
        <f>[1]ClR!F207</f>
        <v>1.5</v>
      </c>
      <c r="G207" s="187">
        <f>[1]ClR!G207</f>
        <v>2</v>
      </c>
      <c r="H207" s="187">
        <f>[1]ClR!H207</f>
        <v>1</v>
      </c>
      <c r="I207" s="188">
        <f>[1]ClR!$I207</f>
        <v>6</v>
      </c>
      <c r="J207" s="185" t="str">
        <f>[1]ClR!$J207</f>
        <v xml:space="preserve"> </v>
      </c>
    </row>
    <row r="208" spans="1:10">
      <c r="A208" s="185">
        <f>[1]ClR!$A208</f>
        <v>194</v>
      </c>
      <c r="B208" s="185" t="str">
        <f>[1]ClR!$B208</f>
        <v>Dinamo Minsk</v>
      </c>
      <c r="C208" s="186" t="str">
        <f>[1]ClR!$C208</f>
        <v>Blr6</v>
      </c>
      <c r="D208" s="187">
        <f>[1]ClR!D208</f>
        <v>1</v>
      </c>
      <c r="E208" s="187">
        <f>[1]ClR!E208</f>
        <v>1</v>
      </c>
      <c r="F208" s="187">
        <f>[1]ClR!F208</f>
        <v>2</v>
      </c>
      <c r="G208" s="187">
        <f>[1]ClR!G208</f>
        <v>1</v>
      </c>
      <c r="H208" s="187">
        <f>[1]ClR!H208</f>
        <v>1</v>
      </c>
      <c r="I208" s="188">
        <f>[1]ClR!$I208</f>
        <v>6</v>
      </c>
      <c r="J208" s="185" t="str">
        <f>[1]ClR!$J208</f>
        <v xml:space="preserve"> </v>
      </c>
    </row>
    <row r="209" spans="1:10">
      <c r="A209" s="185">
        <f>[1]ClR!$A209</f>
        <v>195</v>
      </c>
      <c r="B209" s="185" t="str">
        <f>[1]ClR!$B209</f>
        <v>AIK</v>
      </c>
      <c r="C209" s="186" t="str">
        <f>[1]ClR!$C209</f>
        <v>Swe9</v>
      </c>
      <c r="D209" s="187">
        <f>[1]ClR!D209</f>
        <v>1</v>
      </c>
      <c r="E209" s="187">
        <f>[1]ClR!E209</f>
        <v>1</v>
      </c>
      <c r="F209" s="187">
        <f>[1]ClR!F209</f>
        <v>1.5</v>
      </c>
      <c r="G209" s="187">
        <f>[1]ClR!G209</f>
        <v>2.5</v>
      </c>
      <c r="H209" s="187">
        <f>[1]ClR!H209</f>
        <v>0</v>
      </c>
      <c r="I209" s="188">
        <f>[1]ClR!$I209</f>
        <v>6</v>
      </c>
      <c r="J209" s="185" t="str">
        <f>[1]ClR!$J209</f>
        <v xml:space="preserve"> </v>
      </c>
    </row>
    <row r="210" spans="1:10">
      <c r="A210" s="185">
        <f>[1]ClR!$A210</f>
        <v>196</v>
      </c>
      <c r="B210" s="185" t="str">
        <f>[1]ClR!$B210</f>
        <v>Ventspils</v>
      </c>
      <c r="C210" s="186" t="str">
        <f>[1]ClR!$C210</f>
        <v>Lat4</v>
      </c>
      <c r="D210" s="187">
        <f>[1]ClR!D210</f>
        <v>0.5</v>
      </c>
      <c r="E210" s="187">
        <f>[1]ClR!E210</f>
        <v>0.25</v>
      </c>
      <c r="F210" s="187">
        <f>[1]ClR!F210</f>
        <v>1.5</v>
      </c>
      <c r="G210" s="187">
        <f>[1]ClR!G210</f>
        <v>2</v>
      </c>
      <c r="H210" s="187">
        <f>[1]ClR!H210</f>
        <v>1.5</v>
      </c>
      <c r="I210" s="188">
        <f>[1]ClR!$I210</f>
        <v>5.75</v>
      </c>
      <c r="J210" s="185" t="str">
        <f>[1]ClR!$J210</f>
        <v xml:space="preserve"> </v>
      </c>
    </row>
    <row r="211" spans="1:10">
      <c r="A211" s="185">
        <f>[1]ClR!$A211</f>
        <v>197</v>
      </c>
      <c r="B211" s="185" t="str">
        <f>[1]ClR!$B211</f>
        <v>Lincoln</v>
      </c>
      <c r="C211" s="186" t="str">
        <f>[1]ClR!$C211</f>
        <v>Gib2</v>
      </c>
      <c r="D211" s="187">
        <f>[1]ClR!D211</f>
        <v>1</v>
      </c>
      <c r="E211" s="187">
        <f>[1]ClR!E211</f>
        <v>0.25</v>
      </c>
      <c r="F211" s="187">
        <f>[1]ClR!F211</f>
        <v>1.5</v>
      </c>
      <c r="G211" s="187">
        <f>[1]ClR!G211</f>
        <v>1.5</v>
      </c>
      <c r="H211" s="187">
        <f>[1]ClR!H211</f>
        <v>1.5</v>
      </c>
      <c r="I211" s="188">
        <f>[1]ClR!$I211</f>
        <v>5.75</v>
      </c>
      <c r="J211" s="185" t="str">
        <f>[1]ClR!$J211</f>
        <v>ECLQ1</v>
      </c>
    </row>
    <row r="212" spans="1:10">
      <c r="A212" s="185">
        <f>[1]ClR!$A212</f>
        <v>198</v>
      </c>
      <c r="B212" s="185" t="str">
        <f>[1]ClR!$B212</f>
        <v>Sonderjyske</v>
      </c>
      <c r="C212" s="186" t="str">
        <f>[1]ClR!$C212</f>
        <v>Den7</v>
      </c>
      <c r="D212" s="187">
        <f>[1]ClR!D212</f>
        <v>1.5</v>
      </c>
      <c r="E212" s="187">
        <f>[1]ClR!E212</f>
        <v>0</v>
      </c>
      <c r="F212" s="187">
        <f>[1]ClR!F212</f>
        <v>0</v>
      </c>
      <c r="G212" s="187">
        <f>[1]ClR!G212</f>
        <v>0</v>
      </c>
      <c r="H212" s="187">
        <f>[1]ClR!H212</f>
        <v>2</v>
      </c>
      <c r="I212" s="188">
        <f>[1]ClR!$I212</f>
        <v>5.5750000000000002</v>
      </c>
      <c r="J212" s="185" t="str">
        <f>[1]ClR!$J212</f>
        <v xml:space="preserve"> </v>
      </c>
    </row>
    <row r="213" spans="1:10">
      <c r="A213" s="185">
        <f>[1]ClR!$A213</f>
        <v>199</v>
      </c>
      <c r="B213" s="185" t="str">
        <f>[1]ClR!$B213</f>
        <v>AGF Aarhus</v>
      </c>
      <c r="C213" s="186" t="str">
        <f>[1]ClR!$C213</f>
        <v>Den3</v>
      </c>
      <c r="D213" s="187">
        <f>[1]ClR!D213</f>
        <v>0</v>
      </c>
      <c r="E213" s="187">
        <f>[1]ClR!E213</f>
        <v>0</v>
      </c>
      <c r="F213" s="187">
        <f>[1]ClR!F213</f>
        <v>0</v>
      </c>
      <c r="G213" s="187">
        <f>[1]ClR!G213</f>
        <v>0</v>
      </c>
      <c r="H213" s="187">
        <f>[1]ClR!H213</f>
        <v>1.5</v>
      </c>
      <c r="I213" s="188">
        <f>[1]ClR!$I213</f>
        <v>5.5750000000000002</v>
      </c>
      <c r="J213" s="185" t="str">
        <f>[1]ClR!$J213</f>
        <v>ELQ4</v>
      </c>
    </row>
    <row r="214" spans="1:10">
      <c r="A214" s="185">
        <f>[1]ClR!$A214</f>
        <v>200</v>
      </c>
      <c r="B214" s="185" t="str">
        <f>[1]ClR!$B214</f>
        <v>Esbjerg</v>
      </c>
      <c r="C214" s="186" t="str">
        <f>[1]ClR!$C214</f>
        <v>DenII</v>
      </c>
      <c r="D214" s="187">
        <f>[1]ClR!D214</f>
        <v>0</v>
      </c>
      <c r="E214" s="187">
        <f>[1]ClR!E214</f>
        <v>0</v>
      </c>
      <c r="F214" s="187">
        <f>[1]ClR!F214</f>
        <v>0</v>
      </c>
      <c r="G214" s="187">
        <f>[1]ClR!G214</f>
        <v>1.5</v>
      </c>
      <c r="H214" s="187">
        <f>[1]ClR!H214</f>
        <v>0</v>
      </c>
      <c r="I214" s="188">
        <f>[1]ClR!$I214</f>
        <v>5.5750000000000002</v>
      </c>
      <c r="J214" s="185" t="str">
        <f>[1]ClR!$J214</f>
        <v xml:space="preserve"> </v>
      </c>
    </row>
    <row r="215" spans="1:10">
      <c r="A215" s="185">
        <f>[1]ClR!$A215</f>
        <v>201</v>
      </c>
      <c r="B215" s="185" t="str">
        <f>[1]ClR!$B215</f>
        <v>Nordsjaelland</v>
      </c>
      <c r="C215" s="186" t="str">
        <f>[1]ClR!$C215</f>
        <v>Den6</v>
      </c>
      <c r="D215" s="187">
        <f>[1]ClR!D215</f>
        <v>0</v>
      </c>
      <c r="E215" s="187">
        <f>[1]ClR!E215</f>
        <v>0</v>
      </c>
      <c r="F215" s="187">
        <f>[1]ClR!F215</f>
        <v>2</v>
      </c>
      <c r="G215" s="187">
        <f>[1]ClR!G215</f>
        <v>0</v>
      </c>
      <c r="H215" s="187">
        <f>[1]ClR!H215</f>
        <v>0</v>
      </c>
      <c r="I215" s="188">
        <f>[1]ClR!$I215</f>
        <v>5.5750000000000002</v>
      </c>
      <c r="J215" s="185" t="str">
        <f>[1]ClR!$J215</f>
        <v xml:space="preserve"> </v>
      </c>
    </row>
    <row r="216" spans="1:10">
      <c r="A216" s="185">
        <f>[1]ClR!$A216</f>
        <v>202</v>
      </c>
      <c r="B216" s="185" t="str">
        <f>[1]ClR!$B216</f>
        <v>Lyngby</v>
      </c>
      <c r="C216" s="186" t="str">
        <f>[1]ClR!$C216</f>
        <v>Den11</v>
      </c>
      <c r="D216" s="187">
        <f>[1]ClR!D216</f>
        <v>0</v>
      </c>
      <c r="E216" s="187">
        <f>[1]ClR!E216</f>
        <v>1</v>
      </c>
      <c r="F216" s="187">
        <f>[1]ClR!F216</f>
        <v>0</v>
      </c>
      <c r="G216" s="187">
        <f>[1]ClR!G216</f>
        <v>0</v>
      </c>
      <c r="H216" s="187">
        <f>[1]ClR!H216</f>
        <v>0</v>
      </c>
      <c r="I216" s="188">
        <f>[1]ClR!$I216</f>
        <v>5.5750000000000002</v>
      </c>
      <c r="J216" s="185" t="str">
        <f>[1]ClR!$J216</f>
        <v xml:space="preserve"> </v>
      </c>
    </row>
    <row r="217" spans="1:10">
      <c r="A217" s="185" t="str">
        <f>[1]ClR!$A217</f>
        <v xml:space="preserve"> </v>
      </c>
      <c r="B217" s="185" t="str">
        <f>[1]ClR!$B217</f>
        <v>Denmark</v>
      </c>
      <c r="C217" s="186" t="str">
        <f>[1]ClR!$C217</f>
        <v xml:space="preserve"> </v>
      </c>
      <c r="D217" s="187">
        <f>[1]ClR!D217</f>
        <v>1.7</v>
      </c>
      <c r="E217" s="187">
        <f>[1]ClR!E217</f>
        <v>1.05</v>
      </c>
      <c r="F217" s="187">
        <f>[1]ClR!F217</f>
        <v>0.97499999999999998</v>
      </c>
      <c r="G217" s="187">
        <f>[1]ClR!G217</f>
        <v>1.0249999999999999</v>
      </c>
      <c r="H217" s="187">
        <f>[1]ClR!H217</f>
        <v>0.82499999999999996</v>
      </c>
      <c r="I217" s="188">
        <f>[1]ClR!$I217</f>
        <v>5.5750000000000002</v>
      </c>
      <c r="J217" s="185" t="str">
        <f>[1]ClR!$J217</f>
        <v xml:space="preserve"> </v>
      </c>
    </row>
    <row r="218" spans="1:10">
      <c r="A218" s="185">
        <f>[1]ClR!$A218</f>
        <v>203</v>
      </c>
      <c r="B218" s="185" t="str">
        <f>[1]ClR!$B218</f>
        <v>Omonia</v>
      </c>
      <c r="C218" s="186" t="str">
        <f>[1]ClR!$C218</f>
        <v>Cyp1</v>
      </c>
      <c r="D218" s="187">
        <f>[1]ClR!D218</f>
        <v>0.5</v>
      </c>
      <c r="E218" s="187">
        <f>[1]ClR!E218</f>
        <v>0</v>
      </c>
      <c r="F218" s="187">
        <f>[1]ClR!F218</f>
        <v>0</v>
      </c>
      <c r="G218" s="187">
        <f>[1]ClR!G218</f>
        <v>0</v>
      </c>
      <c r="H218" s="187">
        <f>[1]ClR!H218</f>
        <v>3</v>
      </c>
      <c r="I218" s="188">
        <f>[1]ClR!$I218</f>
        <v>5.55</v>
      </c>
      <c r="J218" s="185" t="str">
        <f>[1]ClR!$J218</f>
        <v>CHQ2</v>
      </c>
    </row>
    <row r="219" spans="1:10">
      <c r="A219" s="185">
        <f>[1]ClR!$A219</f>
        <v>204</v>
      </c>
      <c r="B219" s="185" t="str">
        <f>[1]ClR!$B219</f>
        <v>Anorthosis</v>
      </c>
      <c r="C219" s="186" t="str">
        <f>[1]ClR!$C219</f>
        <v>Cyp4</v>
      </c>
      <c r="D219" s="187">
        <f>[1]ClR!D219</f>
        <v>0</v>
      </c>
      <c r="E219" s="187">
        <f>[1]ClR!E219</f>
        <v>0</v>
      </c>
      <c r="F219" s="187">
        <f>[1]ClR!F219</f>
        <v>1</v>
      </c>
      <c r="G219" s="187">
        <f>[1]ClR!G219</f>
        <v>0</v>
      </c>
      <c r="H219" s="187">
        <f>[1]ClR!H219</f>
        <v>2</v>
      </c>
      <c r="I219" s="188">
        <f>[1]ClR!$I219</f>
        <v>5.55</v>
      </c>
      <c r="J219" s="185" t="str">
        <f>[1]ClR!$J219</f>
        <v>ECLQ2</v>
      </c>
    </row>
    <row r="220" spans="1:10">
      <c r="A220" s="185">
        <f>[1]ClR!$A220</f>
        <v>205</v>
      </c>
      <c r="B220" s="185" t="str">
        <f>[1]ClR!$B220</f>
        <v>AEL Limassol</v>
      </c>
      <c r="C220" s="186" t="str">
        <f>[1]ClR!$C220</f>
        <v>Cyp2</v>
      </c>
      <c r="D220" s="187">
        <f>[1]ClR!D220</f>
        <v>0</v>
      </c>
      <c r="E220" s="187">
        <f>[1]ClR!E220</f>
        <v>1</v>
      </c>
      <c r="F220" s="187">
        <f>[1]ClR!F220</f>
        <v>0</v>
      </c>
      <c r="G220" s="187">
        <f>[1]ClR!G220</f>
        <v>1.5</v>
      </c>
      <c r="H220" s="187">
        <f>[1]ClR!H220</f>
        <v>0</v>
      </c>
      <c r="I220" s="188">
        <f>[1]ClR!$I220</f>
        <v>5.55</v>
      </c>
      <c r="J220" s="185" t="str">
        <f>[1]ClR!$J220</f>
        <v>ECLQ2</v>
      </c>
    </row>
    <row r="221" spans="1:10">
      <c r="A221" s="185" t="str">
        <f>[1]ClR!$A221</f>
        <v xml:space="preserve"> </v>
      </c>
      <c r="B221" s="185" t="str">
        <f>[1]ClR!$B221</f>
        <v>Cyprus</v>
      </c>
      <c r="C221" s="186" t="str">
        <f>[1]ClR!$C221</f>
        <v xml:space="preserve"> </v>
      </c>
      <c r="D221" s="187">
        <f>[1]ClR!D221</f>
        <v>1.1000000000000001</v>
      </c>
      <c r="E221" s="187">
        <f>[1]ClR!E221</f>
        <v>1.4</v>
      </c>
      <c r="F221" s="187">
        <f>[1]ClR!F221</f>
        <v>1.2250000000000001</v>
      </c>
      <c r="G221" s="187">
        <f>[1]ClR!G221</f>
        <v>1.0249999999999999</v>
      </c>
      <c r="H221" s="187">
        <f>[1]ClR!H221</f>
        <v>0.8</v>
      </c>
      <c r="I221" s="188">
        <f>[1]ClR!$I221</f>
        <v>5.55</v>
      </c>
      <c r="J221" s="185" t="str">
        <f>[1]ClR!$J221</f>
        <v xml:space="preserve"> </v>
      </c>
    </row>
    <row r="222" spans="1:10">
      <c r="A222" s="185">
        <f>[1]ClR!$A222</f>
        <v>206</v>
      </c>
      <c r="B222" s="185" t="str">
        <f>[1]ClR!$B222</f>
        <v>Riga</v>
      </c>
      <c r="C222" s="186" t="str">
        <f>[1]ClR!$C222</f>
        <v>Lat1</v>
      </c>
      <c r="D222" s="187">
        <f>[1]ClR!D222</f>
        <v>0</v>
      </c>
      <c r="E222" s="187">
        <f>[1]ClR!E222</f>
        <v>0</v>
      </c>
      <c r="F222" s="187">
        <f>[1]ClR!F222</f>
        <v>1</v>
      </c>
      <c r="G222" s="187">
        <f>[1]ClR!G222</f>
        <v>2.5</v>
      </c>
      <c r="H222" s="187">
        <f>[1]ClR!H222</f>
        <v>2</v>
      </c>
      <c r="I222" s="188">
        <f>[1]ClR!$I222</f>
        <v>5.5</v>
      </c>
      <c r="J222" s="185" t="str">
        <f>[1]ClR!$J222</f>
        <v>CHQ1</v>
      </c>
    </row>
    <row r="223" spans="1:10">
      <c r="A223" s="185">
        <f>[1]ClR!$A223</f>
        <v>207</v>
      </c>
      <c r="B223" s="185" t="str">
        <f>[1]ClR!$B223</f>
        <v>Progres</v>
      </c>
      <c r="C223" s="186" t="str">
        <f>[1]ClR!$C223</f>
        <v>Lux5</v>
      </c>
      <c r="D223" s="187">
        <f>[1]ClR!D223</f>
        <v>0</v>
      </c>
      <c r="E223" s="187">
        <f>[1]ClR!E223</f>
        <v>0.5</v>
      </c>
      <c r="F223" s="187">
        <f>[1]ClR!F223</f>
        <v>2</v>
      </c>
      <c r="G223" s="187">
        <f>[1]ClR!G223</f>
        <v>1.5</v>
      </c>
      <c r="H223" s="187">
        <f>[1]ClR!H223</f>
        <v>1.5</v>
      </c>
      <c r="I223" s="188">
        <f>[1]ClR!$I223</f>
        <v>5.5</v>
      </c>
      <c r="J223" s="185" t="str">
        <f>[1]ClR!$J223</f>
        <v xml:space="preserve"> </v>
      </c>
    </row>
    <row r="224" spans="1:10">
      <c r="A224" s="185">
        <f>[1]ClR!$A224</f>
        <v>208</v>
      </c>
      <c r="B224" s="185" t="str">
        <f>[1]ClR!$B224</f>
        <v>Honved</v>
      </c>
      <c r="C224" s="186" t="str">
        <f>[1]ClR!$C224</f>
        <v>Hun9</v>
      </c>
      <c r="D224" s="187">
        <f>[1]ClR!D224</f>
        <v>0</v>
      </c>
      <c r="E224" s="187">
        <f>[1]ClR!E224</f>
        <v>1</v>
      </c>
      <c r="F224" s="187">
        <f>[1]ClR!F224</f>
        <v>1.5</v>
      </c>
      <c r="G224" s="187">
        <f>[1]ClR!G224</f>
        <v>1.5</v>
      </c>
      <c r="H224" s="187">
        <f>[1]ClR!H224</f>
        <v>1.5</v>
      </c>
      <c r="I224" s="188">
        <f>[1]ClR!$I224</f>
        <v>5.5</v>
      </c>
      <c r="J224" s="185" t="str">
        <f>[1]ClR!$J224</f>
        <v xml:space="preserve"> </v>
      </c>
    </row>
    <row r="225" spans="1:10">
      <c r="A225" s="185">
        <f>[1]ClR!$A225</f>
        <v>209</v>
      </c>
      <c r="B225" s="185" t="str">
        <f>[1]ClR!$B225</f>
        <v>Vaduz</v>
      </c>
      <c r="C225" s="186" t="str">
        <f>[1]ClR!$C225</f>
        <v>Lie</v>
      </c>
      <c r="D225" s="187">
        <f>[1]ClR!D225</f>
        <v>0.5</v>
      </c>
      <c r="E225" s="187">
        <f>[1]ClR!E225</f>
        <v>0.5</v>
      </c>
      <c r="F225" s="187">
        <f>[1]ClR!F225</f>
        <v>1.5</v>
      </c>
      <c r="G225" s="187">
        <f>[1]ClR!G225</f>
        <v>2</v>
      </c>
      <c r="H225" s="187">
        <f>[1]ClR!H225</f>
        <v>1</v>
      </c>
      <c r="I225" s="188">
        <f>[1]ClR!$I225</f>
        <v>5.5</v>
      </c>
      <c r="J225" s="185" t="str">
        <f>[1]ClR!$J225</f>
        <v>ECLQ2</v>
      </c>
    </row>
    <row r="226" spans="1:10">
      <c r="A226" s="185">
        <f>[1]ClR!$A226</f>
        <v>210</v>
      </c>
      <c r="B226" s="185" t="str">
        <f>[1]ClR!$B226</f>
        <v>Nomme Kalju</v>
      </c>
      <c r="C226" s="186" t="str">
        <f>[1]ClR!$C226</f>
        <v>Est4</v>
      </c>
      <c r="D226" s="187">
        <f>[1]ClR!D226</f>
        <v>1</v>
      </c>
      <c r="E226" s="187">
        <f>[1]ClR!E226</f>
        <v>0.5</v>
      </c>
      <c r="F226" s="187">
        <f>[1]ClR!F226</f>
        <v>1</v>
      </c>
      <c r="G226" s="187">
        <f>[1]ClR!G226</f>
        <v>2</v>
      </c>
      <c r="H226" s="187">
        <f>[1]ClR!H226</f>
        <v>1</v>
      </c>
      <c r="I226" s="188">
        <f>[1]ClR!$I226</f>
        <v>5.5</v>
      </c>
      <c r="J226" s="185" t="str">
        <f>[1]ClR!$J226</f>
        <v xml:space="preserve"> </v>
      </c>
    </row>
    <row r="227" spans="1:10">
      <c r="A227" s="185">
        <f>[1]ClR!$A227</f>
        <v>211</v>
      </c>
      <c r="B227" s="185" t="str">
        <f>[1]ClR!$B227</f>
        <v>Luzern</v>
      </c>
      <c r="C227" s="186" t="str">
        <f>[1]ClR!$C227</f>
        <v>Sui8</v>
      </c>
      <c r="D227" s="187">
        <f>[1]ClR!D227</f>
        <v>1</v>
      </c>
      <c r="E227" s="187">
        <f>[1]ClR!E227</f>
        <v>0.5</v>
      </c>
      <c r="F227" s="187">
        <f>[1]ClR!F227</f>
        <v>2</v>
      </c>
      <c r="G227" s="187">
        <f>[1]ClR!G227</f>
        <v>2</v>
      </c>
      <c r="H227" s="187">
        <f>[1]ClR!H227</f>
        <v>0</v>
      </c>
      <c r="I227" s="188">
        <f>[1]ClR!$I227</f>
        <v>5.5</v>
      </c>
      <c r="J227" s="185" t="str">
        <f>[1]ClR!$J227</f>
        <v xml:space="preserve"> </v>
      </c>
    </row>
    <row r="228" spans="1:10">
      <c r="A228" s="185">
        <f>[1]ClR!$A228</f>
        <v>212</v>
      </c>
      <c r="B228" s="185" t="str">
        <f>[1]ClR!$B228</f>
        <v>HJK</v>
      </c>
      <c r="C228" s="186" t="str">
        <f>[1]ClR!$C228</f>
        <v>Fin1</v>
      </c>
      <c r="D228" s="187">
        <f>[1]ClR!D228</f>
        <v>1</v>
      </c>
      <c r="E228" s="187">
        <f>[1]ClR!E228</f>
        <v>0.5</v>
      </c>
      <c r="F228" s="187">
        <f>[1]ClR!F228</f>
        <v>2</v>
      </c>
      <c r="G228" s="187">
        <f>[1]ClR!G228</f>
        <v>2</v>
      </c>
      <c r="H228" s="187">
        <f>[1]ClR!H228</f>
        <v>0</v>
      </c>
      <c r="I228" s="188">
        <f>[1]ClR!$I228</f>
        <v>5.5</v>
      </c>
      <c r="J228" s="185" t="str">
        <f>[1]ClR!$J228</f>
        <v>CHQ1</v>
      </c>
    </row>
    <row r="229" spans="1:10">
      <c r="A229" s="185">
        <f>[1]ClR!$A229</f>
        <v>213</v>
      </c>
      <c r="B229" s="185" t="str">
        <f>[1]ClR!$B229</f>
        <v>Viitorul</v>
      </c>
      <c r="C229" s="186" t="str">
        <f>[1]ClR!$C229</f>
        <v>Rom13</v>
      </c>
      <c r="D229" s="187">
        <f>[1]ClR!D229</f>
        <v>1</v>
      </c>
      <c r="E229" s="187">
        <f>[1]ClR!E229</f>
        <v>1.5</v>
      </c>
      <c r="F229" s="187">
        <f>[1]ClR!F229</f>
        <v>1.5</v>
      </c>
      <c r="G229" s="187">
        <f>[1]ClR!G229</f>
        <v>1.5</v>
      </c>
      <c r="H229" s="187">
        <f>[1]ClR!H229</f>
        <v>0</v>
      </c>
      <c r="I229" s="188">
        <f>[1]ClR!$I229</f>
        <v>5.5</v>
      </c>
      <c r="J229" s="185" t="str">
        <f>[1]ClR!$J229</f>
        <v xml:space="preserve"> </v>
      </c>
    </row>
    <row r="230" spans="1:10">
      <c r="A230" s="185">
        <f>[1]ClR!$A230</f>
        <v>214</v>
      </c>
      <c r="B230" s="185" t="str">
        <f>[1]ClR!$B230</f>
        <v>Domzale</v>
      </c>
      <c r="C230" s="186" t="str">
        <f>[1]ClR!$C230</f>
        <v>Slo4</v>
      </c>
      <c r="D230" s="187">
        <f>[1]ClR!D230</f>
        <v>1</v>
      </c>
      <c r="E230" s="187">
        <f>[1]ClR!E230</f>
        <v>1.5</v>
      </c>
      <c r="F230" s="187">
        <f>[1]ClR!F230</f>
        <v>1.5</v>
      </c>
      <c r="G230" s="187">
        <f>[1]ClR!G230</f>
        <v>1.5</v>
      </c>
      <c r="H230" s="187">
        <f>[1]ClR!H230</f>
        <v>0</v>
      </c>
      <c r="I230" s="188">
        <f>[1]ClR!$I230</f>
        <v>5.5</v>
      </c>
      <c r="J230" s="185" t="str">
        <f>[1]ClR!$J230</f>
        <v>ECLQ1</v>
      </c>
    </row>
    <row r="231" spans="1:10">
      <c r="A231" s="185">
        <f>[1]ClR!$A231</f>
        <v>215</v>
      </c>
      <c r="B231" s="185" t="str">
        <f>[1]ClR!$B231</f>
        <v>Gabala</v>
      </c>
      <c r="C231" s="186" t="str">
        <f>[1]ClR!$C231</f>
        <v>Aze5</v>
      </c>
      <c r="D231" s="187">
        <f>[1]ClR!D231</f>
        <v>2</v>
      </c>
      <c r="E231" s="187">
        <f>[1]ClR!E231</f>
        <v>1</v>
      </c>
      <c r="F231" s="187">
        <f>[1]ClR!F231</f>
        <v>1</v>
      </c>
      <c r="G231" s="187">
        <f>[1]ClR!G231</f>
        <v>1.5</v>
      </c>
      <c r="H231" s="187">
        <f>[1]ClR!H231</f>
        <v>0</v>
      </c>
      <c r="I231" s="188">
        <f>[1]ClR!$I231</f>
        <v>5.5</v>
      </c>
      <c r="J231" s="185" t="str">
        <f>[1]ClR!$J231</f>
        <v xml:space="preserve"> </v>
      </c>
    </row>
    <row r="232" spans="1:10">
      <c r="A232" s="185">
        <f>[1]ClR!$A232</f>
        <v>216</v>
      </c>
      <c r="B232" s="185" t="str">
        <f>[1]ClR!$B232</f>
        <v>Vojvodina</v>
      </c>
      <c r="C232" s="186" t="str">
        <f>[1]ClR!$C232</f>
        <v>Srb3</v>
      </c>
      <c r="D232" s="187">
        <f>[1]ClR!D232</f>
        <v>1.5</v>
      </c>
      <c r="E232" s="187">
        <f>[1]ClR!E232</f>
        <v>0.25</v>
      </c>
      <c r="F232" s="187">
        <f>[1]ClR!F232</f>
        <v>0</v>
      </c>
      <c r="G232" s="187">
        <f>[1]ClR!G232</f>
        <v>0</v>
      </c>
      <c r="H232" s="187">
        <f>[1]ClR!H232</f>
        <v>2</v>
      </c>
      <c r="I232" s="188">
        <f>[1]ClR!$I232</f>
        <v>5.35</v>
      </c>
      <c r="J232" s="185" t="str">
        <f>[1]ClR!$J232</f>
        <v>ECLQ2</v>
      </c>
    </row>
    <row r="233" spans="1:10">
      <c r="A233" s="185">
        <f>[1]ClR!$A233</f>
        <v>217</v>
      </c>
      <c r="B233" s="185" t="str">
        <f>[1]ClR!$B233</f>
        <v>Backa Topola</v>
      </c>
      <c r="C233" s="186" t="str">
        <f>[1]ClR!$C233</f>
        <v>Srb7</v>
      </c>
      <c r="D233" s="187">
        <f>[1]ClR!D233</f>
        <v>0</v>
      </c>
      <c r="E233" s="187">
        <f>[1]ClR!E233</f>
        <v>0</v>
      </c>
      <c r="F233" s="187">
        <f>[1]ClR!F233</f>
        <v>0</v>
      </c>
      <c r="G233" s="187">
        <f>[1]ClR!G233</f>
        <v>0</v>
      </c>
      <c r="H233" s="187">
        <f>[1]ClR!H233</f>
        <v>1.5</v>
      </c>
      <c r="I233" s="188">
        <f>[1]ClR!$I233</f>
        <v>5.35</v>
      </c>
      <c r="J233" s="185" t="str">
        <f>[1]ClR!$J233</f>
        <v xml:space="preserve"> </v>
      </c>
    </row>
    <row r="234" spans="1:10">
      <c r="A234" s="185">
        <f>[1]ClR!$A234</f>
        <v>218</v>
      </c>
      <c r="B234" s="185" t="str">
        <f>[1]ClR!$B234</f>
        <v>Cukaricki</v>
      </c>
      <c r="C234" s="186" t="str">
        <f>[1]ClR!$C234</f>
        <v>Srb4</v>
      </c>
      <c r="D234" s="187">
        <f>[1]ClR!D234</f>
        <v>0.5</v>
      </c>
      <c r="E234" s="187">
        <f>[1]ClR!E234</f>
        <v>0</v>
      </c>
      <c r="F234" s="187">
        <f>[1]ClR!F234</f>
        <v>0</v>
      </c>
      <c r="G234" s="187">
        <f>[1]ClR!G234</f>
        <v>1.5</v>
      </c>
      <c r="H234" s="187">
        <f>[1]ClR!H234</f>
        <v>0</v>
      </c>
      <c r="I234" s="188">
        <f>[1]ClR!$I234</f>
        <v>5.35</v>
      </c>
      <c r="J234" s="185" t="str">
        <f>[1]ClR!$J234</f>
        <v>ECLQ2</v>
      </c>
    </row>
    <row r="235" spans="1:10">
      <c r="A235" s="185">
        <f>[1]ClR!$A235</f>
        <v>219</v>
      </c>
      <c r="B235" s="185" t="str">
        <f>[1]ClR!$B235</f>
        <v>Radnicki Nis</v>
      </c>
      <c r="C235" s="186" t="str">
        <f>[1]ClR!$C235</f>
        <v>Srb12</v>
      </c>
      <c r="D235" s="187">
        <f>[1]ClR!D235</f>
        <v>0</v>
      </c>
      <c r="E235" s="187">
        <f>[1]ClR!E235</f>
        <v>0</v>
      </c>
      <c r="F235" s="187">
        <f>[1]ClR!F235</f>
        <v>1.5</v>
      </c>
      <c r="G235" s="187">
        <f>[1]ClR!G235</f>
        <v>1</v>
      </c>
      <c r="H235" s="187">
        <f>[1]ClR!H235</f>
        <v>0</v>
      </c>
      <c r="I235" s="188">
        <f>[1]ClR!$I235</f>
        <v>5.35</v>
      </c>
      <c r="J235" s="185" t="str">
        <f>[1]ClR!$J235</f>
        <v xml:space="preserve"> </v>
      </c>
    </row>
    <row r="236" spans="1:10">
      <c r="A236" s="185">
        <f>[1]ClR!$A236</f>
        <v>220</v>
      </c>
      <c r="B236" s="185" t="str">
        <f>[1]ClR!$B236</f>
        <v>Spartak Subotica</v>
      </c>
      <c r="C236" s="186" t="str">
        <f>[1]ClR!$C236</f>
        <v>Srb6</v>
      </c>
      <c r="D236" s="187">
        <f>[1]ClR!D236</f>
        <v>0</v>
      </c>
      <c r="E236" s="187">
        <f>[1]ClR!E236</f>
        <v>0</v>
      </c>
      <c r="F236" s="187">
        <f>[1]ClR!F236</f>
        <v>2</v>
      </c>
      <c r="G236" s="187">
        <f>[1]ClR!G236</f>
        <v>0</v>
      </c>
      <c r="H236" s="187">
        <f>[1]ClR!H236</f>
        <v>0</v>
      </c>
      <c r="I236" s="188">
        <f>[1]ClR!$I236</f>
        <v>5.35</v>
      </c>
      <c r="J236" s="185" t="str">
        <f>[1]ClR!$J236</f>
        <v xml:space="preserve"> </v>
      </c>
    </row>
    <row r="237" spans="1:10">
      <c r="A237" s="185">
        <f>[1]ClR!$A237</f>
        <v>221</v>
      </c>
      <c r="B237" s="185" t="str">
        <f>[1]ClR!$B237</f>
        <v>Mladost Lucani</v>
      </c>
      <c r="C237" s="186" t="str">
        <f>[1]ClR!$C237</f>
        <v>Srb9</v>
      </c>
      <c r="D237" s="187">
        <f>[1]ClR!D237</f>
        <v>0</v>
      </c>
      <c r="E237" s="187">
        <f>[1]ClR!E237</f>
        <v>0.25</v>
      </c>
      <c r="F237" s="187">
        <f>[1]ClR!F237</f>
        <v>0</v>
      </c>
      <c r="G237" s="187">
        <f>[1]ClR!G237</f>
        <v>0</v>
      </c>
      <c r="H237" s="187">
        <f>[1]ClR!H237</f>
        <v>0</v>
      </c>
      <c r="I237" s="188">
        <f>[1]ClR!$I237</f>
        <v>5.35</v>
      </c>
      <c r="J237" s="185" t="str">
        <f>[1]ClR!$J237</f>
        <v xml:space="preserve"> </v>
      </c>
    </row>
    <row r="238" spans="1:10">
      <c r="A238" s="185" t="str">
        <f>[1]ClR!$A238</f>
        <v xml:space="preserve"> </v>
      </c>
      <c r="B238" s="185" t="str">
        <f>[1]ClR!$B238</f>
        <v>Serbia</v>
      </c>
      <c r="C238" s="186" t="str">
        <f>[1]ClR!$C238</f>
        <v xml:space="preserve"> </v>
      </c>
      <c r="D238" s="187">
        <f>[1]ClR!D238</f>
        <v>0.57499999999999996</v>
      </c>
      <c r="E238" s="187">
        <f>[1]ClR!E238</f>
        <v>1.2749999999999999</v>
      </c>
      <c r="F238" s="187">
        <f>[1]ClR!F238</f>
        <v>1.2</v>
      </c>
      <c r="G238" s="187">
        <f>[1]ClR!G238</f>
        <v>1.2</v>
      </c>
      <c r="H238" s="187">
        <f>[1]ClR!H238</f>
        <v>1.1000000000000001</v>
      </c>
      <c r="I238" s="188">
        <f>[1]ClR!$I238</f>
        <v>5.35</v>
      </c>
      <c r="J238" s="185" t="str">
        <f>[1]ClR!$J238</f>
        <v xml:space="preserve"> </v>
      </c>
    </row>
    <row r="239" spans="1:10">
      <c r="A239" s="185">
        <f>[1]ClR!$A239</f>
        <v>222</v>
      </c>
      <c r="B239" s="185" t="str">
        <f>[1]ClR!$B239</f>
        <v>Mlada Boleslav</v>
      </c>
      <c r="C239" s="186" t="str">
        <f>[1]ClR!$C239</f>
        <v>Cze14</v>
      </c>
      <c r="D239" s="187">
        <f>[1]ClR!D239</f>
        <v>1</v>
      </c>
      <c r="E239" s="187">
        <f>[1]ClR!E239</f>
        <v>1</v>
      </c>
      <c r="F239" s="187">
        <f>[1]ClR!F239</f>
        <v>0</v>
      </c>
      <c r="G239" s="187">
        <f>[1]ClR!G239</f>
        <v>2</v>
      </c>
      <c r="H239" s="187">
        <f>[1]ClR!H239</f>
        <v>0</v>
      </c>
      <c r="I239" s="188">
        <f>[1]ClR!$I239</f>
        <v>5.32</v>
      </c>
      <c r="J239" s="185" t="str">
        <f>[1]ClR!$J239</f>
        <v xml:space="preserve"> </v>
      </c>
    </row>
    <row r="240" spans="1:10">
      <c r="A240" s="185">
        <f>[1]ClR!$A240</f>
        <v>223</v>
      </c>
      <c r="B240" s="185" t="str">
        <f>[1]ClR!$B240</f>
        <v>Sigma</v>
      </c>
      <c r="C240" s="186" t="str">
        <f>[1]ClR!$C240</f>
        <v>Cze8</v>
      </c>
      <c r="D240" s="187">
        <f>[1]ClR!D240</f>
        <v>0</v>
      </c>
      <c r="E240" s="187">
        <f>[1]ClR!E240</f>
        <v>0</v>
      </c>
      <c r="F240" s="187">
        <f>[1]ClR!F240</f>
        <v>2.5</v>
      </c>
      <c r="G240" s="187">
        <f>[1]ClR!G240</f>
        <v>0</v>
      </c>
      <c r="H240" s="187">
        <f>[1]ClR!H240</f>
        <v>0</v>
      </c>
      <c r="I240" s="188">
        <f>[1]ClR!$I240</f>
        <v>5.32</v>
      </c>
      <c r="J240" s="185" t="str">
        <f>[1]ClR!$J240</f>
        <v xml:space="preserve"> </v>
      </c>
    </row>
    <row r="241" spans="1:10">
      <c r="A241" s="185">
        <f>[1]ClR!$A241</f>
        <v>224</v>
      </c>
      <c r="B241" s="185" t="str">
        <f>[1]ClR!$B241</f>
        <v>Zlin</v>
      </c>
      <c r="C241" s="186" t="str">
        <f>[1]ClR!$C241</f>
        <v>Cze13</v>
      </c>
      <c r="D241" s="187">
        <f>[1]ClR!D241</f>
        <v>0</v>
      </c>
      <c r="E241" s="187">
        <f>[1]ClR!E241</f>
        <v>2</v>
      </c>
      <c r="F241" s="187">
        <f>[1]ClR!F241</f>
        <v>0</v>
      </c>
      <c r="G241" s="187">
        <f>[1]ClR!G241</f>
        <v>0</v>
      </c>
      <c r="H241" s="187">
        <f>[1]ClR!H241</f>
        <v>0</v>
      </c>
      <c r="I241" s="188">
        <f>[1]ClR!$I241</f>
        <v>5.32</v>
      </c>
      <c r="J241" s="185" t="str">
        <f>[1]ClR!$J241</f>
        <v xml:space="preserve"> </v>
      </c>
    </row>
    <row r="242" spans="1:10">
      <c r="A242" s="185" t="str">
        <f>[1]ClR!$A242</f>
        <v xml:space="preserve"> </v>
      </c>
      <c r="B242" s="185" t="str">
        <f>[1]ClR!$B242</f>
        <v>Czechia</v>
      </c>
      <c r="C242" s="186" t="str">
        <f>[1]ClR!$C242</f>
        <v xml:space="preserve"> </v>
      </c>
      <c r="D242" s="187">
        <f>[1]ClR!D242</f>
        <v>1.1000000000000001</v>
      </c>
      <c r="E242" s="187">
        <f>[1]ClR!E242</f>
        <v>1.1000000000000001</v>
      </c>
      <c r="F242" s="187">
        <f>[1]ClR!F242</f>
        <v>1.3</v>
      </c>
      <c r="G242" s="187">
        <f>[1]ClR!G242</f>
        <v>0.5</v>
      </c>
      <c r="H242" s="187">
        <f>[1]ClR!H242</f>
        <v>1.32</v>
      </c>
      <c r="I242" s="188">
        <f>[1]ClR!$I242</f>
        <v>5.32</v>
      </c>
      <c r="J242" s="185" t="str">
        <f>[1]ClR!$J242</f>
        <v xml:space="preserve"> </v>
      </c>
    </row>
    <row r="243" spans="1:10">
      <c r="A243" s="185">
        <f>[1]ClR!$A243</f>
        <v>225</v>
      </c>
      <c r="B243" s="185" t="str">
        <f>[1]ClR!$B243</f>
        <v>Lokomotiva Zagreb</v>
      </c>
      <c r="C243" s="186" t="str">
        <f>[1]ClR!$C243</f>
        <v>Cro10</v>
      </c>
      <c r="D243" s="187">
        <f>[1]ClR!D243</f>
        <v>1.5</v>
      </c>
      <c r="E243" s="187">
        <f>[1]ClR!E243</f>
        <v>0</v>
      </c>
      <c r="F243" s="187">
        <f>[1]ClR!F243</f>
        <v>0</v>
      </c>
      <c r="G243" s="187">
        <f>[1]ClR!G243</f>
        <v>0</v>
      </c>
      <c r="H243" s="187">
        <f>[1]ClR!H243</f>
        <v>2</v>
      </c>
      <c r="I243" s="188">
        <f>[1]ClR!$I243</f>
        <v>5.2549999999999999</v>
      </c>
      <c r="J243" s="185" t="str">
        <f>[1]ClR!$J243</f>
        <v xml:space="preserve"> </v>
      </c>
    </row>
    <row r="244" spans="1:10">
      <c r="A244" s="185" t="str">
        <f>[1]ClR!$A244</f>
        <v xml:space="preserve"> </v>
      </c>
      <c r="B244" s="185" t="str">
        <f>[1]ClR!$B244</f>
        <v>Croatia</v>
      </c>
      <c r="C244" s="186" t="str">
        <f>[1]ClR!$C244</f>
        <v xml:space="preserve"> </v>
      </c>
      <c r="D244" s="187">
        <f>[1]ClR!D244</f>
        <v>1.0249999999999999</v>
      </c>
      <c r="E244" s="187">
        <f>[1]ClR!E244</f>
        <v>1.0249999999999999</v>
      </c>
      <c r="F244" s="187">
        <f>[1]ClR!F244</f>
        <v>1.1499999999999999</v>
      </c>
      <c r="G244" s="187">
        <f>[1]ClR!G244</f>
        <v>0.875</v>
      </c>
      <c r="H244" s="187">
        <f>[1]ClR!H244</f>
        <v>1.18</v>
      </c>
      <c r="I244" s="188">
        <f>[1]ClR!$I244</f>
        <v>5.2549999999999999</v>
      </c>
      <c r="J244" s="185" t="str">
        <f>[1]ClR!$J244</f>
        <v xml:space="preserve"> </v>
      </c>
    </row>
    <row r="245" spans="1:10">
      <c r="A245" s="185">
        <f>[1]ClR!$A245</f>
        <v>226</v>
      </c>
      <c r="B245" s="185" t="str">
        <f>[1]ClR!$B245</f>
        <v>Klaksvík</v>
      </c>
      <c r="C245" s="186" t="str">
        <f>[1]ClR!$C245</f>
        <v>Far3</v>
      </c>
      <c r="D245" s="187">
        <f>[1]ClR!D245</f>
        <v>0</v>
      </c>
      <c r="E245" s="187">
        <f>[1]ClR!E245</f>
        <v>0.25</v>
      </c>
      <c r="F245" s="187">
        <f>[1]ClR!F245</f>
        <v>1</v>
      </c>
      <c r="G245" s="187">
        <f>[1]ClR!G245</f>
        <v>1.5</v>
      </c>
      <c r="H245" s="187">
        <f>[1]ClR!H245</f>
        <v>2.5</v>
      </c>
      <c r="I245" s="188">
        <f>[1]ClR!$I245</f>
        <v>5.25</v>
      </c>
      <c r="J245" s="185" t="str">
        <f>[1]ClR!$J245</f>
        <v>ECLQ1</v>
      </c>
    </row>
    <row r="246" spans="1:10">
      <c r="A246" s="185">
        <f>[1]ClR!$A246</f>
        <v>227</v>
      </c>
      <c r="B246" s="185" t="str">
        <f>[1]ClR!$B246</f>
        <v>B36 Torshavn</v>
      </c>
      <c r="C246" s="186" t="str">
        <f>[1]ClR!$C246</f>
        <v>Far4</v>
      </c>
      <c r="D246" s="187">
        <f>[1]ClR!D246</f>
        <v>0.5</v>
      </c>
      <c r="E246" s="187">
        <f>[1]ClR!E246</f>
        <v>0.25</v>
      </c>
      <c r="F246" s="187">
        <f>[1]ClR!F246</f>
        <v>1.5</v>
      </c>
      <c r="G246" s="187">
        <f>[1]ClR!G246</f>
        <v>1</v>
      </c>
      <c r="H246" s="187">
        <f>[1]ClR!H246</f>
        <v>2</v>
      </c>
      <c r="I246" s="188">
        <f>[1]ClR!$I246</f>
        <v>5.25</v>
      </c>
      <c r="J246" s="185" t="str">
        <f>[1]ClR!$J246</f>
        <v xml:space="preserve"> </v>
      </c>
    </row>
    <row r="247" spans="1:10">
      <c r="A247" s="185">
        <f>[1]ClR!$A247</f>
        <v>228</v>
      </c>
      <c r="B247" s="185" t="str">
        <f>[1]ClR!$B247</f>
        <v>Linfield</v>
      </c>
      <c r="C247" s="186" t="str">
        <f>[1]ClR!$C247</f>
        <v>Nir1</v>
      </c>
      <c r="D247" s="187">
        <f>[1]ClR!D247</f>
        <v>0.25</v>
      </c>
      <c r="E247" s="187">
        <f>[1]ClR!E247</f>
        <v>1</v>
      </c>
      <c r="F247" s="187">
        <f>[1]ClR!F247</f>
        <v>0</v>
      </c>
      <c r="G247" s="187">
        <f>[1]ClR!G247</f>
        <v>2.5</v>
      </c>
      <c r="H247" s="187">
        <f>[1]ClR!H247</f>
        <v>1.5</v>
      </c>
      <c r="I247" s="188">
        <f>[1]ClR!$I247</f>
        <v>5.25</v>
      </c>
      <c r="J247" s="185" t="str">
        <f>[1]ClR!$J247</f>
        <v>CHQ1</v>
      </c>
    </row>
    <row r="248" spans="1:10">
      <c r="A248" s="185">
        <f>[1]ClR!$A248</f>
        <v>229</v>
      </c>
      <c r="B248" s="185" t="str">
        <f>[1]ClR!$B248</f>
        <v>Riteriai</v>
      </c>
      <c r="C248" s="186" t="str">
        <f>[1]ClR!$C248</f>
        <v>Lit6</v>
      </c>
      <c r="D248" s="187">
        <f>[1]ClR!D248</f>
        <v>0.25</v>
      </c>
      <c r="E248" s="187">
        <f>[1]ClR!E248</f>
        <v>1</v>
      </c>
      <c r="F248" s="187">
        <f>[1]ClR!F248</f>
        <v>1.5</v>
      </c>
      <c r="G248" s="187">
        <f>[1]ClR!G248</f>
        <v>1</v>
      </c>
      <c r="H248" s="187">
        <f>[1]ClR!H248</f>
        <v>1.5</v>
      </c>
      <c r="I248" s="188">
        <f>[1]ClR!$I248</f>
        <v>5.25</v>
      </c>
      <c r="J248" s="185" t="str">
        <f>[1]ClR!$J248</f>
        <v xml:space="preserve"> </v>
      </c>
    </row>
    <row r="249" spans="1:10">
      <c r="A249" s="185">
        <f>[1]ClR!$A249</f>
        <v>230</v>
      </c>
      <c r="B249" s="185" t="str">
        <f>[1]ClR!$B249</f>
        <v>Fola Esch</v>
      </c>
      <c r="C249" s="186" t="str">
        <f>[1]ClR!$C249</f>
        <v>Lux1</v>
      </c>
      <c r="D249" s="187">
        <f>[1]ClR!D249</f>
        <v>0.25</v>
      </c>
      <c r="E249" s="187">
        <f>[1]ClR!E249</f>
        <v>1</v>
      </c>
      <c r="F249" s="187">
        <f>[1]ClR!F249</f>
        <v>1.5</v>
      </c>
      <c r="G249" s="187">
        <f>[1]ClR!G249</f>
        <v>1</v>
      </c>
      <c r="H249" s="187">
        <f>[1]ClR!H249</f>
        <v>1.5</v>
      </c>
      <c r="I249" s="188">
        <f>[1]ClR!$I249</f>
        <v>5.25</v>
      </c>
      <c r="J249" s="185" t="str">
        <f>[1]ClR!$J249</f>
        <v>CHQ1</v>
      </c>
    </row>
    <row r="250" spans="1:10">
      <c r="A250" s="185">
        <f>[1]ClR!$A250</f>
        <v>231</v>
      </c>
      <c r="B250" s="185" t="str">
        <f>[1]ClR!$B250</f>
        <v>Shakhtyor Soligorsk</v>
      </c>
      <c r="C250" s="186" t="str">
        <f>[1]ClR!$C250</f>
        <v>Blr1</v>
      </c>
      <c r="D250" s="187">
        <f>[1]ClR!D250</f>
        <v>0.5</v>
      </c>
      <c r="E250" s="187">
        <f>[1]ClR!E250</f>
        <v>0.25</v>
      </c>
      <c r="F250" s="187">
        <f>[1]ClR!F250</f>
        <v>1.5</v>
      </c>
      <c r="G250" s="187">
        <f>[1]ClR!G250</f>
        <v>2</v>
      </c>
      <c r="H250" s="187">
        <f>[1]ClR!H250</f>
        <v>1</v>
      </c>
      <c r="I250" s="188">
        <f>[1]ClR!$I250</f>
        <v>5.25</v>
      </c>
      <c r="J250" s="185" t="str">
        <f>[1]ClR!$J250</f>
        <v>CHQ1</v>
      </c>
    </row>
    <row r="251" spans="1:10">
      <c r="A251" s="185">
        <f>[1]ClR!$A251</f>
        <v>232</v>
      </c>
      <c r="B251" s="185" t="str">
        <f>[1]ClR!$B251</f>
        <v>St. Gallen</v>
      </c>
      <c r="C251" s="186" t="str">
        <f>[1]ClR!$C251</f>
        <v>Sui7</v>
      </c>
      <c r="D251" s="187">
        <f>[1]ClR!D251</f>
        <v>0</v>
      </c>
      <c r="E251" s="187">
        <f>[1]ClR!E251</f>
        <v>0</v>
      </c>
      <c r="F251" s="187">
        <f>[1]ClR!F251</f>
        <v>1.5</v>
      </c>
      <c r="G251" s="187">
        <f>[1]ClR!G251</f>
        <v>0</v>
      </c>
      <c r="H251" s="187">
        <f>[1]ClR!H251</f>
        <v>2</v>
      </c>
      <c r="I251" s="188">
        <f>[1]ClR!$I251</f>
        <v>5.2450000000000001</v>
      </c>
      <c r="J251" s="185" t="str">
        <f>[1]ClR!$J251</f>
        <v xml:space="preserve"> </v>
      </c>
    </row>
    <row r="252" spans="1:10">
      <c r="A252" s="185">
        <f>[1]ClR!$A252</f>
        <v>233</v>
      </c>
      <c r="B252" s="185" t="str">
        <f>[1]ClR!$B252</f>
        <v>Servette</v>
      </c>
      <c r="C252" s="186" t="str">
        <f>[1]ClR!$C252</f>
        <v>Sui2</v>
      </c>
      <c r="D252" s="187">
        <f>[1]ClR!D252</f>
        <v>0</v>
      </c>
      <c r="E252" s="187">
        <f>[1]ClR!E252</f>
        <v>0</v>
      </c>
      <c r="F252" s="187">
        <f>[1]ClR!F252</f>
        <v>0</v>
      </c>
      <c r="G252" s="187">
        <f>[1]ClR!G252</f>
        <v>0</v>
      </c>
      <c r="H252" s="187">
        <f>[1]ClR!H252</f>
        <v>1.5</v>
      </c>
      <c r="I252" s="188">
        <f>[1]ClR!$I252</f>
        <v>5.2450000000000001</v>
      </c>
      <c r="J252" s="185" t="str">
        <f>[1]ClR!$J252</f>
        <v>ECLQ2</v>
      </c>
    </row>
    <row r="253" spans="1:10">
      <c r="A253" s="185">
        <f>[1]ClR!$A253</f>
        <v>234</v>
      </c>
      <c r="B253" s="185" t="str">
        <f>[1]ClR!$B253</f>
        <v>Thun</v>
      </c>
      <c r="C253" s="186" t="str">
        <f>[1]ClR!$C253</f>
        <v>SuiII</v>
      </c>
      <c r="D253" s="187">
        <f>[1]ClR!D253</f>
        <v>0</v>
      </c>
      <c r="E253" s="187">
        <f>[1]ClR!E253</f>
        <v>0</v>
      </c>
      <c r="F253" s="187">
        <f>[1]ClR!F253</f>
        <v>0</v>
      </c>
      <c r="G253" s="187">
        <f>[1]ClR!G253</f>
        <v>2</v>
      </c>
      <c r="H253" s="187">
        <f>[1]ClR!H253</f>
        <v>0</v>
      </c>
      <c r="I253" s="188">
        <f>[1]ClR!$I253</f>
        <v>5.2450000000000001</v>
      </c>
      <c r="J253" s="185" t="str">
        <f>[1]ClR!$J253</f>
        <v xml:space="preserve"> </v>
      </c>
    </row>
    <row r="254" spans="1:10">
      <c r="A254" s="185">
        <f>[1]ClR!$A254</f>
        <v>235</v>
      </c>
      <c r="B254" s="185" t="str">
        <f>[1]ClR!$B254</f>
        <v>Sion</v>
      </c>
      <c r="C254" s="186" t="str">
        <f>[1]ClR!$C254</f>
        <v>Sui10</v>
      </c>
      <c r="D254" s="187">
        <f>[1]ClR!D254</f>
        <v>0</v>
      </c>
      <c r="E254" s="187">
        <f>[1]ClR!E254</f>
        <v>1</v>
      </c>
      <c r="F254" s="187">
        <f>[1]ClR!F254</f>
        <v>0</v>
      </c>
      <c r="G254" s="187">
        <f>[1]ClR!G254</f>
        <v>0</v>
      </c>
      <c r="H254" s="187">
        <f>[1]ClR!H254</f>
        <v>0</v>
      </c>
      <c r="I254" s="188">
        <f>[1]ClR!$I254</f>
        <v>5.2450000000000001</v>
      </c>
      <c r="J254" s="185" t="str">
        <f>[1]ClR!$J254</f>
        <v xml:space="preserve"> </v>
      </c>
    </row>
    <row r="255" spans="1:10">
      <c r="A255" s="185">
        <f>[1]ClR!$A255</f>
        <v>236</v>
      </c>
      <c r="B255" s="185" t="str">
        <f>[1]ClR!$B255</f>
        <v>Grasshoppers</v>
      </c>
      <c r="C255" s="186" t="str">
        <f>[1]ClR!$C255</f>
        <v>SuiII</v>
      </c>
      <c r="D255" s="187">
        <f>[1]ClR!D255</f>
        <v>1.5</v>
      </c>
      <c r="E255" s="187">
        <f>[1]ClR!E255</f>
        <v>0</v>
      </c>
      <c r="F255" s="187">
        <f>[1]ClR!F255</f>
        <v>0</v>
      </c>
      <c r="G255" s="187">
        <f>[1]ClR!G255</f>
        <v>0</v>
      </c>
      <c r="H255" s="187">
        <f>[1]ClR!H255</f>
        <v>0</v>
      </c>
      <c r="I255" s="188">
        <f>[1]ClR!$I255</f>
        <v>5.2450000000000001</v>
      </c>
      <c r="J255" s="185" t="str">
        <f>[1]ClR!$J255</f>
        <v xml:space="preserve"> </v>
      </c>
    </row>
    <row r="256" spans="1:10">
      <c r="A256" s="185" t="str">
        <f>[1]ClR!$A256</f>
        <v xml:space="preserve"> </v>
      </c>
      <c r="B256" s="185" t="str">
        <f>[1]ClR!$B256</f>
        <v>Switzerland</v>
      </c>
      <c r="C256" s="186" t="str">
        <f>[1]ClR!$C256</f>
        <v xml:space="preserve"> </v>
      </c>
      <c r="D256" s="187">
        <f>[1]ClR!D256</f>
        <v>0.86</v>
      </c>
      <c r="E256" s="187">
        <f>[1]ClR!E256</f>
        <v>1.3</v>
      </c>
      <c r="F256" s="187">
        <f>[1]ClR!F256</f>
        <v>0.78</v>
      </c>
      <c r="G256" s="187">
        <f>[1]ClR!G256</f>
        <v>1.28</v>
      </c>
      <c r="H256" s="187">
        <f>[1]ClR!H256</f>
        <v>1.0249999999999999</v>
      </c>
      <c r="I256" s="188">
        <f>[1]ClR!$I256</f>
        <v>5.2450000000000001</v>
      </c>
      <c r="J256" s="185" t="str">
        <f>[1]ClR!$J256</f>
        <v xml:space="preserve"> </v>
      </c>
    </row>
    <row r="257" spans="1:10">
      <c r="A257" s="185">
        <f>[1]ClR!$A257</f>
        <v>237</v>
      </c>
      <c r="B257" s="185" t="str">
        <f>[1]ClR!$B257</f>
        <v>Aris</v>
      </c>
      <c r="C257" s="186" t="str">
        <f>[1]ClR!$C257</f>
        <v>Gre2</v>
      </c>
      <c r="D257" s="187">
        <f>[1]ClR!D257</f>
        <v>0</v>
      </c>
      <c r="E257" s="187">
        <f>[1]ClR!E257</f>
        <v>0</v>
      </c>
      <c r="F257" s="187">
        <f>[1]ClR!F257</f>
        <v>0</v>
      </c>
      <c r="G257" s="187">
        <f>[1]ClR!G257</f>
        <v>2</v>
      </c>
      <c r="H257" s="187">
        <f>[1]ClR!H257</f>
        <v>1.5</v>
      </c>
      <c r="I257" s="188">
        <f>[1]ClR!$I257</f>
        <v>5.2</v>
      </c>
      <c r="J257" s="185" t="str">
        <f>[1]ClR!$J257</f>
        <v>ECLQ2</v>
      </c>
    </row>
    <row r="258" spans="1:10">
      <c r="A258" s="185">
        <f>[1]ClR!$A258</f>
        <v>238</v>
      </c>
      <c r="B258" s="185" t="str">
        <f>[1]ClR!$B258</f>
        <v>OFI Crete</v>
      </c>
      <c r="C258" s="186" t="str">
        <f>[1]ClR!$C258</f>
        <v>Gre13</v>
      </c>
      <c r="D258" s="187">
        <f>[1]ClR!D258</f>
        <v>0</v>
      </c>
      <c r="E258" s="187">
        <f>[1]ClR!E258</f>
        <v>0</v>
      </c>
      <c r="F258" s="187">
        <f>[1]ClR!F258</f>
        <v>0</v>
      </c>
      <c r="G258" s="187">
        <f>[1]ClR!G258</f>
        <v>0</v>
      </c>
      <c r="H258" s="187">
        <f>[1]ClR!H258</f>
        <v>1.5</v>
      </c>
      <c r="I258" s="188">
        <f>[1]ClR!$I258</f>
        <v>5.2</v>
      </c>
      <c r="J258" s="185" t="str">
        <f>[1]ClR!$J258</f>
        <v xml:space="preserve"> </v>
      </c>
    </row>
    <row r="259" spans="1:10">
      <c r="A259" s="185">
        <f>[1]ClR!$A259</f>
        <v>239</v>
      </c>
      <c r="B259" s="185" t="str">
        <f>[1]ClR!$B259</f>
        <v>Atromitos</v>
      </c>
      <c r="C259" s="186" t="str">
        <f>[1]ClR!$C259</f>
        <v>Gre10</v>
      </c>
      <c r="D259" s="187">
        <f>[1]ClR!D259</f>
        <v>0</v>
      </c>
      <c r="E259" s="187">
        <f>[1]ClR!E259</f>
        <v>0</v>
      </c>
      <c r="F259" s="187">
        <f>[1]ClR!F259</f>
        <v>1.5</v>
      </c>
      <c r="G259" s="187">
        <f>[1]ClR!G259</f>
        <v>2</v>
      </c>
      <c r="H259" s="187">
        <f>[1]ClR!H259</f>
        <v>0</v>
      </c>
      <c r="I259" s="188">
        <f>[1]ClR!$I259</f>
        <v>5.2</v>
      </c>
      <c r="J259" s="185" t="str">
        <f>[1]ClR!$J259</f>
        <v xml:space="preserve"> </v>
      </c>
    </row>
    <row r="260" spans="1:10">
      <c r="A260" s="185">
        <f>[1]ClR!$A260</f>
        <v>240</v>
      </c>
      <c r="B260" s="185" t="str">
        <f>[1]ClR!$B260</f>
        <v>Asteras</v>
      </c>
      <c r="C260" s="186" t="str">
        <f>[1]ClR!$C260</f>
        <v>Gre6</v>
      </c>
      <c r="D260" s="187">
        <f>[1]ClR!D260</f>
        <v>0</v>
      </c>
      <c r="E260" s="187">
        <f>[1]ClR!E260</f>
        <v>0</v>
      </c>
      <c r="F260" s="187">
        <f>[1]ClR!F260</f>
        <v>1.5</v>
      </c>
      <c r="G260" s="187">
        <f>[1]ClR!G260</f>
        <v>0</v>
      </c>
      <c r="H260" s="187">
        <f>[1]ClR!H260</f>
        <v>0</v>
      </c>
      <c r="I260" s="188">
        <f>[1]ClR!$I260</f>
        <v>5.2</v>
      </c>
      <c r="J260" s="185" t="str">
        <f>[1]ClR!$J260</f>
        <v xml:space="preserve"> </v>
      </c>
    </row>
    <row r="261" spans="1:10">
      <c r="A261" s="185">
        <f>[1]ClR!$A261</f>
        <v>241</v>
      </c>
      <c r="B261" s="185" t="str">
        <f>[1]ClR!$B261</f>
        <v>Panathinaikos</v>
      </c>
      <c r="C261" s="186" t="str">
        <f>[1]ClR!$C261</f>
        <v>Gre5</v>
      </c>
      <c r="D261" s="187">
        <f>[1]ClR!D261</f>
        <v>2</v>
      </c>
      <c r="E261" s="187">
        <f>[1]ClR!E261</f>
        <v>1.5</v>
      </c>
      <c r="F261" s="187">
        <f>[1]ClR!F261</f>
        <v>0</v>
      </c>
      <c r="G261" s="187">
        <f>[1]ClR!G261</f>
        <v>0</v>
      </c>
      <c r="H261" s="187">
        <f>[1]ClR!H261</f>
        <v>0</v>
      </c>
      <c r="I261" s="188">
        <f>[1]ClR!$I261</f>
        <v>5.2</v>
      </c>
      <c r="J261" s="185" t="str">
        <f>[1]ClR!$J261</f>
        <v xml:space="preserve"> </v>
      </c>
    </row>
    <row r="262" spans="1:10">
      <c r="A262" s="185">
        <f>[1]ClR!$A262</f>
        <v>242</v>
      </c>
      <c r="B262" s="185" t="str">
        <f>[1]ClR!$B262</f>
        <v>Panionios</v>
      </c>
      <c r="C262" s="186" t="str">
        <f>[1]ClR!$C262</f>
        <v>GreII</v>
      </c>
      <c r="D262" s="187">
        <f>[1]ClR!D262</f>
        <v>0</v>
      </c>
      <c r="E262" s="187">
        <f>[1]ClR!E262</f>
        <v>1</v>
      </c>
      <c r="F262" s="187">
        <f>[1]ClR!F262</f>
        <v>0</v>
      </c>
      <c r="G262" s="187">
        <f>[1]ClR!G262</f>
        <v>0</v>
      </c>
      <c r="H262" s="187">
        <f>[1]ClR!H262</f>
        <v>0</v>
      </c>
      <c r="I262" s="188">
        <f>[1]ClR!$I262</f>
        <v>5.2</v>
      </c>
      <c r="J262" s="185" t="str">
        <f>[1]ClR!$J262</f>
        <v xml:space="preserve"> </v>
      </c>
    </row>
    <row r="263" spans="1:10">
      <c r="A263" s="185">
        <f>[1]ClR!$A263</f>
        <v>243</v>
      </c>
      <c r="B263" s="185" t="str">
        <f>[1]ClR!$B263</f>
        <v>PAS Giannina</v>
      </c>
      <c r="C263" s="186" t="str">
        <f>[1]ClR!$C263</f>
        <v>Gre8</v>
      </c>
      <c r="D263" s="187">
        <f>[1]ClR!D263</f>
        <v>1</v>
      </c>
      <c r="E263" s="187">
        <f>[1]ClR!E263</f>
        <v>0</v>
      </c>
      <c r="F263" s="187">
        <f>[1]ClR!F263</f>
        <v>0</v>
      </c>
      <c r="G263" s="187">
        <f>[1]ClR!G263</f>
        <v>0</v>
      </c>
      <c r="H263" s="187">
        <f>[1]ClR!H263</f>
        <v>0</v>
      </c>
      <c r="I263" s="188">
        <f>[1]ClR!$I263</f>
        <v>5.2</v>
      </c>
      <c r="J263" s="185" t="str">
        <f>[1]ClR!$J263</f>
        <v xml:space="preserve"> </v>
      </c>
    </row>
    <row r="264" spans="1:10">
      <c r="A264" s="185" t="str">
        <f>[1]ClR!$A264</f>
        <v xml:space="preserve"> </v>
      </c>
      <c r="B264" s="185" t="str">
        <f>[1]ClR!$B264</f>
        <v>Greece</v>
      </c>
      <c r="C264" s="186" t="str">
        <f>[1]ClR!$C264</f>
        <v xml:space="preserve"> </v>
      </c>
      <c r="D264" s="187">
        <f>[1]ClR!D264</f>
        <v>1.1599999999999999</v>
      </c>
      <c r="E264" s="187">
        <f>[1]ClR!E264</f>
        <v>1.02</v>
      </c>
      <c r="F264" s="187">
        <f>[1]ClR!F264</f>
        <v>1.02</v>
      </c>
      <c r="G264" s="187">
        <f>[1]ClR!G264</f>
        <v>0.98</v>
      </c>
      <c r="H264" s="187">
        <f>[1]ClR!H264</f>
        <v>1.02</v>
      </c>
      <c r="I264" s="188">
        <f>[1]ClR!$I264</f>
        <v>5.2</v>
      </c>
      <c r="J264" s="185" t="str">
        <f>[1]ClR!$J264</f>
        <v xml:space="preserve"> </v>
      </c>
    </row>
    <row r="265" spans="1:10">
      <c r="A265" s="185">
        <f>[1]ClR!$A265</f>
        <v>244</v>
      </c>
      <c r="B265" s="185" t="str">
        <f>[1]ClR!$B265</f>
        <v>Ararat-Armenia</v>
      </c>
      <c r="C265" s="186" t="str">
        <f>[1]ClR!$C265</f>
        <v>Arm3</v>
      </c>
      <c r="D265" s="187">
        <f>[1]ClR!D265</f>
        <v>0</v>
      </c>
      <c r="E265" s="187">
        <f>[1]ClR!E265</f>
        <v>0</v>
      </c>
      <c r="F265" s="187">
        <f>[1]ClR!F265</f>
        <v>0</v>
      </c>
      <c r="G265" s="187">
        <f>[1]ClR!G265</f>
        <v>2.5</v>
      </c>
      <c r="H265" s="187">
        <f>[1]ClR!H265</f>
        <v>2.5</v>
      </c>
      <c r="I265" s="188">
        <f>[1]ClR!$I265</f>
        <v>5</v>
      </c>
      <c r="J265" s="185" t="str">
        <f>[1]ClR!$J265</f>
        <v>ECLQ1</v>
      </c>
    </row>
    <row r="266" spans="1:10">
      <c r="A266" s="185">
        <f>[1]ClR!$A266</f>
        <v>245</v>
      </c>
      <c r="B266" s="185" t="str">
        <f>[1]ClR!$B266</f>
        <v>KuPS</v>
      </c>
      <c r="C266" s="186" t="str">
        <f>[1]ClR!$C266</f>
        <v>Fin3</v>
      </c>
      <c r="D266" s="187">
        <f>[1]ClR!D266</f>
        <v>0</v>
      </c>
      <c r="E266" s="187">
        <f>[1]ClR!E266</f>
        <v>0</v>
      </c>
      <c r="F266" s="187">
        <f>[1]ClR!F266</f>
        <v>1</v>
      </c>
      <c r="G266" s="187">
        <f>[1]ClR!G266</f>
        <v>1.5</v>
      </c>
      <c r="H266" s="187">
        <f>[1]ClR!H266</f>
        <v>2.5</v>
      </c>
      <c r="I266" s="188">
        <f>[1]ClR!$I266</f>
        <v>5</v>
      </c>
      <c r="J266" s="185" t="str">
        <f>[1]ClR!$J266</f>
        <v>ECLQ1</v>
      </c>
    </row>
    <row r="267" spans="1:10">
      <c r="A267" s="185">
        <f>[1]ClR!$A267</f>
        <v>246</v>
      </c>
      <c r="B267" s="185" t="str">
        <f>[1]ClR!$B267</f>
        <v>Dinamo Brest</v>
      </c>
      <c r="C267" s="186" t="str">
        <f>[1]ClR!$C267</f>
        <v>Blr4</v>
      </c>
      <c r="D267" s="187">
        <f>[1]ClR!D267</f>
        <v>0</v>
      </c>
      <c r="E267" s="187">
        <f>[1]ClR!E267</f>
        <v>0.5</v>
      </c>
      <c r="F267" s="187">
        <f>[1]ClR!F267</f>
        <v>2</v>
      </c>
      <c r="G267" s="187">
        <f>[1]ClR!G267</f>
        <v>0</v>
      </c>
      <c r="H267" s="187">
        <f>[1]ClR!H267</f>
        <v>2.5</v>
      </c>
      <c r="I267" s="188">
        <f>[1]ClR!$I267</f>
        <v>5</v>
      </c>
      <c r="J267" s="185" t="str">
        <f>[1]ClR!$J267</f>
        <v>ECLQ2</v>
      </c>
    </row>
    <row r="268" spans="1:10">
      <c r="A268" s="185">
        <f>[1]ClR!$A268</f>
        <v>247</v>
      </c>
      <c r="B268" s="185" t="str">
        <f>[1]ClR!$B268</f>
        <v>Dunajska Streda</v>
      </c>
      <c r="C268" s="186" t="str">
        <f>[1]ClR!$C268</f>
        <v>Svk2</v>
      </c>
      <c r="D268" s="187">
        <f>[1]ClR!D268</f>
        <v>0</v>
      </c>
      <c r="E268" s="187">
        <f>[1]ClR!E268</f>
        <v>0</v>
      </c>
      <c r="F268" s="187">
        <f>[1]ClR!F268</f>
        <v>1.5</v>
      </c>
      <c r="G268" s="187">
        <f>[1]ClR!G268</f>
        <v>1.5</v>
      </c>
      <c r="H268" s="187">
        <f>[1]ClR!H268</f>
        <v>2</v>
      </c>
      <c r="I268" s="188">
        <f>[1]ClR!$I268</f>
        <v>5</v>
      </c>
      <c r="J268" s="185" t="str">
        <f>[1]ClR!$J268</f>
        <v>ECLQ2</v>
      </c>
    </row>
    <row r="269" spans="1:10">
      <c r="A269" s="185">
        <f>[1]ClR!$A269</f>
        <v>248</v>
      </c>
      <c r="B269" s="185" t="str">
        <f>[1]ClR!$B269</f>
        <v>Neftci</v>
      </c>
      <c r="C269" s="186" t="str">
        <f>[1]ClR!$C269</f>
        <v>Aze2</v>
      </c>
      <c r="D269" s="187">
        <f>[1]ClR!D269</f>
        <v>0.5</v>
      </c>
      <c r="E269" s="187">
        <f>[1]ClR!E269</f>
        <v>0</v>
      </c>
      <c r="F269" s="187">
        <f>[1]ClR!F269</f>
        <v>1</v>
      </c>
      <c r="G269" s="187">
        <f>[1]ClR!G269</f>
        <v>2</v>
      </c>
      <c r="H269" s="187">
        <f>[1]ClR!H269</f>
        <v>1.5</v>
      </c>
      <c r="I269" s="188">
        <f>[1]ClR!$I269</f>
        <v>5</v>
      </c>
      <c r="J269" s="185" t="str">
        <f>[1]ClR!$J269</f>
        <v>ECLQ2</v>
      </c>
    </row>
    <row r="270" spans="1:10">
      <c r="A270" s="185">
        <f>[1]ClR!$A270</f>
        <v>249</v>
      </c>
      <c r="B270" s="185" t="str">
        <f>[1]ClR!$B270</f>
        <v>Hafnarfjordur</v>
      </c>
      <c r="C270" s="186" t="str">
        <f>[1]ClR!$C270</f>
        <v>Isl2</v>
      </c>
      <c r="D270" s="187">
        <f>[1]ClR!D270</f>
        <v>1</v>
      </c>
      <c r="E270" s="187">
        <f>[1]ClR!E270</f>
        <v>1.5</v>
      </c>
      <c r="F270" s="187">
        <f>[1]ClR!F270</f>
        <v>1.5</v>
      </c>
      <c r="G270" s="187">
        <f>[1]ClR!G270</f>
        <v>0</v>
      </c>
      <c r="H270" s="187">
        <f>[1]ClR!H270</f>
        <v>1</v>
      </c>
      <c r="I270" s="188">
        <f>[1]ClR!$I270</f>
        <v>5</v>
      </c>
      <c r="J270" s="185" t="str">
        <f>[1]ClR!$J270</f>
        <v>ECLQ1</v>
      </c>
    </row>
    <row r="271" spans="1:10">
      <c r="A271" s="185">
        <f>[1]ClR!$A271</f>
        <v>250</v>
      </c>
      <c r="B271" s="185" t="str">
        <f>[1]ClR!$B271</f>
        <v>Maccabi Haifa</v>
      </c>
      <c r="C271" s="186" t="str">
        <f>[1]ClR!$C271</f>
        <v>Isr1</v>
      </c>
      <c r="D271" s="187">
        <f>[1]ClR!D271</f>
        <v>0.5</v>
      </c>
      <c r="E271" s="187">
        <f>[1]ClR!E271</f>
        <v>0</v>
      </c>
      <c r="F271" s="187">
        <f>[1]ClR!F271</f>
        <v>0</v>
      </c>
      <c r="G271" s="187">
        <f>[1]ClR!G271</f>
        <v>1.5</v>
      </c>
      <c r="H271" s="187">
        <f>[1]ClR!H271</f>
        <v>2.5</v>
      </c>
      <c r="I271" s="188">
        <f>[1]ClR!$I271</f>
        <v>4.875</v>
      </c>
      <c r="J271" s="185" t="str">
        <f>[1]ClR!$J271</f>
        <v>CHQ1</v>
      </c>
    </row>
    <row r="272" spans="1:10">
      <c r="A272" s="185">
        <f>[1]ClR!$A272</f>
        <v>251</v>
      </c>
      <c r="B272" s="185" t="str">
        <f>[1]ClR!$B272</f>
        <v>Beitar Jerusalem</v>
      </c>
      <c r="C272" s="186" t="str">
        <f>[1]ClR!$C272</f>
        <v>Isr8</v>
      </c>
      <c r="D272" s="187">
        <f>[1]ClR!D272</f>
        <v>1.5</v>
      </c>
      <c r="E272" s="187">
        <f>[1]ClR!E272</f>
        <v>0.5</v>
      </c>
      <c r="F272" s="187">
        <f>[1]ClR!F272</f>
        <v>1</v>
      </c>
      <c r="G272" s="187">
        <f>[1]ClR!G272</f>
        <v>0</v>
      </c>
      <c r="H272" s="187">
        <f>[1]ClR!H272</f>
        <v>1</v>
      </c>
      <c r="I272" s="188">
        <f>[1]ClR!$I272</f>
        <v>4.875</v>
      </c>
      <c r="J272" s="185" t="str">
        <f>[1]ClR!$J272</f>
        <v xml:space="preserve"> </v>
      </c>
    </row>
    <row r="273" spans="1:10">
      <c r="A273" s="185">
        <f>[1]ClR!$A273</f>
        <v>252</v>
      </c>
      <c r="B273" s="185" t="str">
        <f>[1]ClR!$B273</f>
        <v>Bnei Yehuda</v>
      </c>
      <c r="C273" s="186" t="str">
        <f>[1]ClR!$C273</f>
        <v>Isr14</v>
      </c>
      <c r="D273" s="187">
        <f>[1]ClR!D273</f>
        <v>0</v>
      </c>
      <c r="E273" s="187">
        <f>[1]ClR!E273</f>
        <v>1</v>
      </c>
      <c r="F273" s="187">
        <f>[1]ClR!F273</f>
        <v>0</v>
      </c>
      <c r="G273" s="187">
        <f>[1]ClR!G273</f>
        <v>2.5</v>
      </c>
      <c r="H273" s="187">
        <f>[1]ClR!H273</f>
        <v>0</v>
      </c>
      <c r="I273" s="188">
        <f>[1]ClR!$I273</f>
        <v>4.875</v>
      </c>
      <c r="J273" s="185" t="str">
        <f>[1]ClR!$J273</f>
        <v xml:space="preserve"> </v>
      </c>
    </row>
    <row r="274" spans="1:10">
      <c r="A274" s="185">
        <f>[1]ClR!$A274</f>
        <v>253</v>
      </c>
      <c r="B274" s="185" t="str">
        <f>[1]ClR!$B274</f>
        <v>Hapoel Haifa</v>
      </c>
      <c r="C274" s="186" t="str">
        <f>[1]ClR!$C274</f>
        <v>Isr10</v>
      </c>
      <c r="D274" s="187">
        <f>[1]ClR!D274</f>
        <v>0</v>
      </c>
      <c r="E274" s="187">
        <f>[1]ClR!E274</f>
        <v>0</v>
      </c>
      <c r="F274" s="187">
        <f>[1]ClR!F274</f>
        <v>2</v>
      </c>
      <c r="G274" s="187">
        <f>[1]ClR!G274</f>
        <v>0</v>
      </c>
      <c r="H274" s="187">
        <f>[1]ClR!H274</f>
        <v>0</v>
      </c>
      <c r="I274" s="188">
        <f>[1]ClR!$I274</f>
        <v>4.875</v>
      </c>
      <c r="J274" s="185" t="str">
        <f>[1]ClR!$J274</f>
        <v xml:space="preserve"> </v>
      </c>
    </row>
    <row r="275" spans="1:10">
      <c r="A275" s="185" t="str">
        <f>[1]ClR!$A275</f>
        <v xml:space="preserve"> </v>
      </c>
      <c r="B275" s="185" t="str">
        <f>[1]ClR!$B275</f>
        <v>Israel</v>
      </c>
      <c r="C275" s="186" t="str">
        <f>[1]ClR!$C275</f>
        <v xml:space="preserve"> </v>
      </c>
      <c r="D275" s="187">
        <f>[1]ClR!D275</f>
        <v>1.35</v>
      </c>
      <c r="E275" s="187">
        <f>[1]ClR!E275</f>
        <v>1.125</v>
      </c>
      <c r="F275" s="187">
        <f>[1]ClR!F275</f>
        <v>0.52500000000000002</v>
      </c>
      <c r="G275" s="187">
        <f>[1]ClR!G275</f>
        <v>0.47499999999999998</v>
      </c>
      <c r="H275" s="187">
        <f>[1]ClR!H275</f>
        <v>1.4</v>
      </c>
      <c r="I275" s="188">
        <f>[1]ClR!$I275</f>
        <v>4.875</v>
      </c>
      <c r="J275" s="185" t="str">
        <f>[1]ClR!$J275</f>
        <v xml:space="preserve"> </v>
      </c>
    </row>
    <row r="276" spans="1:10">
      <c r="A276" s="185">
        <f>[1]ClR!$A276</f>
        <v>254</v>
      </c>
      <c r="B276" s="185" t="str">
        <f>[1]ClR!$B276</f>
        <v>Shamrock Rovers</v>
      </c>
      <c r="C276" s="186" t="str">
        <f>[1]ClR!$C276</f>
        <v>Irl1</v>
      </c>
      <c r="D276" s="187">
        <f>[1]ClR!D276</f>
        <v>0.25</v>
      </c>
      <c r="E276" s="187">
        <f>[1]ClR!E276</f>
        <v>0.5</v>
      </c>
      <c r="F276" s="187">
        <f>[1]ClR!F276</f>
        <v>1</v>
      </c>
      <c r="G276" s="187">
        <f>[1]ClR!G276</f>
        <v>1.5</v>
      </c>
      <c r="H276" s="187">
        <f>[1]ClR!H276</f>
        <v>1.5</v>
      </c>
      <c r="I276" s="188">
        <f>[1]ClR!$I276</f>
        <v>4.75</v>
      </c>
      <c r="J276" s="185" t="str">
        <f>[1]ClR!$J276</f>
        <v>CHQ1</v>
      </c>
    </row>
    <row r="277" spans="1:10">
      <c r="A277" s="185">
        <f>[1]ClR!$A277</f>
        <v>255</v>
      </c>
      <c r="B277" s="185" t="str">
        <f>[1]ClR!$B277</f>
        <v>Connah's Quay</v>
      </c>
      <c r="C277" s="186" t="str">
        <f>[1]ClR!$C277</f>
        <v>Wal1</v>
      </c>
      <c r="D277" s="187">
        <f>[1]ClR!D277</f>
        <v>0.5</v>
      </c>
      <c r="E277" s="187">
        <f>[1]ClR!E277</f>
        <v>0.25</v>
      </c>
      <c r="F277" s="187">
        <f>[1]ClR!F277</f>
        <v>1</v>
      </c>
      <c r="G277" s="187">
        <f>[1]ClR!G277</f>
        <v>1.5</v>
      </c>
      <c r="H277" s="187">
        <f>[1]ClR!H277</f>
        <v>1.5</v>
      </c>
      <c r="I277" s="188">
        <f>[1]ClR!$I277</f>
        <v>4.75</v>
      </c>
      <c r="J277" s="185" t="str">
        <f>[1]ClR!$J277</f>
        <v>CHQ1</v>
      </c>
    </row>
    <row r="278" spans="1:10">
      <c r="A278" s="185">
        <f>[1]ClR!$A278</f>
        <v>256</v>
      </c>
      <c r="B278" s="185" t="str">
        <f>[1]ClR!$B278</f>
        <v>Sutjeska</v>
      </c>
      <c r="C278" s="186" t="str">
        <f>[1]ClR!$C278</f>
        <v>Mne2</v>
      </c>
      <c r="D278" s="187">
        <f>[1]ClR!D278</f>
        <v>0</v>
      </c>
      <c r="E278" s="187">
        <f>[1]ClR!E278</f>
        <v>0.25</v>
      </c>
      <c r="F278" s="187">
        <f>[1]ClR!F278</f>
        <v>1.5</v>
      </c>
      <c r="G278" s="187">
        <f>[1]ClR!G278</f>
        <v>2</v>
      </c>
      <c r="H278" s="187">
        <f>[1]ClR!H278</f>
        <v>1</v>
      </c>
      <c r="I278" s="188">
        <f>[1]ClR!$I278</f>
        <v>4.75</v>
      </c>
      <c r="J278" s="185" t="str">
        <f>[1]ClR!$J278</f>
        <v>ECLQ1</v>
      </c>
    </row>
    <row r="279" spans="1:10">
      <c r="A279" s="185">
        <f>[1]ClR!$A279</f>
        <v>257</v>
      </c>
      <c r="B279" s="185" t="str">
        <f>[1]ClR!$B279</f>
        <v>FC Santa Coloma</v>
      </c>
      <c r="C279" s="186" t="str">
        <f>[1]ClR!$C279</f>
        <v>And2</v>
      </c>
      <c r="D279" s="187">
        <f>[1]ClR!D279</f>
        <v>0.5</v>
      </c>
      <c r="E279" s="187">
        <f>[1]ClR!E279</f>
        <v>0.5</v>
      </c>
      <c r="F279" s="187">
        <f>[1]ClR!F279</f>
        <v>1.5</v>
      </c>
      <c r="G279" s="187">
        <f>[1]ClR!G279</f>
        <v>1.5</v>
      </c>
      <c r="H279" s="187">
        <f>[1]ClR!H279</f>
        <v>0.5</v>
      </c>
      <c r="I279" s="188">
        <f>[1]ClR!$I279</f>
        <v>4.5</v>
      </c>
      <c r="J279" s="185" t="str">
        <f>[1]ClR!$J279</f>
        <v>ECLQ1</v>
      </c>
    </row>
    <row r="280" spans="1:10">
      <c r="A280" s="185">
        <f>[1]ClR!$A280</f>
        <v>258</v>
      </c>
      <c r="B280" s="185" t="str">
        <f>[1]ClR!$B280</f>
        <v>Pyunik</v>
      </c>
      <c r="C280" s="186" t="str">
        <f>[1]ClR!$C280</f>
        <v>Arm8</v>
      </c>
      <c r="D280" s="187">
        <f>[1]ClR!D280</f>
        <v>0.25</v>
      </c>
      <c r="E280" s="187">
        <f>[1]ClR!E280</f>
        <v>0.25</v>
      </c>
      <c r="F280" s="187">
        <f>[1]ClR!F280</f>
        <v>2</v>
      </c>
      <c r="G280" s="187">
        <f>[1]ClR!G280</f>
        <v>2</v>
      </c>
      <c r="H280" s="187">
        <f>[1]ClR!H280</f>
        <v>0</v>
      </c>
      <c r="I280" s="188">
        <f>[1]ClR!$I280</f>
        <v>4.5</v>
      </c>
      <c r="J280" s="185" t="str">
        <f>[1]ClR!$J280</f>
        <v xml:space="preserve"> </v>
      </c>
    </row>
    <row r="281" spans="1:10">
      <c r="A281" s="185">
        <f>[1]ClR!$A281</f>
        <v>259</v>
      </c>
      <c r="B281" s="185" t="str">
        <f>[1]ClR!$B281</f>
        <v>Cork City</v>
      </c>
      <c r="C281" s="186" t="str">
        <f>[1]ClR!$C281</f>
        <v>Irl10</v>
      </c>
      <c r="D281" s="187">
        <f>[1]ClR!D281</f>
        <v>1</v>
      </c>
      <c r="E281" s="187">
        <f>[1]ClR!E281</f>
        <v>0.5</v>
      </c>
      <c r="F281" s="187">
        <f>[1]ClR!F281</f>
        <v>2</v>
      </c>
      <c r="G281" s="187">
        <f>[1]ClR!G281</f>
        <v>1</v>
      </c>
      <c r="H281" s="187">
        <f>[1]ClR!H281</f>
        <v>0</v>
      </c>
      <c r="I281" s="188">
        <f>[1]ClR!$I281</f>
        <v>4.5</v>
      </c>
      <c r="J281" s="185" t="str">
        <f>[1]ClR!$J281</f>
        <v xml:space="preserve"> </v>
      </c>
    </row>
    <row r="282" spans="1:10">
      <c r="A282" s="185">
        <f>[1]ClR!$A282</f>
        <v>260</v>
      </c>
      <c r="B282" s="185" t="str">
        <f>[1]ClR!$B282</f>
        <v>Trencin</v>
      </c>
      <c r="C282" s="186" t="str">
        <f>[1]ClR!$C282</f>
        <v>Svk6</v>
      </c>
      <c r="D282" s="187">
        <f>[1]ClR!D282</f>
        <v>1.5</v>
      </c>
      <c r="E282" s="187">
        <f>[1]ClR!E282</f>
        <v>0.5</v>
      </c>
      <c r="F282" s="187">
        <f>[1]ClR!F282</f>
        <v>2.5</v>
      </c>
      <c r="G282" s="187">
        <f>[1]ClR!G282</f>
        <v>0</v>
      </c>
      <c r="H282" s="187">
        <f>[1]ClR!H282</f>
        <v>0</v>
      </c>
      <c r="I282" s="188">
        <f>[1]ClR!$I282</f>
        <v>4.5</v>
      </c>
      <c r="J282" s="185" t="str">
        <f>[1]ClR!$J282</f>
        <v xml:space="preserve"> </v>
      </c>
    </row>
    <row r="283" spans="1:10">
      <c r="A283" s="185">
        <f>[1]ClR!$A283</f>
        <v>261</v>
      </c>
      <c r="B283" s="185" t="str">
        <f>[1]ClR!$B283</f>
        <v>Valur</v>
      </c>
      <c r="C283" s="186" t="str">
        <f>[1]ClR!$C283</f>
        <v>Isl1</v>
      </c>
      <c r="D283" s="187">
        <f>[1]ClR!D283</f>
        <v>0.25</v>
      </c>
      <c r="E283" s="187">
        <f>[1]ClR!E283</f>
        <v>0.5</v>
      </c>
      <c r="F283" s="187">
        <f>[1]ClR!F283</f>
        <v>2</v>
      </c>
      <c r="G283" s="187">
        <f>[1]ClR!G283</f>
        <v>1.5</v>
      </c>
      <c r="H283" s="187">
        <f>[1]ClR!H283</f>
        <v>0</v>
      </c>
      <c r="I283" s="188">
        <f>[1]ClR!$I283</f>
        <v>4.25</v>
      </c>
      <c r="J283" s="185" t="str">
        <f>[1]ClR!$J283</f>
        <v>CHQ1</v>
      </c>
    </row>
    <row r="284" spans="1:10">
      <c r="A284" s="185">
        <f>[1]ClR!$A284</f>
        <v>262</v>
      </c>
      <c r="B284" s="185" t="str">
        <f>[1]ClR!$B284</f>
        <v>Crusaders</v>
      </c>
      <c r="C284" s="186" t="str">
        <f>[1]ClR!$C284</f>
        <v>Nir6</v>
      </c>
      <c r="D284" s="187">
        <f>[1]ClR!D284</f>
        <v>1</v>
      </c>
      <c r="E284" s="187">
        <f>[1]ClR!E284</f>
        <v>0.25</v>
      </c>
      <c r="F284" s="187">
        <f>[1]ClR!F284</f>
        <v>1.5</v>
      </c>
      <c r="G284" s="187">
        <f>[1]ClR!G284</f>
        <v>1.5</v>
      </c>
      <c r="H284" s="187">
        <f>[1]ClR!H284</f>
        <v>0</v>
      </c>
      <c r="I284" s="188">
        <f>[1]ClR!$I284</f>
        <v>4.25</v>
      </c>
      <c r="J284" s="185" t="str">
        <f>[1]ClR!$J284</f>
        <v xml:space="preserve"> </v>
      </c>
    </row>
    <row r="285" spans="1:10">
      <c r="A285" s="185">
        <f>[1]ClR!$A285</f>
        <v>263</v>
      </c>
      <c r="B285" s="185" t="str">
        <f>[1]ClR!$B285</f>
        <v>Partizani</v>
      </c>
      <c r="C285" s="186" t="str">
        <f>[1]ClR!$C285</f>
        <v>Alb3</v>
      </c>
      <c r="D285" s="187">
        <f>[1]ClR!D285</f>
        <v>1.5</v>
      </c>
      <c r="E285" s="187">
        <f>[1]ClR!E285</f>
        <v>0.25</v>
      </c>
      <c r="F285" s="187">
        <f>[1]ClR!F285</f>
        <v>1</v>
      </c>
      <c r="G285" s="187">
        <f>[1]ClR!G285</f>
        <v>1.5</v>
      </c>
      <c r="H285" s="187">
        <f>[1]ClR!H285</f>
        <v>0</v>
      </c>
      <c r="I285" s="188">
        <f>[1]ClR!$I285</f>
        <v>4.25</v>
      </c>
      <c r="J285" s="185" t="str">
        <f>[1]ClR!$J285</f>
        <v>ECLQ1</v>
      </c>
    </row>
    <row r="286" spans="1:10">
      <c r="A286" s="185">
        <f>[1]ClR!$A286</f>
        <v>264</v>
      </c>
      <c r="B286" s="185" t="str">
        <f>[1]ClR!$B286</f>
        <v>Bodo/Glimt</v>
      </c>
      <c r="C286" s="186" t="str">
        <f>[1]ClR!$C286</f>
        <v>Nor1</v>
      </c>
      <c r="D286" s="187">
        <f>[1]ClR!D286</f>
        <v>0</v>
      </c>
      <c r="E286" s="187">
        <f>[1]ClR!E286</f>
        <v>0</v>
      </c>
      <c r="F286" s="187">
        <f>[1]ClR!F286</f>
        <v>0</v>
      </c>
      <c r="G286" s="187">
        <f>[1]ClR!G286</f>
        <v>0</v>
      </c>
      <c r="H286" s="187">
        <f>[1]ClR!H286</f>
        <v>2</v>
      </c>
      <c r="I286" s="188">
        <f>[1]ClR!$I286</f>
        <v>4.2</v>
      </c>
      <c r="J286" s="185" t="str">
        <f>[1]ClR!$J286</f>
        <v>CHQ1</v>
      </c>
    </row>
    <row r="287" spans="1:10">
      <c r="A287" s="185">
        <f>[1]ClR!$A287</f>
        <v>265</v>
      </c>
      <c r="B287" s="185" t="str">
        <f>[1]ClR!$B287</f>
        <v>Viking</v>
      </c>
      <c r="C287" s="186" t="str">
        <f>[1]ClR!$C287</f>
        <v>Nor6</v>
      </c>
      <c r="D287" s="187">
        <f>[1]ClR!D287</f>
        <v>0</v>
      </c>
      <c r="E287" s="187">
        <f>[1]ClR!E287</f>
        <v>0</v>
      </c>
      <c r="F287" s="187">
        <f>[1]ClR!F287</f>
        <v>0</v>
      </c>
      <c r="G287" s="187">
        <f>[1]ClR!G287</f>
        <v>0</v>
      </c>
      <c r="H287" s="187">
        <f>[1]ClR!H287</f>
        <v>1.5</v>
      </c>
      <c r="I287" s="188">
        <f>[1]ClR!$I287</f>
        <v>4.2</v>
      </c>
      <c r="J287" s="185" t="str">
        <f>[1]ClR!$J287</f>
        <v xml:space="preserve"> </v>
      </c>
    </row>
    <row r="288" spans="1:10">
      <c r="A288" s="185">
        <f>[1]ClR!$A288</f>
        <v>266</v>
      </c>
      <c r="B288" s="185" t="str">
        <f>[1]ClR!$B288</f>
        <v>Haugesund</v>
      </c>
      <c r="C288" s="186" t="str">
        <f>[1]ClR!$C288</f>
        <v>Nor9</v>
      </c>
      <c r="D288" s="187">
        <f>[1]ClR!D288</f>
        <v>0</v>
      </c>
      <c r="E288" s="187">
        <f>[1]ClR!E288</f>
        <v>0.5</v>
      </c>
      <c r="F288" s="187">
        <f>[1]ClR!F288</f>
        <v>0</v>
      </c>
      <c r="G288" s="187">
        <f>[1]ClR!G288</f>
        <v>2</v>
      </c>
      <c r="H288" s="187">
        <f>[1]ClR!H288</f>
        <v>0</v>
      </c>
      <c r="I288" s="188">
        <f>[1]ClR!$I288</f>
        <v>4.2</v>
      </c>
      <c r="J288" s="185" t="str">
        <f>[1]ClR!$J288</f>
        <v xml:space="preserve"> </v>
      </c>
    </row>
    <row r="289" spans="1:10">
      <c r="A289" s="185">
        <f>[1]ClR!$A289</f>
        <v>267</v>
      </c>
      <c r="B289" s="185" t="str">
        <f>[1]ClR!$B289</f>
        <v>Brann</v>
      </c>
      <c r="C289" s="186" t="str">
        <f>[1]ClR!$C289</f>
        <v>Nor10</v>
      </c>
      <c r="D289" s="187">
        <f>[1]ClR!D289</f>
        <v>0</v>
      </c>
      <c r="E289" s="187">
        <f>[1]ClR!E289</f>
        <v>0.5</v>
      </c>
      <c r="F289" s="187">
        <f>[1]ClR!F289</f>
        <v>0</v>
      </c>
      <c r="G289" s="187">
        <f>[1]ClR!G289</f>
        <v>1</v>
      </c>
      <c r="H289" s="187">
        <f>[1]ClR!H289</f>
        <v>0</v>
      </c>
      <c r="I289" s="188">
        <f>[1]ClR!$I289</f>
        <v>4.2</v>
      </c>
      <c r="J289" s="185" t="str">
        <f>[1]ClR!$J289</f>
        <v xml:space="preserve"> </v>
      </c>
    </row>
    <row r="290" spans="1:10">
      <c r="A290" s="185">
        <f>[1]ClR!$A290</f>
        <v>268</v>
      </c>
      <c r="B290" s="185" t="str">
        <f>[1]ClR!$B290</f>
        <v>Sarpsborg</v>
      </c>
      <c r="C290" s="186" t="str">
        <f>[1]ClR!$C290</f>
        <v>Nor12</v>
      </c>
      <c r="D290" s="187">
        <f>[1]ClR!D290</f>
        <v>0</v>
      </c>
      <c r="E290" s="187">
        <f>[1]ClR!E290</f>
        <v>0</v>
      </c>
      <c r="F290" s="187">
        <f>[1]ClR!F290</f>
        <v>4</v>
      </c>
      <c r="G290" s="187">
        <f>[1]ClR!G290</f>
        <v>0</v>
      </c>
      <c r="H290" s="187">
        <f>[1]ClR!H290</f>
        <v>0</v>
      </c>
      <c r="I290" s="188">
        <f>[1]ClR!$I290</f>
        <v>4.2</v>
      </c>
      <c r="J290" s="185" t="str">
        <f>[1]ClR!$J290</f>
        <v xml:space="preserve"> </v>
      </c>
    </row>
    <row r="291" spans="1:10">
      <c r="A291" s="185">
        <f>[1]ClR!$A291</f>
        <v>269</v>
      </c>
      <c r="B291" s="185" t="str">
        <f>[1]ClR!$B291</f>
        <v>Lillestrom</v>
      </c>
      <c r="C291" s="186" t="str">
        <f>[1]ClR!$C291</f>
        <v>NorII</v>
      </c>
      <c r="D291" s="187">
        <f>[1]ClR!D291</f>
        <v>0</v>
      </c>
      <c r="E291" s="187">
        <f>[1]ClR!E291</f>
        <v>0</v>
      </c>
      <c r="F291" s="187">
        <f>[1]ClR!F291</f>
        <v>1.5</v>
      </c>
      <c r="G291" s="187">
        <f>[1]ClR!G291</f>
        <v>0</v>
      </c>
      <c r="H291" s="187">
        <f>[1]ClR!H291</f>
        <v>0</v>
      </c>
      <c r="I291" s="188">
        <f>[1]ClR!$I291</f>
        <v>4.2</v>
      </c>
      <c r="J291" s="185" t="str">
        <f>[1]ClR!$J291</f>
        <v xml:space="preserve"> </v>
      </c>
    </row>
    <row r="292" spans="1:10">
      <c r="A292" s="185">
        <f>[1]ClR!$A292</f>
        <v>270</v>
      </c>
      <c r="B292" s="185" t="str">
        <f>[1]ClR!$B292</f>
        <v>Odds</v>
      </c>
      <c r="C292" s="186" t="str">
        <f>[1]ClR!$C292</f>
        <v>Nor7</v>
      </c>
      <c r="D292" s="187">
        <f>[1]ClR!D292</f>
        <v>0.5</v>
      </c>
      <c r="E292" s="187">
        <f>[1]ClR!E292</f>
        <v>1</v>
      </c>
      <c r="F292" s="187">
        <f>[1]ClR!F292</f>
        <v>0</v>
      </c>
      <c r="G292" s="187">
        <f>[1]ClR!G292</f>
        <v>0</v>
      </c>
      <c r="H292" s="187">
        <f>[1]ClR!H292</f>
        <v>0</v>
      </c>
      <c r="I292" s="188">
        <f>[1]ClR!$I292</f>
        <v>4.2</v>
      </c>
      <c r="J292" s="185" t="str">
        <f>[1]ClR!$J292</f>
        <v xml:space="preserve"> </v>
      </c>
    </row>
    <row r="293" spans="1:10">
      <c r="A293" s="185">
        <f>[1]ClR!$A293</f>
        <v>271</v>
      </c>
      <c r="B293" s="185" t="str">
        <f>[1]ClR!$B293</f>
        <v>Stabaek</v>
      </c>
      <c r="C293" s="186" t="str">
        <f>[1]ClR!$C293</f>
        <v>Nor8</v>
      </c>
      <c r="D293" s="187">
        <f>[1]ClR!D293</f>
        <v>0.25</v>
      </c>
      <c r="E293" s="187">
        <f>[1]ClR!E293</f>
        <v>0</v>
      </c>
      <c r="F293" s="187">
        <f>[1]ClR!F293</f>
        <v>0</v>
      </c>
      <c r="G293" s="187">
        <f>[1]ClR!G293</f>
        <v>0</v>
      </c>
      <c r="H293" s="187">
        <f>[1]ClR!H293</f>
        <v>0</v>
      </c>
      <c r="I293" s="188">
        <f>[1]ClR!$I293</f>
        <v>4.2</v>
      </c>
      <c r="J293" s="185" t="str">
        <f>[1]ClR!$J293</f>
        <v xml:space="preserve"> </v>
      </c>
    </row>
    <row r="294" spans="1:10">
      <c r="A294" s="185">
        <f>[1]ClR!$A294</f>
        <v>272</v>
      </c>
      <c r="B294" s="185" t="str">
        <f>[1]ClR!$B294</f>
        <v>Stromsgodset</v>
      </c>
      <c r="C294" s="186" t="str">
        <f>[1]ClR!$C294</f>
        <v>Nor13</v>
      </c>
      <c r="D294" s="187">
        <f>[1]ClR!D294</f>
        <v>0.5</v>
      </c>
      <c r="E294" s="187">
        <f>[1]ClR!E294</f>
        <v>0</v>
      </c>
      <c r="F294" s="187">
        <f>[1]ClR!F294</f>
        <v>0</v>
      </c>
      <c r="G294" s="187">
        <f>[1]ClR!G294</f>
        <v>0</v>
      </c>
      <c r="H294" s="187">
        <f>[1]ClR!H294</f>
        <v>0</v>
      </c>
      <c r="I294" s="188">
        <f>[1]ClR!$I294</f>
        <v>4.2</v>
      </c>
      <c r="J294" s="185" t="str">
        <f>[1]ClR!$J294</f>
        <v xml:space="preserve"> </v>
      </c>
    </row>
    <row r="295" spans="1:10">
      <c r="A295" s="185" t="str">
        <f>[1]ClR!$A295</f>
        <v xml:space="preserve"> </v>
      </c>
      <c r="B295" s="185" t="str">
        <f>[1]ClR!$B295</f>
        <v>Norway</v>
      </c>
      <c r="C295" s="186" t="str">
        <f>[1]ClR!$C295</f>
        <v xml:space="preserve"> </v>
      </c>
      <c r="D295" s="187">
        <f>[1]ClR!D295</f>
        <v>0.27500000000000002</v>
      </c>
      <c r="E295" s="187">
        <f>[1]ClR!E295</f>
        <v>0.8</v>
      </c>
      <c r="F295" s="187">
        <f>[1]ClR!F295</f>
        <v>1.075</v>
      </c>
      <c r="G295" s="187">
        <f>[1]ClR!G295</f>
        <v>0.75</v>
      </c>
      <c r="H295" s="187">
        <f>[1]ClR!H295</f>
        <v>1.3</v>
      </c>
      <c r="I295" s="188">
        <f>[1]ClR!$I295</f>
        <v>4.2</v>
      </c>
      <c r="J295" s="185" t="str">
        <f>[1]ClR!$J295</f>
        <v xml:space="preserve"> </v>
      </c>
    </row>
    <row r="296" spans="1:10">
      <c r="A296" s="185">
        <f>[1]ClR!$A296</f>
        <v>273</v>
      </c>
      <c r="B296" s="185" t="str">
        <f>[1]ClR!$B296</f>
        <v>Djurgarden</v>
      </c>
      <c r="C296" s="186" t="str">
        <f>[1]ClR!$C296</f>
        <v>Swe4</v>
      </c>
      <c r="D296" s="187">
        <f>[1]ClR!D296</f>
        <v>0</v>
      </c>
      <c r="E296" s="187">
        <f>[1]ClR!E296</f>
        <v>0</v>
      </c>
      <c r="F296" s="187">
        <f>[1]ClR!F296</f>
        <v>1.5</v>
      </c>
      <c r="G296" s="187">
        <f>[1]ClR!G296</f>
        <v>0</v>
      </c>
      <c r="H296" s="187">
        <f>[1]ClR!H296</f>
        <v>2</v>
      </c>
      <c r="I296" s="188">
        <f>[1]ClR!$I296</f>
        <v>4.0999999999999996</v>
      </c>
      <c r="J296" s="185" t="str">
        <f>[1]ClR!$J296</f>
        <v>ECLQ2</v>
      </c>
    </row>
    <row r="297" spans="1:10">
      <c r="A297" s="185">
        <f>[1]ClR!$A297</f>
        <v>274</v>
      </c>
      <c r="B297" s="185" t="str">
        <f>[1]ClR!$B297</f>
        <v>Goteborg</v>
      </c>
      <c r="C297" s="186" t="str">
        <f>[1]ClR!$C297</f>
        <v>Swe12</v>
      </c>
      <c r="D297" s="187">
        <f>[1]ClR!D297</f>
        <v>1.5</v>
      </c>
      <c r="E297" s="187">
        <f>[1]ClR!E297</f>
        <v>0</v>
      </c>
      <c r="F297" s="187">
        <f>[1]ClR!F297</f>
        <v>0</v>
      </c>
      <c r="G297" s="187">
        <f>[1]ClR!G297</f>
        <v>0</v>
      </c>
      <c r="H297" s="187">
        <f>[1]ClR!H297</f>
        <v>1.5</v>
      </c>
      <c r="I297" s="188">
        <f>[1]ClR!$I297</f>
        <v>4.0999999999999996</v>
      </c>
      <c r="J297" s="185" t="str">
        <f>[1]ClR!$J297</f>
        <v xml:space="preserve"> </v>
      </c>
    </row>
    <row r="298" spans="1:10">
      <c r="A298" s="185">
        <f>[1]ClR!$A298</f>
        <v>275</v>
      </c>
      <c r="B298" s="185" t="str">
        <f>[1]ClR!$B298</f>
        <v>Hammarby</v>
      </c>
      <c r="C298" s="186" t="str">
        <f>[1]ClR!$C298</f>
        <v>Swe8</v>
      </c>
      <c r="D298" s="187">
        <f>[1]ClR!D298</f>
        <v>0</v>
      </c>
      <c r="E298" s="187">
        <f>[1]ClR!E298</f>
        <v>0</v>
      </c>
      <c r="F298" s="187">
        <f>[1]ClR!F298</f>
        <v>0</v>
      </c>
      <c r="G298" s="187">
        <f>[1]ClR!G298</f>
        <v>0</v>
      </c>
      <c r="H298" s="187">
        <f>[1]ClR!H298</f>
        <v>1.5</v>
      </c>
      <c r="I298" s="188">
        <f>[1]ClR!$I298</f>
        <v>4.0999999999999996</v>
      </c>
      <c r="J298" s="185" t="str">
        <f>[1]ClR!$J298</f>
        <v xml:space="preserve"> </v>
      </c>
    </row>
    <row r="299" spans="1:10">
      <c r="A299" s="185">
        <f>[1]ClR!$A299</f>
        <v>276</v>
      </c>
      <c r="B299" s="185" t="str">
        <f>[1]ClR!$B299</f>
        <v>Norrkoping</v>
      </c>
      <c r="C299" s="186" t="str">
        <f>[1]ClR!$C299</f>
        <v>Swe6</v>
      </c>
      <c r="D299" s="187">
        <f>[1]ClR!D299</f>
        <v>1</v>
      </c>
      <c r="E299" s="187">
        <f>[1]ClR!E299</f>
        <v>0.5</v>
      </c>
      <c r="F299" s="187">
        <f>[1]ClR!F299</f>
        <v>0</v>
      </c>
      <c r="G299" s="187">
        <f>[1]ClR!G299</f>
        <v>2</v>
      </c>
      <c r="H299" s="187">
        <f>[1]ClR!H299</f>
        <v>0</v>
      </c>
      <c r="I299" s="188">
        <f>[1]ClR!$I299</f>
        <v>4.0999999999999996</v>
      </c>
      <c r="J299" s="185" t="str">
        <f>[1]ClR!$J299</f>
        <v xml:space="preserve"> </v>
      </c>
    </row>
    <row r="300" spans="1:10">
      <c r="A300" s="185">
        <f>[1]ClR!$A300</f>
        <v>277</v>
      </c>
      <c r="B300" s="185" t="str">
        <f>[1]ClR!$B300</f>
        <v>Hacken</v>
      </c>
      <c r="C300" s="186" t="str">
        <f>[1]ClR!$C300</f>
        <v>Swe3</v>
      </c>
      <c r="D300" s="187">
        <f>[1]ClR!D300</f>
        <v>0.5</v>
      </c>
      <c r="E300" s="187">
        <f>[1]ClR!E300</f>
        <v>0</v>
      </c>
      <c r="F300" s="187">
        <f>[1]ClR!F300</f>
        <v>1.5</v>
      </c>
      <c r="G300" s="187">
        <f>[1]ClR!G300</f>
        <v>1.5</v>
      </c>
      <c r="H300" s="187">
        <f>[1]ClR!H300</f>
        <v>0</v>
      </c>
      <c r="I300" s="188">
        <f>[1]ClR!$I300</f>
        <v>4.0999999999999996</v>
      </c>
      <c r="J300" s="185" t="str">
        <f>[1]ClR!$J300</f>
        <v>ECLQ2</v>
      </c>
    </row>
    <row r="301" spans="1:10">
      <c r="A301" s="185" t="str">
        <f>[1]ClR!$A301</f>
        <v xml:space="preserve"> </v>
      </c>
      <c r="B301" s="185" t="str">
        <f>[1]ClR!$B301</f>
        <v>Sweden</v>
      </c>
      <c r="C301" s="186" t="str">
        <f>[1]ClR!$C301</f>
        <v xml:space="preserve"> </v>
      </c>
      <c r="D301" s="187">
        <f>[1]ClR!D301</f>
        <v>0.55000000000000004</v>
      </c>
      <c r="E301" s="187">
        <f>[1]ClR!E301</f>
        <v>1.075</v>
      </c>
      <c r="F301" s="187">
        <f>[1]ClR!F301</f>
        <v>0.82499999999999996</v>
      </c>
      <c r="G301" s="187">
        <f>[1]ClR!G301</f>
        <v>1.1499999999999999</v>
      </c>
      <c r="H301" s="187">
        <f>[1]ClR!H301</f>
        <v>0.5</v>
      </c>
      <c r="I301" s="188">
        <f>[1]ClR!$I301</f>
        <v>4.0999999999999996</v>
      </c>
      <c r="J301" s="185" t="str">
        <f>[1]ClR!$J301</f>
        <v xml:space="preserve"> </v>
      </c>
    </row>
    <row r="302" spans="1:10">
      <c r="A302" s="185">
        <f>[1]ClR!$A302</f>
        <v>278</v>
      </c>
      <c r="B302" s="185" t="str">
        <f>[1]ClR!$B302</f>
        <v>Lokomotiv Plovdiv</v>
      </c>
      <c r="C302" s="186" t="str">
        <f>[1]ClR!$C302</f>
        <v>Bul2</v>
      </c>
      <c r="D302" s="187">
        <f>[1]ClR!D302</f>
        <v>0</v>
      </c>
      <c r="E302" s="187">
        <f>[1]ClR!E302</f>
        <v>0</v>
      </c>
      <c r="F302" s="187">
        <f>[1]ClR!F302</f>
        <v>0</v>
      </c>
      <c r="G302" s="187">
        <f>[1]ClR!G302</f>
        <v>2</v>
      </c>
      <c r="H302" s="187">
        <f>[1]ClR!H302</f>
        <v>1.5</v>
      </c>
      <c r="I302" s="188">
        <f>[1]ClR!$I302</f>
        <v>4.0750000000000002</v>
      </c>
      <c r="J302" s="185" t="str">
        <f>[1]ClR!$J302</f>
        <v>ECLQ2</v>
      </c>
    </row>
    <row r="303" spans="1:10">
      <c r="A303" s="185">
        <f>[1]ClR!$A303</f>
        <v>279</v>
      </c>
      <c r="B303" s="185" t="str">
        <f>[1]ClR!$B303</f>
        <v>Slavia Praha</v>
      </c>
      <c r="C303" s="186" t="str">
        <f>[1]ClR!$C303</f>
        <v>Cze1</v>
      </c>
      <c r="D303" s="187">
        <f>[1]ClR!D303</f>
        <v>0.25</v>
      </c>
      <c r="E303" s="187">
        <f>[1]ClR!E303</f>
        <v>0</v>
      </c>
      <c r="F303" s="187">
        <f>[1]ClR!F303</f>
        <v>1.5</v>
      </c>
      <c r="G303" s="187">
        <f>[1]ClR!G303</f>
        <v>0</v>
      </c>
      <c r="H303" s="187">
        <f>[1]ClR!H303</f>
        <v>1</v>
      </c>
      <c r="I303" s="188">
        <f>[1]ClR!$I303</f>
        <v>4.0750000000000002</v>
      </c>
      <c r="J303" s="185" t="str">
        <f>[1]ClR!$J303</f>
        <v>CHQ3</v>
      </c>
    </row>
    <row r="304" spans="1:10">
      <c r="A304" s="185">
        <f>[1]ClR!$A304</f>
        <v>280</v>
      </c>
      <c r="B304" s="185" t="str">
        <f>[1]ClR!$B304</f>
        <v>Levski</v>
      </c>
      <c r="C304" s="186" t="str">
        <f>[1]ClR!$C304</f>
        <v>Bul8</v>
      </c>
      <c r="D304" s="187">
        <f>[1]ClR!D304</f>
        <v>0.5</v>
      </c>
      <c r="E304" s="187">
        <f>[1]ClR!E304</f>
        <v>0.5</v>
      </c>
      <c r="F304" s="187">
        <f>[1]ClR!F304</f>
        <v>1</v>
      </c>
      <c r="G304" s="187">
        <f>[1]ClR!G304</f>
        <v>1.5</v>
      </c>
      <c r="H304" s="187">
        <f>[1]ClR!H304</f>
        <v>0</v>
      </c>
      <c r="I304" s="188">
        <f>[1]ClR!$I304</f>
        <v>4.0750000000000002</v>
      </c>
      <c r="J304" s="185" t="str">
        <f>[1]ClR!$J304</f>
        <v xml:space="preserve"> </v>
      </c>
    </row>
    <row r="305" spans="1:10">
      <c r="A305" s="185">
        <f>[1]ClR!$A305</f>
        <v>281</v>
      </c>
      <c r="B305" s="185" t="str">
        <f>[1]ClR!$B305</f>
        <v>Botev Plovdiv</v>
      </c>
      <c r="C305" s="186" t="str">
        <f>[1]ClR!$C305</f>
        <v>Bul10</v>
      </c>
      <c r="D305" s="187">
        <f>[1]ClR!D305</f>
        <v>0</v>
      </c>
      <c r="E305" s="187">
        <f>[1]ClR!E305</f>
        <v>1</v>
      </c>
      <c r="F305" s="187">
        <f>[1]ClR!F305</f>
        <v>0</v>
      </c>
      <c r="G305" s="187">
        <f>[1]ClR!G305</f>
        <v>0</v>
      </c>
      <c r="H305" s="187">
        <f>[1]ClR!H305</f>
        <v>0</v>
      </c>
      <c r="I305" s="188">
        <f>[1]ClR!$I305</f>
        <v>4.0750000000000002</v>
      </c>
      <c r="J305" s="185" t="str">
        <f>[1]ClR!$J305</f>
        <v xml:space="preserve"> </v>
      </c>
    </row>
    <row r="306" spans="1:10">
      <c r="A306" s="185">
        <f>[1]ClR!$A306</f>
        <v>282</v>
      </c>
      <c r="B306" s="185" t="str">
        <f>[1]ClR!$B306</f>
        <v>Dunav Ruse</v>
      </c>
      <c r="C306" s="186" t="str">
        <f>[1]ClR!$C306</f>
        <v>BulII</v>
      </c>
      <c r="D306" s="187">
        <f>[1]ClR!D306</f>
        <v>0</v>
      </c>
      <c r="E306" s="187">
        <f>[1]ClR!E306</f>
        <v>0.25</v>
      </c>
      <c r="F306" s="187">
        <f>[1]ClR!F306</f>
        <v>0</v>
      </c>
      <c r="G306" s="187">
        <f>[1]ClR!G306</f>
        <v>0</v>
      </c>
      <c r="H306" s="187">
        <f>[1]ClR!H306</f>
        <v>0</v>
      </c>
      <c r="I306" s="188">
        <f>[1]ClR!$I306</f>
        <v>4.0750000000000002</v>
      </c>
      <c r="J306" s="185" t="str">
        <f>[1]ClR!$J306</f>
        <v xml:space="preserve"> </v>
      </c>
    </row>
    <row r="307" spans="1:10">
      <c r="A307" s="185">
        <f>[1]ClR!$A307</f>
        <v>283</v>
      </c>
      <c r="B307" s="185" t="str">
        <f>[1]ClR!$B307</f>
        <v>Beroe</v>
      </c>
      <c r="C307" s="186" t="str">
        <f>[1]ClR!$C307</f>
        <v>Bul5</v>
      </c>
      <c r="D307" s="187">
        <f>[1]ClR!D307</f>
        <v>0.5</v>
      </c>
      <c r="E307" s="187">
        <f>[1]ClR!E307</f>
        <v>0</v>
      </c>
      <c r="F307" s="187">
        <f>[1]ClR!F307</f>
        <v>0</v>
      </c>
      <c r="G307" s="187">
        <f>[1]ClR!G307</f>
        <v>0</v>
      </c>
      <c r="H307" s="187">
        <f>[1]ClR!H307</f>
        <v>0</v>
      </c>
      <c r="I307" s="188">
        <f>[1]ClR!$I307</f>
        <v>4.0750000000000002</v>
      </c>
      <c r="J307" s="185" t="str">
        <f>[1]ClR!$J307</f>
        <v xml:space="preserve"> </v>
      </c>
    </row>
    <row r="308" spans="1:10">
      <c r="A308" s="185" t="str">
        <f>[1]ClR!$A308</f>
        <v xml:space="preserve"> </v>
      </c>
      <c r="B308" s="185" t="str">
        <f>[1]ClR!$B308</f>
        <v>Bulgaria</v>
      </c>
      <c r="C308" s="186" t="str">
        <f>[1]ClR!$C308</f>
        <v xml:space="preserve"> </v>
      </c>
      <c r="D308" s="187">
        <f>[1]ClR!D308</f>
        <v>0.85</v>
      </c>
      <c r="E308" s="187">
        <f>[1]ClR!E308</f>
        <v>0.8</v>
      </c>
      <c r="F308" s="187">
        <f>[1]ClR!F308</f>
        <v>0.8</v>
      </c>
      <c r="G308" s="187">
        <f>[1]ClR!G308</f>
        <v>0.82499999999999996</v>
      </c>
      <c r="H308" s="187">
        <f>[1]ClR!H308</f>
        <v>0.8</v>
      </c>
      <c r="I308" s="188">
        <f>[1]ClR!$I308</f>
        <v>4.0750000000000002</v>
      </c>
      <c r="J308" s="185" t="str">
        <f>[1]ClR!$J308</f>
        <v xml:space="preserve"> </v>
      </c>
    </row>
    <row r="309" spans="1:10">
      <c r="A309" s="185">
        <f>[1]ClR!$A309</f>
        <v>284</v>
      </c>
      <c r="B309" s="185" t="str">
        <f>[1]ClR!$B309</f>
        <v>Piast</v>
      </c>
      <c r="C309" s="186" t="str">
        <f>[1]ClR!$C309</f>
        <v>Pol4</v>
      </c>
      <c r="D309" s="187">
        <f>[1]ClR!D309</f>
        <v>0.5</v>
      </c>
      <c r="E309" s="187">
        <f>[1]ClR!E309</f>
        <v>0</v>
      </c>
      <c r="F309" s="187">
        <f>[1]ClR!F309</f>
        <v>0</v>
      </c>
      <c r="G309" s="187">
        <f>[1]ClR!G309</f>
        <v>1.5</v>
      </c>
      <c r="H309" s="187">
        <f>[1]ClR!H309</f>
        <v>2</v>
      </c>
      <c r="I309" s="188">
        <f>[1]ClR!$I309</f>
        <v>4</v>
      </c>
      <c r="J309" s="185" t="str">
        <f>[1]ClR!$J309</f>
        <v>ECLQ1</v>
      </c>
    </row>
    <row r="310" spans="1:10">
      <c r="A310" s="185">
        <f>[1]ClR!$A310</f>
        <v>285</v>
      </c>
      <c r="B310" s="185" t="str">
        <f>[1]ClR!$B310</f>
        <v>Laci</v>
      </c>
      <c r="C310" s="186" t="str">
        <f>[1]ClR!$C310</f>
        <v>Alb4</v>
      </c>
      <c r="D310" s="187">
        <f>[1]ClR!D310</f>
        <v>0</v>
      </c>
      <c r="E310" s="187">
        <f>[1]ClR!E310</f>
        <v>0</v>
      </c>
      <c r="F310" s="187">
        <f>[1]ClR!F310</f>
        <v>1.5</v>
      </c>
      <c r="G310" s="187">
        <f>[1]ClR!G310</f>
        <v>1</v>
      </c>
      <c r="H310" s="187">
        <f>[1]ClR!H310</f>
        <v>1.5</v>
      </c>
      <c r="I310" s="188">
        <f>[1]ClR!$I310</f>
        <v>4</v>
      </c>
      <c r="J310" s="185" t="str">
        <f>[1]ClR!$J310</f>
        <v>ECLQ1</v>
      </c>
    </row>
    <row r="311" spans="1:10">
      <c r="A311" s="185">
        <f>[1]ClR!$A311</f>
        <v>286</v>
      </c>
      <c r="B311" s="185" t="str">
        <f>[1]ClR!$B311</f>
        <v>Europa</v>
      </c>
      <c r="C311" s="186" t="str">
        <f>[1]ClR!$C311</f>
        <v>Gib1</v>
      </c>
      <c r="D311" s="187">
        <f>[1]ClR!D311</f>
        <v>0.5</v>
      </c>
      <c r="E311" s="187">
        <f>[1]ClR!E311</f>
        <v>0.5</v>
      </c>
      <c r="F311" s="187">
        <f>[1]ClR!F311</f>
        <v>0.5</v>
      </c>
      <c r="G311" s="187">
        <f>[1]ClR!G311</f>
        <v>1</v>
      </c>
      <c r="H311" s="187">
        <f>[1]ClR!H311</f>
        <v>1.5</v>
      </c>
      <c r="I311" s="188">
        <f>[1]ClR!$I311</f>
        <v>4</v>
      </c>
      <c r="J311" s="185" t="str">
        <f>[1]ClR!$J311</f>
        <v>CHQ1</v>
      </c>
    </row>
    <row r="312" spans="1:10">
      <c r="A312" s="185">
        <f>[1]ClR!$A312</f>
        <v>287</v>
      </c>
      <c r="B312" s="185" t="str">
        <f>[1]ClR!$B312</f>
        <v>Liepaja</v>
      </c>
      <c r="C312" s="186" t="str">
        <f>[1]ClR!$C312</f>
        <v>Lat5</v>
      </c>
      <c r="D312" s="187">
        <f>[1]ClR!D312</f>
        <v>1</v>
      </c>
      <c r="E312" s="187">
        <f>[1]ClR!E312</f>
        <v>0.5</v>
      </c>
      <c r="F312" s="187">
        <f>[1]ClR!F312</f>
        <v>1</v>
      </c>
      <c r="G312" s="187">
        <f>[1]ClR!G312</f>
        <v>1.5</v>
      </c>
      <c r="H312" s="187">
        <f>[1]ClR!H312</f>
        <v>0</v>
      </c>
      <c r="I312" s="188">
        <f>[1]ClR!$I312</f>
        <v>4</v>
      </c>
      <c r="J312" s="185" t="str">
        <f>[1]ClR!$J312</f>
        <v>ECLQ1</v>
      </c>
    </row>
    <row r="313" spans="1:10">
      <c r="A313" s="185">
        <f>[1]ClR!$A313</f>
        <v>288</v>
      </c>
      <c r="B313" s="185" t="str">
        <f>[1]ClR!$B313</f>
        <v>Vardar</v>
      </c>
      <c r="C313" s="186" t="str">
        <f>[1]ClR!$C313</f>
        <v>Mac11</v>
      </c>
      <c r="D313" s="187">
        <f>[1]ClR!D313</f>
        <v>1</v>
      </c>
      <c r="E313" s="187">
        <f>[1]ClR!E313</f>
        <v>2</v>
      </c>
      <c r="F313" s="187">
        <f>[1]ClR!F313</f>
        <v>1</v>
      </c>
      <c r="G313" s="187">
        <f>[1]ClR!G313</f>
        <v>0</v>
      </c>
      <c r="H313" s="187">
        <f>[1]ClR!H313</f>
        <v>0</v>
      </c>
      <c r="I313" s="188">
        <f>[1]ClR!$I313</f>
        <v>4</v>
      </c>
      <c r="J313" s="185" t="str">
        <f>[1]ClR!$J313</f>
        <v xml:space="preserve"> </v>
      </c>
    </row>
    <row r="314" spans="1:10">
      <c r="A314" s="185">
        <f>[1]ClR!$A314</f>
        <v>289</v>
      </c>
      <c r="B314" s="185" t="str">
        <f>[1]ClR!$B314</f>
        <v>Skenderbeu</v>
      </c>
      <c r="C314" s="186" t="str">
        <f>[1]ClR!$C314</f>
        <v>Alb9</v>
      </c>
      <c r="D314" s="187">
        <f>[1]ClR!D314</f>
        <v>0</v>
      </c>
      <c r="E314" s="187">
        <f>[1]ClR!E314</f>
        <v>4</v>
      </c>
      <c r="F314" s="187">
        <f>[1]ClR!F314</f>
        <v>0</v>
      </c>
      <c r="G314" s="187">
        <f>[1]ClR!G314</f>
        <v>0</v>
      </c>
      <c r="H314" s="187">
        <f>[1]ClR!H314</f>
        <v>0</v>
      </c>
      <c r="I314" s="188">
        <f>[1]ClR!$I314</f>
        <v>4</v>
      </c>
      <c r="J314" s="185" t="str">
        <f>[1]ClR!$J314</f>
        <v xml:space="preserve"> </v>
      </c>
    </row>
    <row r="315" spans="1:10">
      <c r="A315" s="185">
        <f>[1]ClR!$A315</f>
        <v>290</v>
      </c>
      <c r="B315" s="185" t="str">
        <f>[1]ClR!$B315</f>
        <v>Hibernians</v>
      </c>
      <c r="C315" s="186" t="str">
        <f>[1]ClR!$C315</f>
        <v>Mal2</v>
      </c>
      <c r="D315" s="187">
        <f>[1]ClR!D315</f>
        <v>0.25</v>
      </c>
      <c r="E315" s="187">
        <f>[1]ClR!E315</f>
        <v>1</v>
      </c>
      <c r="F315" s="187">
        <f>[1]ClR!F315</f>
        <v>0</v>
      </c>
      <c r="G315" s="187">
        <f>[1]ClR!G315</f>
        <v>1</v>
      </c>
      <c r="H315" s="187">
        <f>[1]ClR!H315</f>
        <v>1.5</v>
      </c>
      <c r="I315" s="188">
        <f>[1]ClR!$I315</f>
        <v>3.75</v>
      </c>
      <c r="J315" s="185" t="str">
        <f>[1]ClR!$J315</f>
        <v>ECLQ1</v>
      </c>
    </row>
    <row r="316" spans="1:10">
      <c r="A316" s="185">
        <f>[1]ClR!$A316</f>
        <v>291</v>
      </c>
      <c r="B316" s="185" t="str">
        <f>[1]ClR!$B316</f>
        <v>Levadia</v>
      </c>
      <c r="C316" s="186" t="str">
        <f>[1]ClR!$C316</f>
        <v>Est3</v>
      </c>
      <c r="D316" s="187">
        <f>[1]ClR!D316</f>
        <v>0.5</v>
      </c>
      <c r="E316" s="187">
        <f>[1]ClR!E316</f>
        <v>0.25</v>
      </c>
      <c r="F316" s="187">
        <f>[1]ClR!F316</f>
        <v>1</v>
      </c>
      <c r="G316" s="187">
        <f>[1]ClR!G316</f>
        <v>1</v>
      </c>
      <c r="H316" s="187">
        <f>[1]ClR!H316</f>
        <v>1</v>
      </c>
      <c r="I316" s="188">
        <f>[1]ClR!$I316</f>
        <v>3.75</v>
      </c>
      <c r="J316" s="185" t="str">
        <f>[1]ClR!$J316</f>
        <v>ECLQ1</v>
      </c>
    </row>
    <row r="317" spans="1:10">
      <c r="A317" s="185">
        <f>[1]ClR!$A317</f>
        <v>292</v>
      </c>
      <c r="B317" s="185" t="str">
        <f>[1]ClR!$B317</f>
        <v>Torpedo Kutaisi</v>
      </c>
      <c r="C317" s="186" t="str">
        <f>[1]ClR!$C317</f>
        <v>Geo8</v>
      </c>
      <c r="D317" s="187">
        <f>[1]ClR!D317</f>
        <v>0</v>
      </c>
      <c r="E317" s="187">
        <f>[1]ClR!E317</f>
        <v>0.25</v>
      </c>
      <c r="F317" s="187">
        <f>[1]ClR!F317</f>
        <v>2.5</v>
      </c>
      <c r="G317" s="187">
        <f>[1]ClR!G317</f>
        <v>1</v>
      </c>
      <c r="H317" s="187">
        <f>[1]ClR!H317</f>
        <v>0</v>
      </c>
      <c r="I317" s="188">
        <f>[1]ClR!$I317</f>
        <v>3.75</v>
      </c>
      <c r="J317" s="185" t="str">
        <f>[1]ClR!$J317</f>
        <v xml:space="preserve"> </v>
      </c>
    </row>
    <row r="318" spans="1:10">
      <c r="A318" s="185">
        <f>[1]ClR!$A318</f>
        <v>293</v>
      </c>
      <c r="B318" s="185" t="str">
        <f>[1]ClR!$B318</f>
        <v>Botosani</v>
      </c>
      <c r="C318" s="186" t="str">
        <f>[1]ClR!$C318</f>
        <v>Rom6</v>
      </c>
      <c r="D318" s="187">
        <f>[1]ClR!D318</f>
        <v>0</v>
      </c>
      <c r="E318" s="187">
        <f>[1]ClR!E318</f>
        <v>0</v>
      </c>
      <c r="F318" s="187">
        <f>[1]ClR!F318</f>
        <v>0</v>
      </c>
      <c r="G318" s="187">
        <f>[1]ClR!G318</f>
        <v>0</v>
      </c>
      <c r="H318" s="187">
        <f>[1]ClR!H318</f>
        <v>1.5</v>
      </c>
      <c r="I318" s="188">
        <f>[1]ClR!$I318</f>
        <v>3.64</v>
      </c>
      <c r="J318" s="185" t="str">
        <f>[1]ClR!$J318</f>
        <v xml:space="preserve"> </v>
      </c>
    </row>
    <row r="319" spans="1:10">
      <c r="A319" s="185">
        <f>[1]ClR!$A319</f>
        <v>294</v>
      </c>
      <c r="B319" s="185" t="str">
        <f>[1]ClR!$B319</f>
        <v>Dinamo Bucuresti</v>
      </c>
      <c r="C319" s="186" t="str">
        <f>[1]ClR!$C319</f>
        <v>Rom14</v>
      </c>
      <c r="D319" s="187">
        <f>[1]ClR!D319</f>
        <v>0</v>
      </c>
      <c r="E319" s="187">
        <f>[1]ClR!E319</f>
        <v>1</v>
      </c>
      <c r="F319" s="187">
        <f>[1]ClR!F319</f>
        <v>0</v>
      </c>
      <c r="G319" s="187">
        <f>[1]ClR!G319</f>
        <v>0</v>
      </c>
      <c r="H319" s="187">
        <f>[1]ClR!H319</f>
        <v>0</v>
      </c>
      <c r="I319" s="188">
        <f>[1]ClR!$I319</f>
        <v>3.64</v>
      </c>
      <c r="J319" s="185" t="str">
        <f>[1]ClR!$J319</f>
        <v xml:space="preserve"> </v>
      </c>
    </row>
    <row r="320" spans="1:10">
      <c r="A320" s="185">
        <f>[1]ClR!$A320</f>
        <v>295</v>
      </c>
      <c r="B320" s="185" t="str">
        <f>[1]ClR!$B320</f>
        <v>Poli Iasi</v>
      </c>
      <c r="C320" s="186" t="str">
        <f>[1]ClR!$C320</f>
        <v>Rom16</v>
      </c>
      <c r="D320" s="187">
        <f>[1]ClR!D320</f>
        <v>0.5</v>
      </c>
      <c r="E320" s="187">
        <f>[1]ClR!E320</f>
        <v>0</v>
      </c>
      <c r="F320" s="187">
        <f>[1]ClR!F320</f>
        <v>0</v>
      </c>
      <c r="G320" s="187">
        <f>[1]ClR!G320</f>
        <v>0</v>
      </c>
      <c r="H320" s="187">
        <f>[1]ClR!H320</f>
        <v>0</v>
      </c>
      <c r="I320" s="188">
        <f>[1]ClR!$I320</f>
        <v>3.64</v>
      </c>
      <c r="J320" s="185" t="str">
        <f>[1]ClR!$J320</f>
        <v xml:space="preserve"> </v>
      </c>
    </row>
    <row r="321" spans="1:10">
      <c r="A321" s="185">
        <f>[1]ClR!$A321</f>
        <v>296</v>
      </c>
      <c r="B321" s="185" t="str">
        <f>[1]ClR!$B321</f>
        <v>Pandurii Targu Jiu</v>
      </c>
      <c r="C321" s="186" t="str">
        <f>[1]ClR!$C321</f>
        <v>RomII</v>
      </c>
      <c r="D321" s="187">
        <f>[1]ClR!D321</f>
        <v>1</v>
      </c>
      <c r="E321" s="187">
        <f>[1]ClR!E321</f>
        <v>0</v>
      </c>
      <c r="F321" s="187">
        <f>[1]ClR!F321</f>
        <v>0</v>
      </c>
      <c r="G321" s="187">
        <f>[1]ClR!G321</f>
        <v>0</v>
      </c>
      <c r="H321" s="187">
        <f>[1]ClR!H321</f>
        <v>0</v>
      </c>
      <c r="I321" s="188">
        <f>[1]ClR!$I321</f>
        <v>3.64</v>
      </c>
      <c r="J321" s="185" t="str">
        <f>[1]ClR!$J321</f>
        <v xml:space="preserve"> </v>
      </c>
    </row>
    <row r="322" spans="1:10">
      <c r="A322" s="185" t="str">
        <f>[1]ClR!$A322</f>
        <v xml:space="preserve"> </v>
      </c>
      <c r="B322" s="185" t="str">
        <f>[1]ClR!$B322</f>
        <v>Romania</v>
      </c>
      <c r="C322" s="186" t="str">
        <f>[1]ClR!$C322</f>
        <v xml:space="preserve"> </v>
      </c>
      <c r="D322" s="187">
        <f>[1]ClR!D322</f>
        <v>0.66</v>
      </c>
      <c r="E322" s="187">
        <f>[1]ClR!E322</f>
        <v>0.57999999999999996</v>
      </c>
      <c r="F322" s="187">
        <f>[1]ClR!F322</f>
        <v>0.47499999999999998</v>
      </c>
      <c r="G322" s="187">
        <f>[1]ClR!G322</f>
        <v>1.175</v>
      </c>
      <c r="H322" s="187">
        <f>[1]ClR!H322</f>
        <v>0.75</v>
      </c>
      <c r="I322" s="188">
        <f>[1]ClR!$I322</f>
        <v>3.64</v>
      </c>
      <c r="J322" s="185" t="str">
        <f>[1]ClR!$J322</f>
        <v xml:space="preserve"> </v>
      </c>
    </row>
    <row r="323" spans="1:10">
      <c r="A323" s="185">
        <f>[1]ClR!$A323</f>
        <v>297</v>
      </c>
      <c r="B323" s="185" t="str">
        <f>[1]ClR!$B323</f>
        <v>Drita</v>
      </c>
      <c r="C323" s="186" t="str">
        <f>[1]ClR!$C323</f>
        <v>Kos1</v>
      </c>
      <c r="D323" s="187">
        <f>[1]ClR!D323</f>
        <v>0</v>
      </c>
      <c r="E323" s="187">
        <f>[1]ClR!E323</f>
        <v>0</v>
      </c>
      <c r="F323" s="187">
        <f>[1]ClR!F323</f>
        <v>1.5</v>
      </c>
      <c r="G323" s="187">
        <f>[1]ClR!G323</f>
        <v>0</v>
      </c>
      <c r="H323" s="187">
        <f>[1]ClR!H323</f>
        <v>2</v>
      </c>
      <c r="I323" s="188">
        <f>[1]ClR!$I323</f>
        <v>3.5</v>
      </c>
      <c r="J323" s="185" t="str">
        <f>[1]ClR!$J323</f>
        <v>CHPr</v>
      </c>
    </row>
    <row r="324" spans="1:10">
      <c r="A324" s="185">
        <f>[1]ClR!$A324</f>
        <v>298</v>
      </c>
      <c r="B324" s="185" t="str">
        <f>[1]ClR!$B324</f>
        <v>KR Reykjavik</v>
      </c>
      <c r="C324" s="186" t="str">
        <f>[1]ClR!$C324</f>
        <v>Isl5</v>
      </c>
      <c r="D324" s="187">
        <f>[1]ClR!D324</f>
        <v>0.5</v>
      </c>
      <c r="E324" s="187">
        <f>[1]ClR!E324</f>
        <v>0.5</v>
      </c>
      <c r="F324" s="187">
        <f>[1]ClR!F324</f>
        <v>0</v>
      </c>
      <c r="G324" s="187">
        <f>[1]ClR!G324</f>
        <v>1</v>
      </c>
      <c r="H324" s="187">
        <f>[1]ClR!H324</f>
        <v>1.5</v>
      </c>
      <c r="I324" s="188">
        <f>[1]ClR!$I324</f>
        <v>3.5</v>
      </c>
      <c r="J324" s="185" t="str">
        <f>[1]ClR!$J324</f>
        <v xml:space="preserve"> </v>
      </c>
    </row>
    <row r="325" spans="1:10">
      <c r="A325" s="185">
        <f>[1]ClR!$A325</f>
        <v>299</v>
      </c>
      <c r="B325" s="185" t="str">
        <f>[1]ClR!$B325</f>
        <v>Chikhura</v>
      </c>
      <c r="C325" s="186" t="str">
        <f>[1]ClR!$C325</f>
        <v>Geo9</v>
      </c>
      <c r="D325" s="187">
        <f>[1]ClR!D325</f>
        <v>0.25</v>
      </c>
      <c r="E325" s="187">
        <f>[1]ClR!E325</f>
        <v>0.25</v>
      </c>
      <c r="F325" s="187">
        <f>[1]ClR!F325</f>
        <v>1.5</v>
      </c>
      <c r="G325" s="187">
        <f>[1]ClR!G325</f>
        <v>1.5</v>
      </c>
      <c r="H325" s="187">
        <f>[1]ClR!H325</f>
        <v>0</v>
      </c>
      <c r="I325" s="188">
        <f>[1]ClR!$I325</f>
        <v>3.5</v>
      </c>
      <c r="J325" s="185" t="str">
        <f>[1]ClR!$J325</f>
        <v xml:space="preserve"> </v>
      </c>
    </row>
    <row r="326" spans="1:10">
      <c r="A326" s="185">
        <f>[1]ClR!$A326</f>
        <v>300</v>
      </c>
      <c r="B326" s="185" t="str">
        <f>[1]ClR!$B326</f>
        <v>Titograd</v>
      </c>
      <c r="C326" s="186" t="str">
        <f>[1]ClR!$C326</f>
        <v>Mne9</v>
      </c>
      <c r="D326" s="187">
        <f>[1]ClR!D326</f>
        <v>1</v>
      </c>
      <c r="E326" s="187">
        <f>[1]ClR!E326</f>
        <v>0.5</v>
      </c>
      <c r="F326" s="187">
        <f>[1]ClR!F326</f>
        <v>1</v>
      </c>
      <c r="G326" s="187">
        <f>[1]ClR!G326</f>
        <v>1</v>
      </c>
      <c r="H326" s="187">
        <f>[1]ClR!H326</f>
        <v>0</v>
      </c>
      <c r="I326" s="188">
        <f>[1]ClR!$I326</f>
        <v>3.5</v>
      </c>
      <c r="J326" s="185" t="str">
        <f>[1]ClR!$J326</f>
        <v xml:space="preserve"> </v>
      </c>
    </row>
    <row r="327" spans="1:10">
      <c r="A327" s="185">
        <f>[1]ClR!$A327</f>
        <v>301</v>
      </c>
      <c r="B327" s="185" t="str">
        <f>[1]ClR!$B327</f>
        <v>Keshla</v>
      </c>
      <c r="C327" s="186" t="str">
        <f>[1]ClR!$C327</f>
        <v>Aze8</v>
      </c>
      <c r="D327" s="187">
        <f>[1]ClR!D327</f>
        <v>0</v>
      </c>
      <c r="E327" s="187">
        <f>[1]ClR!E327</f>
        <v>0.5</v>
      </c>
      <c r="F327" s="187">
        <f>[1]ClR!F327</f>
        <v>1</v>
      </c>
      <c r="G327" s="187">
        <f>[1]ClR!G327</f>
        <v>0</v>
      </c>
      <c r="H327" s="187">
        <f>[1]ClR!H327</f>
        <v>1</v>
      </c>
      <c r="I327" s="188">
        <f>[1]ClR!$I327</f>
        <v>3.375</v>
      </c>
      <c r="J327" s="185" t="str">
        <f>[1]ClR!$J327</f>
        <v xml:space="preserve"> </v>
      </c>
    </row>
    <row r="328" spans="1:10">
      <c r="A328" s="185">
        <f>[1]ClR!$A328</f>
        <v>302</v>
      </c>
      <c r="B328" s="185" t="str">
        <f>[1]ClR!$B328</f>
        <v>Sumqayıt</v>
      </c>
      <c r="C328" s="186" t="str">
        <f>[1]ClR!$C328</f>
        <v>Aze4</v>
      </c>
      <c r="D328" s="187">
        <f>[1]ClR!D328</f>
        <v>0</v>
      </c>
      <c r="E328" s="187">
        <f>[1]ClR!E328</f>
        <v>0</v>
      </c>
      <c r="F328" s="187">
        <f>[1]ClR!F328</f>
        <v>0</v>
      </c>
      <c r="G328" s="187">
        <f>[1]ClR!G328</f>
        <v>0</v>
      </c>
      <c r="H328" s="187">
        <f>[1]ClR!H328</f>
        <v>1</v>
      </c>
      <c r="I328" s="188">
        <f>[1]ClR!$I328</f>
        <v>3.375</v>
      </c>
      <c r="J328" s="185" t="str">
        <f>[1]ClR!$J328</f>
        <v>ECLQ2</v>
      </c>
    </row>
    <row r="329" spans="1:10">
      <c r="A329" s="185">
        <f>[1]ClR!$A329</f>
        <v>303</v>
      </c>
      <c r="B329" s="185" t="str">
        <f>[1]ClR!$B329</f>
        <v>Sabail</v>
      </c>
      <c r="C329" s="186" t="str">
        <f>[1]ClR!$C329</f>
        <v>Aze6</v>
      </c>
      <c r="D329" s="187">
        <f>[1]ClR!D329</f>
        <v>0</v>
      </c>
      <c r="E329" s="187">
        <f>[1]ClR!E329</f>
        <v>0</v>
      </c>
      <c r="F329" s="187">
        <f>[1]ClR!F329</f>
        <v>0</v>
      </c>
      <c r="G329" s="187">
        <f>[1]ClR!G329</f>
        <v>1</v>
      </c>
      <c r="H329" s="187">
        <f>[1]ClR!H329</f>
        <v>0</v>
      </c>
      <c r="I329" s="188">
        <f>[1]ClR!$I329</f>
        <v>3.375</v>
      </c>
      <c r="J329" s="185" t="str">
        <f>[1]ClR!$J329</f>
        <v xml:space="preserve"> </v>
      </c>
    </row>
    <row r="330" spans="1:10">
      <c r="A330" s="185">
        <f>[1]ClR!$A330</f>
        <v>304</v>
      </c>
      <c r="B330" s="185" t="str">
        <f>[1]ClR!$B330</f>
        <v>Zira</v>
      </c>
      <c r="C330" s="186" t="str">
        <f>[1]ClR!$C330</f>
        <v>Aze3</v>
      </c>
      <c r="D330" s="187">
        <f>[1]ClR!D330</f>
        <v>0</v>
      </c>
      <c r="E330" s="187">
        <f>[1]ClR!E330</f>
        <v>0.5</v>
      </c>
      <c r="F330" s="187">
        <f>[1]ClR!F330</f>
        <v>0</v>
      </c>
      <c r="G330" s="187">
        <f>[1]ClR!G330</f>
        <v>0</v>
      </c>
      <c r="H330" s="187">
        <f>[1]ClR!H330</f>
        <v>0</v>
      </c>
      <c r="I330" s="188">
        <f>[1]ClR!$I330</f>
        <v>3.375</v>
      </c>
      <c r="J330" s="185" t="str">
        <f>[1]ClR!$J330</f>
        <v>ECLQ2</v>
      </c>
    </row>
    <row r="331" spans="1:10">
      <c r="A331" s="185">
        <f>[1]ClR!$A331</f>
        <v>305</v>
      </c>
      <c r="B331" s="185" t="str">
        <f>[1]ClR!$B331</f>
        <v>Kapaz</v>
      </c>
      <c r="C331" s="186" t="str">
        <f>[1]ClR!$C331</f>
        <v>AzeII</v>
      </c>
      <c r="D331" s="187">
        <f>[1]ClR!D331</f>
        <v>0.5</v>
      </c>
      <c r="E331" s="187">
        <f>[1]ClR!E331</f>
        <v>0</v>
      </c>
      <c r="F331" s="187">
        <f>[1]ClR!F331</f>
        <v>0</v>
      </c>
      <c r="G331" s="187">
        <f>[1]ClR!G331</f>
        <v>0</v>
      </c>
      <c r="H331" s="187">
        <f>[1]ClR!H331</f>
        <v>0</v>
      </c>
      <c r="I331" s="188">
        <f>[1]ClR!$I331</f>
        <v>3.375</v>
      </c>
      <c r="J331" s="185" t="str">
        <f>[1]ClR!$J331</f>
        <v xml:space="preserve"> </v>
      </c>
    </row>
    <row r="332" spans="1:10">
      <c r="A332" s="185" t="str">
        <f>[1]ClR!$A332</f>
        <v xml:space="preserve"> </v>
      </c>
      <c r="B332" s="185" t="str">
        <f>[1]ClR!$B332</f>
        <v>Azerbaijan</v>
      </c>
      <c r="C332" s="186" t="str">
        <f>[1]ClR!$C332</f>
        <v xml:space="preserve"> </v>
      </c>
      <c r="D332" s="187">
        <f>[1]ClR!D332</f>
        <v>0.85</v>
      </c>
      <c r="E332" s="187">
        <f>[1]ClR!E332</f>
        <v>0.875</v>
      </c>
      <c r="F332" s="187">
        <f>[1]ClR!F332</f>
        <v>0.47499999999999998</v>
      </c>
      <c r="G332" s="187">
        <f>[1]ClR!G332</f>
        <v>0.67500000000000004</v>
      </c>
      <c r="H332" s="187">
        <f>[1]ClR!H332</f>
        <v>0.5</v>
      </c>
      <c r="I332" s="188">
        <f>[1]ClR!$I332</f>
        <v>3.375</v>
      </c>
      <c r="J332" s="185" t="str">
        <f>[1]ClR!$J332</f>
        <v xml:space="preserve"> </v>
      </c>
    </row>
    <row r="333" spans="1:10">
      <c r="A333" s="185">
        <f>[1]ClR!$A333</f>
        <v>306</v>
      </c>
      <c r="B333" s="185" t="str">
        <f>[1]ClR!$B333</f>
        <v>La Fiorita</v>
      </c>
      <c r="C333" s="186" t="str">
        <f>[1]ClR!$C333</f>
        <v>Sma</v>
      </c>
      <c r="D333" s="187">
        <f>[1]ClR!D333</f>
        <v>0.25</v>
      </c>
      <c r="E333" s="187">
        <f>[1]ClR!E333</f>
        <v>0.5</v>
      </c>
      <c r="F333" s="187">
        <f>[1]ClR!F333</f>
        <v>1.5</v>
      </c>
      <c r="G333" s="187">
        <f>[1]ClR!G333</f>
        <v>0.5</v>
      </c>
      <c r="H333" s="187">
        <f>[1]ClR!H333</f>
        <v>0.5</v>
      </c>
      <c r="I333" s="188">
        <f>[1]ClR!$I333</f>
        <v>3.25</v>
      </c>
      <c r="J333" s="185" t="str">
        <f>[1]ClR!$J333</f>
        <v>CHPr</v>
      </c>
    </row>
    <row r="334" spans="1:10">
      <c r="A334" s="185">
        <f>[1]ClR!$A334</f>
        <v>307</v>
      </c>
      <c r="B334" s="185" t="str">
        <f>[1]ClR!$B334</f>
        <v>Stjarnan</v>
      </c>
      <c r="C334" s="186" t="str">
        <f>[1]ClR!$C334</f>
        <v>Isl3</v>
      </c>
      <c r="D334" s="187">
        <f>[1]ClR!D334</f>
        <v>0</v>
      </c>
      <c r="E334" s="187">
        <f>[1]ClR!E334</f>
        <v>0.25</v>
      </c>
      <c r="F334" s="187">
        <f>[1]ClR!F334</f>
        <v>1.5</v>
      </c>
      <c r="G334" s="187">
        <f>[1]ClR!G334</f>
        <v>1.5</v>
      </c>
      <c r="H334" s="187">
        <f>[1]ClR!H334</f>
        <v>0</v>
      </c>
      <c r="I334" s="188">
        <f>[1]ClR!$I334</f>
        <v>3.25</v>
      </c>
      <c r="J334" s="185" t="str">
        <f>[1]ClR!$J334</f>
        <v>ECLQ1</v>
      </c>
    </row>
    <row r="335" spans="1:10">
      <c r="A335" s="185">
        <f>[1]ClR!$A335</f>
        <v>308</v>
      </c>
      <c r="B335" s="185" t="str">
        <f>[1]ClR!$B335</f>
        <v>Spartaks Jurmala</v>
      </c>
      <c r="C335" s="186" t="str">
        <f>[1]ClR!$C335</f>
        <v>Lat6</v>
      </c>
      <c r="D335" s="187">
        <f>[1]ClR!D335</f>
        <v>0.25</v>
      </c>
      <c r="E335" s="187">
        <f>[1]ClR!E335</f>
        <v>1</v>
      </c>
      <c r="F335" s="187">
        <f>[1]ClR!F335</f>
        <v>2</v>
      </c>
      <c r="G335" s="187">
        <f>[1]ClR!G335</f>
        <v>0</v>
      </c>
      <c r="H335" s="187">
        <f>[1]ClR!H335</f>
        <v>0</v>
      </c>
      <c r="I335" s="188">
        <f>[1]ClR!$I335</f>
        <v>3.25</v>
      </c>
      <c r="J335" s="185" t="str">
        <f>[1]ClR!$J335</f>
        <v xml:space="preserve"> </v>
      </c>
    </row>
    <row r="336" spans="1:10">
      <c r="A336" s="185">
        <f>[1]ClR!$A336</f>
        <v>309</v>
      </c>
      <c r="B336" s="185" t="str">
        <f>[1]ClR!$B336</f>
        <v>Kaysar</v>
      </c>
      <c r="C336" s="186" t="str">
        <f>[1]ClR!$C336</f>
        <v>Kaz7</v>
      </c>
      <c r="D336" s="187">
        <f>[1]ClR!D336</f>
        <v>0</v>
      </c>
      <c r="E336" s="187">
        <f>[1]ClR!E336</f>
        <v>0</v>
      </c>
      <c r="F336" s="187">
        <f>[1]ClR!F336</f>
        <v>0</v>
      </c>
      <c r="G336" s="187">
        <f>[1]ClR!G336</f>
        <v>0</v>
      </c>
      <c r="H336" s="187">
        <f>[1]ClR!H336</f>
        <v>1.5</v>
      </c>
      <c r="I336" s="188">
        <f>[1]ClR!$I336</f>
        <v>3.125</v>
      </c>
      <c r="J336" s="185" t="str">
        <f>[1]ClR!$J336</f>
        <v xml:space="preserve"> </v>
      </c>
    </row>
    <row r="337" spans="1:10">
      <c r="A337" s="185">
        <f>[1]ClR!$A337</f>
        <v>310</v>
      </c>
      <c r="B337" s="185" t="str">
        <f>[1]ClR!$B337</f>
        <v>Ordabasy</v>
      </c>
      <c r="C337" s="186" t="str">
        <f>[1]ClR!$C337</f>
        <v>Kaz5</v>
      </c>
      <c r="D337" s="187">
        <f>[1]ClR!D337</f>
        <v>0.25</v>
      </c>
      <c r="E337" s="187">
        <f>[1]ClR!E337</f>
        <v>0.25</v>
      </c>
      <c r="F337" s="187">
        <f>[1]ClR!F337</f>
        <v>0</v>
      </c>
      <c r="G337" s="187">
        <f>[1]ClR!G337</f>
        <v>1.5</v>
      </c>
      <c r="H337" s="187">
        <f>[1]ClR!H337</f>
        <v>1</v>
      </c>
      <c r="I337" s="188">
        <f>[1]ClR!$I337</f>
        <v>3.125</v>
      </c>
      <c r="J337" s="185" t="str">
        <f>[1]ClR!$J337</f>
        <v xml:space="preserve"> </v>
      </c>
    </row>
    <row r="338" spans="1:10">
      <c r="A338" s="185">
        <f>[1]ClR!$A338</f>
        <v>311</v>
      </c>
      <c r="B338" s="185" t="str">
        <f>[1]ClR!$B338</f>
        <v>Tobol</v>
      </c>
      <c r="C338" s="186" t="str">
        <f>[1]ClR!$C338</f>
        <v>Kaz2</v>
      </c>
      <c r="D338" s="187">
        <f>[1]ClR!D338</f>
        <v>0</v>
      </c>
      <c r="E338" s="187">
        <f>[1]ClR!E338</f>
        <v>0</v>
      </c>
      <c r="F338" s="187">
        <f>[1]ClR!F338</f>
        <v>1.5</v>
      </c>
      <c r="G338" s="187">
        <f>[1]ClR!G338</f>
        <v>1</v>
      </c>
      <c r="H338" s="187">
        <f>[1]ClR!H338</f>
        <v>0</v>
      </c>
      <c r="I338" s="188">
        <f>[1]ClR!$I338</f>
        <v>3.125</v>
      </c>
      <c r="J338" s="185" t="str">
        <f>[1]ClR!$J338</f>
        <v>ECLQ2</v>
      </c>
    </row>
    <row r="339" spans="1:10">
      <c r="A339" s="185">
        <f>[1]ClR!$A339</f>
        <v>312</v>
      </c>
      <c r="B339" s="185" t="str">
        <f>[1]ClR!$B339</f>
        <v>Irtysh</v>
      </c>
      <c r="C339" s="186" t="str">
        <f>[1]ClR!$C339</f>
        <v>Kaz12</v>
      </c>
      <c r="D339" s="187">
        <f>[1]ClR!D339</f>
        <v>0</v>
      </c>
      <c r="E339" s="187">
        <f>[1]ClR!E339</f>
        <v>0.5</v>
      </c>
      <c r="F339" s="187">
        <f>[1]ClR!F339</f>
        <v>1</v>
      </c>
      <c r="G339" s="187">
        <f>[1]ClR!G339</f>
        <v>0</v>
      </c>
      <c r="H339" s="187">
        <f>[1]ClR!H339</f>
        <v>0</v>
      </c>
      <c r="I339" s="188">
        <f>[1]ClR!$I339</f>
        <v>3.125</v>
      </c>
      <c r="J339" s="185" t="str">
        <f>[1]ClR!$J339</f>
        <v xml:space="preserve"> </v>
      </c>
    </row>
    <row r="340" spans="1:10">
      <c r="A340" s="185">
        <f>[1]ClR!$A340</f>
        <v>313</v>
      </c>
      <c r="B340" s="185" t="str">
        <f>[1]ClR!$B340</f>
        <v>Aktobe</v>
      </c>
      <c r="C340" s="186" t="str">
        <f>[1]ClR!$C340</f>
        <v>KazII</v>
      </c>
      <c r="D340" s="187">
        <f>[1]ClR!D340</f>
        <v>0.25</v>
      </c>
      <c r="E340" s="187">
        <f>[1]ClR!E340</f>
        <v>0</v>
      </c>
      <c r="F340" s="187">
        <f>[1]ClR!F340</f>
        <v>0</v>
      </c>
      <c r="G340" s="187">
        <f>[1]ClR!G340</f>
        <v>0</v>
      </c>
      <c r="H340" s="187">
        <f>[1]ClR!H340</f>
        <v>0</v>
      </c>
      <c r="I340" s="188">
        <f>[1]ClR!$I340</f>
        <v>3.125</v>
      </c>
      <c r="J340" s="185" t="str">
        <f>[1]ClR!$J340</f>
        <v xml:space="preserve"> </v>
      </c>
    </row>
    <row r="341" spans="1:10">
      <c r="A341" s="185" t="str">
        <f>[1]ClR!$A341</f>
        <v xml:space="preserve"> </v>
      </c>
      <c r="B341" s="185" t="str">
        <f>[1]ClR!$B341</f>
        <v>Kazakhstan</v>
      </c>
      <c r="C341" s="186" t="str">
        <f>[1]ClR!$C341</f>
        <v xml:space="preserve"> </v>
      </c>
      <c r="D341" s="187">
        <f>[1]ClR!D341</f>
        <v>0.55000000000000004</v>
      </c>
      <c r="E341" s="187">
        <f>[1]ClR!E341</f>
        <v>0.85</v>
      </c>
      <c r="F341" s="187">
        <f>[1]ClR!F341</f>
        <v>0.85</v>
      </c>
      <c r="G341" s="187">
        <f>[1]ClR!G341</f>
        <v>0.67500000000000004</v>
      </c>
      <c r="H341" s="187">
        <f>[1]ClR!H341</f>
        <v>0.2</v>
      </c>
      <c r="I341" s="188">
        <f>[1]ClR!$I341</f>
        <v>3.125</v>
      </c>
      <c r="J341" s="185" t="str">
        <f>[1]ClR!$J341</f>
        <v xml:space="preserve"> </v>
      </c>
    </row>
    <row r="342" spans="1:10">
      <c r="A342" s="185">
        <f>[1]ClR!$A342</f>
        <v>314</v>
      </c>
      <c r="B342" s="185" t="str">
        <f>[1]ClR!$B342</f>
        <v>Puskas Academia</v>
      </c>
      <c r="C342" s="186" t="str">
        <f>[1]ClR!$C342</f>
        <v>Hun2</v>
      </c>
      <c r="D342" s="187">
        <f>[1]ClR!D342</f>
        <v>0</v>
      </c>
      <c r="E342" s="187">
        <f>[1]ClR!E342</f>
        <v>0</v>
      </c>
      <c r="F342" s="187">
        <f>[1]ClR!F342</f>
        <v>0</v>
      </c>
      <c r="G342" s="187">
        <f>[1]ClR!G342</f>
        <v>0</v>
      </c>
      <c r="H342" s="187">
        <f>[1]ClR!H342</f>
        <v>1</v>
      </c>
      <c r="I342" s="188">
        <f>[1]ClR!$I342</f>
        <v>3.1</v>
      </c>
      <c r="J342" s="185" t="str">
        <f>[1]ClR!$J342</f>
        <v>ECLQ1</v>
      </c>
    </row>
    <row r="343" spans="1:10">
      <c r="A343" s="185">
        <f>[1]ClR!$A343</f>
        <v>315</v>
      </c>
      <c r="B343" s="185" t="str">
        <f>[1]ClR!$B343</f>
        <v>Debrecen</v>
      </c>
      <c r="C343" s="186" t="str">
        <f>[1]ClR!$C343</f>
        <v>HunII</v>
      </c>
      <c r="D343" s="187">
        <f>[1]ClR!D343</f>
        <v>0.5</v>
      </c>
      <c r="E343" s="187">
        <f>[1]ClR!E343</f>
        <v>0</v>
      </c>
      <c r="F343" s="187">
        <f>[1]ClR!F343</f>
        <v>0</v>
      </c>
      <c r="G343" s="187">
        <f>[1]ClR!G343</f>
        <v>1.5</v>
      </c>
      <c r="H343" s="187">
        <f>[1]ClR!H343</f>
        <v>0</v>
      </c>
      <c r="I343" s="188">
        <f>[1]ClR!$I343</f>
        <v>3.1</v>
      </c>
      <c r="J343" s="185" t="str">
        <f>[1]ClR!$J343</f>
        <v xml:space="preserve"> </v>
      </c>
    </row>
    <row r="344" spans="1:10">
      <c r="A344" s="185">
        <f>[1]ClR!$A344</f>
        <v>316</v>
      </c>
      <c r="B344" s="185" t="str">
        <f>[1]ClR!$B344</f>
        <v>Ujpest</v>
      </c>
      <c r="C344" s="186" t="str">
        <f>[1]ClR!$C344</f>
        <v>Hun8</v>
      </c>
      <c r="D344" s="187">
        <f>[1]ClR!D344</f>
        <v>0</v>
      </c>
      <c r="E344" s="187">
        <f>[1]ClR!E344</f>
        <v>0</v>
      </c>
      <c r="F344" s="187">
        <f>[1]ClR!F344</f>
        <v>1.5</v>
      </c>
      <c r="G344" s="187">
        <f>[1]ClR!G344</f>
        <v>0</v>
      </c>
      <c r="H344" s="187">
        <f>[1]ClR!H344</f>
        <v>0</v>
      </c>
      <c r="I344" s="188">
        <f>[1]ClR!$I344</f>
        <v>3.1</v>
      </c>
      <c r="J344" s="185" t="str">
        <f>[1]ClR!$J344</f>
        <v xml:space="preserve"> </v>
      </c>
    </row>
    <row r="345" spans="1:10">
      <c r="A345" s="185">
        <f>[1]ClR!$A345</f>
        <v>317</v>
      </c>
      <c r="B345" s="185" t="str">
        <f>[1]ClR!$B345</f>
        <v>Vasas</v>
      </c>
      <c r="C345" s="186" t="str">
        <f>[1]ClR!$C345</f>
        <v>HunII</v>
      </c>
      <c r="D345" s="187">
        <f>[1]ClR!D345</f>
        <v>0</v>
      </c>
      <c r="E345" s="187">
        <f>[1]ClR!E345</f>
        <v>0.25</v>
      </c>
      <c r="F345" s="187">
        <f>[1]ClR!F345</f>
        <v>0</v>
      </c>
      <c r="G345" s="187">
        <f>[1]ClR!G345</f>
        <v>0</v>
      </c>
      <c r="H345" s="187">
        <f>[1]ClR!H345</f>
        <v>0</v>
      </c>
      <c r="I345" s="188">
        <f>[1]ClR!$I345</f>
        <v>3.1</v>
      </c>
      <c r="J345" s="185" t="str">
        <f>[1]ClR!$J345</f>
        <v xml:space="preserve"> </v>
      </c>
    </row>
    <row r="346" spans="1:10">
      <c r="A346" s="185">
        <f>[1]ClR!$A346</f>
        <v>318</v>
      </c>
      <c r="B346" s="185" t="str">
        <f>[1]ClR!$B346</f>
        <v>MTK Budapest</v>
      </c>
      <c r="C346" s="186" t="str">
        <f>[1]ClR!$C346</f>
        <v>Hun5</v>
      </c>
      <c r="D346" s="187">
        <f>[1]ClR!D346</f>
        <v>0.5</v>
      </c>
      <c r="E346" s="187">
        <f>[1]ClR!E346</f>
        <v>0</v>
      </c>
      <c r="F346" s="187">
        <f>[1]ClR!F346</f>
        <v>0</v>
      </c>
      <c r="G346" s="187">
        <f>[1]ClR!G346</f>
        <v>0</v>
      </c>
      <c r="H346" s="187">
        <f>[1]ClR!H346</f>
        <v>0</v>
      </c>
      <c r="I346" s="188">
        <f>[1]ClR!$I346</f>
        <v>3.1</v>
      </c>
      <c r="J346" s="185" t="str">
        <f>[1]ClR!$J346</f>
        <v xml:space="preserve"> </v>
      </c>
    </row>
    <row r="347" spans="1:10">
      <c r="A347" s="185" t="str">
        <f>[1]ClR!$A347</f>
        <v xml:space="preserve"> </v>
      </c>
      <c r="B347" s="185" t="str">
        <f>[1]ClR!$B347</f>
        <v>Hungary</v>
      </c>
      <c r="C347" s="186" t="str">
        <f>[1]ClR!$C347</f>
        <v xml:space="preserve"> </v>
      </c>
      <c r="D347" s="187">
        <f>[1]ClR!D347</f>
        <v>0.375</v>
      </c>
      <c r="E347" s="187">
        <f>[1]ClR!E347</f>
        <v>0.32500000000000001</v>
      </c>
      <c r="F347" s="187">
        <f>[1]ClR!F347</f>
        <v>0.65</v>
      </c>
      <c r="G347" s="187">
        <f>[1]ClR!G347</f>
        <v>0.9</v>
      </c>
      <c r="H347" s="187">
        <f>[1]ClR!H347</f>
        <v>0.85</v>
      </c>
      <c r="I347" s="188">
        <f>[1]ClR!$I347</f>
        <v>3.1</v>
      </c>
      <c r="J347" s="185" t="str">
        <f>[1]ClR!$J347</f>
        <v xml:space="preserve"> </v>
      </c>
    </row>
    <row r="348" spans="1:10">
      <c r="A348" s="185">
        <f>[1]ClR!$A348</f>
        <v>319</v>
      </c>
      <c r="B348" s="185" t="str">
        <f>[1]ClR!$B348</f>
        <v>Vitebsk</v>
      </c>
      <c r="C348" s="186" t="str">
        <f>[1]ClR!$C348</f>
        <v>Blr12</v>
      </c>
      <c r="D348" s="187">
        <f>[1]ClR!D348</f>
        <v>0</v>
      </c>
      <c r="E348" s="187">
        <f>[1]ClR!E348</f>
        <v>0</v>
      </c>
      <c r="F348" s="187">
        <f>[1]ClR!F348</f>
        <v>0</v>
      </c>
      <c r="G348" s="187">
        <f>[1]ClR!G348</f>
        <v>1</v>
      </c>
      <c r="H348" s="187">
        <f>[1]ClR!H348</f>
        <v>0</v>
      </c>
      <c r="I348" s="188">
        <f>[1]ClR!$I348</f>
        <v>3.05</v>
      </c>
      <c r="J348" s="185" t="str">
        <f>[1]ClR!$J348</f>
        <v xml:space="preserve"> </v>
      </c>
    </row>
    <row r="349" spans="1:10">
      <c r="A349" s="185">
        <f>[1]ClR!$A349</f>
        <v>320</v>
      </c>
      <c r="B349" s="185" t="str">
        <f>[1]ClR!$B349</f>
        <v>Torpedo Zhodino</v>
      </c>
      <c r="C349" s="186" t="str">
        <f>[1]ClR!$C349</f>
        <v>Blr3</v>
      </c>
      <c r="D349" s="187">
        <f>[1]ClR!D349</f>
        <v>1</v>
      </c>
      <c r="E349" s="187">
        <f>[1]ClR!E349</f>
        <v>0</v>
      </c>
      <c r="F349" s="187">
        <f>[1]ClR!F349</f>
        <v>0</v>
      </c>
      <c r="G349" s="187">
        <f>[1]ClR!G349</f>
        <v>0</v>
      </c>
      <c r="H349" s="187">
        <f>[1]ClR!H349</f>
        <v>0</v>
      </c>
      <c r="I349" s="188">
        <f>[1]ClR!$I349</f>
        <v>3.05</v>
      </c>
      <c r="J349" s="185" t="str">
        <f>[1]ClR!$J349</f>
        <v>ECLQ2</v>
      </c>
    </row>
    <row r="350" spans="1:10">
      <c r="A350" s="185" t="str">
        <f>[1]ClR!$A350</f>
        <v xml:space="preserve"> </v>
      </c>
      <c r="B350" s="185" t="str">
        <f>[1]ClR!$B350</f>
        <v>Belarus</v>
      </c>
      <c r="C350" s="186" t="str">
        <f>[1]ClR!$C350</f>
        <v xml:space="preserve"> </v>
      </c>
      <c r="D350" s="187">
        <f>[1]ClR!D350</f>
        <v>0.6</v>
      </c>
      <c r="E350" s="187">
        <f>[1]ClR!E350</f>
        <v>0.65</v>
      </c>
      <c r="F350" s="187">
        <f>[1]ClR!F350</f>
        <v>1</v>
      </c>
      <c r="G350" s="187">
        <f>[1]ClR!G350</f>
        <v>0.5</v>
      </c>
      <c r="H350" s="187">
        <f>[1]ClR!H350</f>
        <v>0.3</v>
      </c>
      <c r="I350" s="188">
        <f>[1]ClR!$I350</f>
        <v>3.05</v>
      </c>
      <c r="J350" s="185" t="str">
        <f>[1]ClR!$J350</f>
        <v xml:space="preserve"> </v>
      </c>
    </row>
    <row r="351" spans="1:10">
      <c r="A351" s="185">
        <f>[1]ClR!$A351</f>
        <v>321</v>
      </c>
      <c r="B351" s="185" t="str">
        <f>[1]ClR!$B351</f>
        <v>Cracovia</v>
      </c>
      <c r="C351" s="186" t="str">
        <f>[1]ClR!$C351</f>
        <v>Pol14</v>
      </c>
      <c r="D351" s="187">
        <f>[1]ClR!D351</f>
        <v>0.25</v>
      </c>
      <c r="E351" s="187">
        <f>[1]ClR!E351</f>
        <v>0</v>
      </c>
      <c r="F351" s="187">
        <f>[1]ClR!F351</f>
        <v>0</v>
      </c>
      <c r="G351" s="187">
        <f>[1]ClR!G351</f>
        <v>1</v>
      </c>
      <c r="H351" s="187">
        <f>[1]ClR!H351</f>
        <v>1</v>
      </c>
      <c r="I351" s="188">
        <f>[1]ClR!$I351</f>
        <v>3.0249999999999999</v>
      </c>
      <c r="J351" s="185" t="str">
        <f>[1]ClR!$J351</f>
        <v xml:space="preserve"> </v>
      </c>
    </row>
    <row r="352" spans="1:10">
      <c r="A352" s="185">
        <f>[1]ClR!$A352</f>
        <v>322</v>
      </c>
      <c r="B352" s="185" t="str">
        <f>[1]ClR!$B352</f>
        <v>Lechia</v>
      </c>
      <c r="C352" s="186" t="str">
        <f>[1]ClR!$C352</f>
        <v>Pol5</v>
      </c>
      <c r="D352" s="187">
        <f>[1]ClR!D352</f>
        <v>0</v>
      </c>
      <c r="E352" s="187">
        <f>[1]ClR!E352</f>
        <v>0</v>
      </c>
      <c r="F352" s="187">
        <f>[1]ClR!F352</f>
        <v>0</v>
      </c>
      <c r="G352" s="187">
        <f>[1]ClR!G352</f>
        <v>1.5</v>
      </c>
      <c r="H352" s="187">
        <f>[1]ClR!H352</f>
        <v>0</v>
      </c>
      <c r="I352" s="188">
        <f>[1]ClR!$I352</f>
        <v>3.0249999999999999</v>
      </c>
      <c r="J352" s="185" t="str">
        <f>[1]ClR!$J352</f>
        <v xml:space="preserve"> </v>
      </c>
    </row>
    <row r="353" spans="1:10">
      <c r="A353" s="185">
        <f>[1]ClR!$A353</f>
        <v>323</v>
      </c>
      <c r="B353" s="185" t="str">
        <f>[1]ClR!$B353</f>
        <v>Jagiellonia</v>
      </c>
      <c r="C353" s="186" t="str">
        <f>[1]ClR!$C353</f>
        <v>Pol10</v>
      </c>
      <c r="D353" s="187">
        <f>[1]ClR!D353</f>
        <v>0</v>
      </c>
      <c r="E353" s="187">
        <f>[1]ClR!E353</f>
        <v>0.5</v>
      </c>
      <c r="F353" s="187">
        <f>[1]ClR!F353</f>
        <v>2</v>
      </c>
      <c r="G353" s="187">
        <f>[1]ClR!G353</f>
        <v>0</v>
      </c>
      <c r="H353" s="187">
        <f>[1]ClR!H353</f>
        <v>0</v>
      </c>
      <c r="I353" s="188">
        <f>[1]ClR!$I353</f>
        <v>3.0249999999999999</v>
      </c>
      <c r="J353" s="185" t="str">
        <f>[1]ClR!$J353</f>
        <v xml:space="preserve"> </v>
      </c>
    </row>
    <row r="354" spans="1:10">
      <c r="A354" s="185">
        <f>[1]ClR!$A354</f>
        <v>324</v>
      </c>
      <c r="B354" s="185" t="str">
        <f>[1]ClR!$B354</f>
        <v>Gornik Zabrze</v>
      </c>
      <c r="C354" s="186" t="str">
        <f>[1]ClR!$C354</f>
        <v>Pol8</v>
      </c>
      <c r="D354" s="187">
        <f>[1]ClR!D354</f>
        <v>0</v>
      </c>
      <c r="E354" s="187">
        <f>[1]ClR!E354</f>
        <v>0</v>
      </c>
      <c r="F354" s="187">
        <f>[1]ClR!F354</f>
        <v>1.5</v>
      </c>
      <c r="G354" s="187">
        <f>[1]ClR!G354</f>
        <v>0</v>
      </c>
      <c r="H354" s="187">
        <f>[1]ClR!H354</f>
        <v>0</v>
      </c>
      <c r="I354" s="188">
        <f>[1]ClR!$I354</f>
        <v>3.0249999999999999</v>
      </c>
      <c r="J354" s="185" t="str">
        <f>[1]ClR!$J354</f>
        <v xml:space="preserve"> </v>
      </c>
    </row>
    <row r="355" spans="1:10">
      <c r="A355" s="185">
        <f>[1]ClR!$A355</f>
        <v>325</v>
      </c>
      <c r="B355" s="185" t="str">
        <f>[1]ClR!$B355</f>
        <v>Arka Gdynia</v>
      </c>
      <c r="C355" s="186" t="str">
        <f>[1]ClR!$C355</f>
        <v>PolII</v>
      </c>
      <c r="D355" s="187">
        <f>[1]ClR!D355</f>
        <v>0</v>
      </c>
      <c r="E355" s="187">
        <f>[1]ClR!E355</f>
        <v>1</v>
      </c>
      <c r="F355" s="187">
        <f>[1]ClR!F355</f>
        <v>0</v>
      </c>
      <c r="G355" s="187">
        <f>[1]ClR!G355</f>
        <v>0</v>
      </c>
      <c r="H355" s="187">
        <f>[1]ClR!H355</f>
        <v>0</v>
      </c>
      <c r="I355" s="188">
        <f>[1]ClR!$I355</f>
        <v>3.0249999999999999</v>
      </c>
      <c r="J355" s="185" t="str">
        <f>[1]ClR!$J355</f>
        <v xml:space="preserve"> </v>
      </c>
    </row>
    <row r="356" spans="1:10">
      <c r="A356" s="185">
        <f>[1]ClR!$A356</f>
        <v>326</v>
      </c>
      <c r="B356" s="185" t="str">
        <f>[1]ClR!$B356</f>
        <v>Zaglebie</v>
      </c>
      <c r="C356" s="186" t="str">
        <f>[1]ClR!$C356</f>
        <v>Pol9</v>
      </c>
      <c r="D356" s="187">
        <f>[1]ClR!D356</f>
        <v>1</v>
      </c>
      <c r="E356" s="187">
        <f>[1]ClR!E356</f>
        <v>0</v>
      </c>
      <c r="F356" s="187">
        <f>[1]ClR!F356</f>
        <v>0</v>
      </c>
      <c r="G356" s="187">
        <f>[1]ClR!G356</f>
        <v>0</v>
      </c>
      <c r="H356" s="187">
        <f>[1]ClR!H356</f>
        <v>0</v>
      </c>
      <c r="I356" s="188">
        <f>[1]ClR!$I356</f>
        <v>3.0249999999999999</v>
      </c>
      <c r="J356" s="185" t="str">
        <f>[1]ClR!$J356</f>
        <v xml:space="preserve"> </v>
      </c>
    </row>
    <row r="357" spans="1:10">
      <c r="A357" s="185" t="str">
        <f>[1]ClR!$A357</f>
        <v xml:space="preserve"> </v>
      </c>
      <c r="B357" s="185" t="str">
        <f>[1]ClR!$B357</f>
        <v>Poland</v>
      </c>
      <c r="C357" s="186" t="str">
        <f>[1]ClR!$C357</f>
        <v xml:space="preserve"> </v>
      </c>
      <c r="D357" s="187">
        <f>[1]ClR!D357</f>
        <v>0.77500000000000002</v>
      </c>
      <c r="E357" s="187">
        <f>[1]ClR!E357</f>
        <v>0.57499999999999996</v>
      </c>
      <c r="F357" s="187">
        <f>[1]ClR!F357</f>
        <v>0.45</v>
      </c>
      <c r="G357" s="187">
        <f>[1]ClR!G357</f>
        <v>0.42499999999999999</v>
      </c>
      <c r="H357" s="187">
        <f>[1]ClR!H357</f>
        <v>0.8</v>
      </c>
      <c r="I357" s="188">
        <f>[1]ClR!$I357</f>
        <v>3.0249999999999999</v>
      </c>
      <c r="J357" s="185" t="str">
        <f>[1]ClR!$J357</f>
        <v xml:space="preserve"> </v>
      </c>
    </row>
    <row r="358" spans="1:10">
      <c r="A358" s="185">
        <f>[1]ClR!$A358</f>
        <v>327</v>
      </c>
      <c r="B358" s="185" t="str">
        <f>[1]ClR!$B358</f>
        <v>Mura</v>
      </c>
      <c r="C358" s="186" t="str">
        <f>[1]ClR!$C358</f>
        <v>Slo3</v>
      </c>
      <c r="D358" s="187">
        <f>[1]ClR!D358</f>
        <v>0</v>
      </c>
      <c r="E358" s="187">
        <f>[1]ClR!E358</f>
        <v>0</v>
      </c>
      <c r="F358" s="187">
        <f>[1]ClR!F358</f>
        <v>0</v>
      </c>
      <c r="G358" s="187">
        <f>[1]ClR!G358</f>
        <v>1</v>
      </c>
      <c r="H358" s="187">
        <f>[1]ClR!H358</f>
        <v>2</v>
      </c>
      <c r="I358" s="188">
        <f>[1]ClR!$I358</f>
        <v>3</v>
      </c>
      <c r="J358" s="185" t="str">
        <f>[1]ClR!$J358</f>
        <v>ECLQ1</v>
      </c>
    </row>
    <row r="359" spans="1:10">
      <c r="A359" s="185">
        <f>[1]ClR!$A359</f>
        <v>328</v>
      </c>
      <c r="B359" s="185" t="str">
        <f>[1]ClR!$B359</f>
        <v>Tre Fiori</v>
      </c>
      <c r="C359" s="186" t="str">
        <f>[1]ClR!$C359</f>
        <v>Sma</v>
      </c>
      <c r="D359" s="187">
        <f>[1]ClR!D359</f>
        <v>0</v>
      </c>
      <c r="E359" s="187">
        <f>[1]ClR!E359</f>
        <v>0</v>
      </c>
      <c r="F359" s="187">
        <f>[1]ClR!F359</f>
        <v>1</v>
      </c>
      <c r="G359" s="187">
        <f>[1]ClR!G359</f>
        <v>0.5</v>
      </c>
      <c r="H359" s="187">
        <f>[1]ClR!H359</f>
        <v>1.5</v>
      </c>
      <c r="I359" s="188">
        <f>[1]ClR!$I359</f>
        <v>3</v>
      </c>
      <c r="J359" s="185" t="str">
        <f>[1]ClR!$J359</f>
        <v xml:space="preserve"> </v>
      </c>
    </row>
    <row r="360" spans="1:10">
      <c r="A360" s="185">
        <f>[1]ClR!$A360</f>
        <v>329</v>
      </c>
      <c r="B360" s="185" t="str">
        <f>[1]ClR!$B360</f>
        <v>Saburtalo</v>
      </c>
      <c r="C360" s="186" t="str">
        <f>[1]ClR!$C360</f>
        <v>Geo5</v>
      </c>
      <c r="D360" s="187">
        <f>[1]ClR!D360</f>
        <v>0</v>
      </c>
      <c r="E360" s="187">
        <f>[1]ClR!E360</f>
        <v>0</v>
      </c>
      <c r="F360" s="187">
        <f>[1]ClR!F360</f>
        <v>0</v>
      </c>
      <c r="G360" s="187">
        <f>[1]ClR!G360</f>
        <v>2</v>
      </c>
      <c r="H360" s="187">
        <f>[1]ClR!H360</f>
        <v>1</v>
      </c>
      <c r="I360" s="188">
        <f>[1]ClR!$I360</f>
        <v>3</v>
      </c>
      <c r="J360" s="185" t="str">
        <f>[1]ClR!$J360</f>
        <v xml:space="preserve"> </v>
      </c>
    </row>
    <row r="361" spans="1:10">
      <c r="A361" s="185">
        <f>[1]ClR!$A361</f>
        <v>330</v>
      </c>
      <c r="B361" s="185" t="str">
        <f>[1]ClR!$B361</f>
        <v>Petrocub</v>
      </c>
      <c r="C361" s="186" t="str">
        <f>[1]ClR!$C361</f>
        <v>Mol2</v>
      </c>
      <c r="D361" s="187">
        <f>[1]ClR!D361</f>
        <v>0</v>
      </c>
      <c r="E361" s="187">
        <f>[1]ClR!E361</f>
        <v>0</v>
      </c>
      <c r="F361" s="187">
        <f>[1]ClR!F361</f>
        <v>1</v>
      </c>
      <c r="G361" s="187">
        <f>[1]ClR!G361</f>
        <v>1</v>
      </c>
      <c r="H361" s="187">
        <f>[1]ClR!H361</f>
        <v>1</v>
      </c>
      <c r="I361" s="188">
        <f>[1]ClR!$I361</f>
        <v>3</v>
      </c>
      <c r="J361" s="185" t="str">
        <f>[1]ClR!$J361</f>
        <v>ECLQ1</v>
      </c>
    </row>
    <row r="362" spans="1:10">
      <c r="A362" s="185">
        <f>[1]ClR!$A362</f>
        <v>331</v>
      </c>
      <c r="B362" s="185" t="str">
        <f>[1]ClR!$B362</f>
        <v>Shkupi</v>
      </c>
      <c r="C362" s="186" t="str">
        <f>[1]ClR!$C362</f>
        <v>Mac2</v>
      </c>
      <c r="D362" s="187">
        <f>[1]ClR!D362</f>
        <v>0</v>
      </c>
      <c r="E362" s="187">
        <f>[1]ClR!E362</f>
        <v>0</v>
      </c>
      <c r="F362" s="187">
        <f>[1]ClR!F362</f>
        <v>1</v>
      </c>
      <c r="G362" s="187">
        <f>[1]ClR!G362</f>
        <v>1</v>
      </c>
      <c r="H362" s="187">
        <f>[1]ClR!H362</f>
        <v>1</v>
      </c>
      <c r="I362" s="188">
        <f>[1]ClR!$I362</f>
        <v>3</v>
      </c>
      <c r="J362" s="185" t="str">
        <f>[1]ClR!$J362</f>
        <v>ECLQ1</v>
      </c>
    </row>
    <row r="363" spans="1:10">
      <c r="A363" s="185">
        <f>[1]ClR!$A363</f>
        <v>332</v>
      </c>
      <c r="B363" s="185" t="str">
        <f>[1]ClR!$B363</f>
        <v>Ruzomberok</v>
      </c>
      <c r="C363" s="186" t="str">
        <f>[1]ClR!$C363</f>
        <v>Svk7</v>
      </c>
      <c r="D363" s="187">
        <f>[1]ClR!D363</f>
        <v>0</v>
      </c>
      <c r="E363" s="187">
        <f>[1]ClR!E363</f>
        <v>1</v>
      </c>
      <c r="F363" s="187">
        <f>[1]ClR!F363</f>
        <v>0</v>
      </c>
      <c r="G363" s="187">
        <f>[1]ClR!G363</f>
        <v>1</v>
      </c>
      <c r="H363" s="187">
        <f>[1]ClR!H363</f>
        <v>1</v>
      </c>
      <c r="I363" s="188">
        <f>[1]ClR!$I363</f>
        <v>3</v>
      </c>
      <c r="J363" s="185" t="str">
        <f>[1]ClR!$J363</f>
        <v xml:space="preserve"> </v>
      </c>
    </row>
    <row r="364" spans="1:10">
      <c r="A364" s="185">
        <f>[1]ClR!$A364</f>
        <v>333</v>
      </c>
      <c r="B364" s="185" t="str">
        <f>[1]ClR!$B364</f>
        <v>NSI Runavik</v>
      </c>
      <c r="C364" s="186" t="str">
        <f>[1]ClR!$C364</f>
        <v>Far2</v>
      </c>
      <c r="D364" s="187">
        <f>[1]ClR!D364</f>
        <v>0.25</v>
      </c>
      <c r="E364" s="187">
        <f>[1]ClR!E364</f>
        <v>0.25</v>
      </c>
      <c r="F364" s="187">
        <f>[1]ClR!F364</f>
        <v>1</v>
      </c>
      <c r="G364" s="187">
        <f>[1]ClR!G364</f>
        <v>0.5</v>
      </c>
      <c r="H364" s="187">
        <f>[1]ClR!H364</f>
        <v>1</v>
      </c>
      <c r="I364" s="188">
        <f>[1]ClR!$I364</f>
        <v>3</v>
      </c>
      <c r="J364" s="185" t="str">
        <f>[1]ClR!$J364</f>
        <v>ECLQ1</v>
      </c>
    </row>
    <row r="365" spans="1:10">
      <c r="A365" s="185">
        <f>[1]ClR!$A365</f>
        <v>334</v>
      </c>
      <c r="B365" s="185" t="str">
        <f>[1]ClR!$B365</f>
        <v>Zeljeznicar</v>
      </c>
      <c r="C365" s="186" t="str">
        <f>[1]ClR!$C365</f>
        <v>Bos7</v>
      </c>
      <c r="D365" s="187">
        <f>[1]ClR!D365</f>
        <v>0</v>
      </c>
      <c r="E365" s="187">
        <f>[1]ClR!E365</f>
        <v>0.5</v>
      </c>
      <c r="F365" s="187">
        <f>[1]ClR!F365</f>
        <v>1.5</v>
      </c>
      <c r="G365" s="187">
        <f>[1]ClR!G365</f>
        <v>0</v>
      </c>
      <c r="H365" s="187">
        <f>[1]ClR!H365</f>
        <v>1</v>
      </c>
      <c r="I365" s="188">
        <f>[1]ClR!$I365</f>
        <v>3</v>
      </c>
      <c r="J365" s="185" t="str">
        <f>[1]ClR!$J365</f>
        <v xml:space="preserve"> </v>
      </c>
    </row>
    <row r="366" spans="1:10">
      <c r="A366" s="185">
        <f>[1]ClR!$A366</f>
        <v>335</v>
      </c>
      <c r="B366" s="185" t="str">
        <f>[1]ClR!$B366</f>
        <v>Balzan</v>
      </c>
      <c r="C366" s="186" t="str">
        <f>[1]ClR!$C366</f>
        <v>Mal10</v>
      </c>
      <c r="D366" s="187">
        <f>[1]ClR!D366</f>
        <v>0.25</v>
      </c>
      <c r="E366" s="187">
        <f>[1]ClR!E366</f>
        <v>0.25</v>
      </c>
      <c r="F366" s="187">
        <f>[1]ClR!F366</f>
        <v>1.5</v>
      </c>
      <c r="G366" s="187">
        <f>[1]ClR!G366</f>
        <v>1</v>
      </c>
      <c r="H366" s="187">
        <f>[1]ClR!H366</f>
        <v>0</v>
      </c>
      <c r="I366" s="188">
        <f>[1]ClR!$I366</f>
        <v>3</v>
      </c>
      <c r="J366" s="185" t="str">
        <f>[1]ClR!$J366</f>
        <v xml:space="preserve"> </v>
      </c>
    </row>
    <row r="367" spans="1:10">
      <c r="A367" s="185">
        <f>[1]ClR!$A367</f>
        <v>336</v>
      </c>
      <c r="B367" s="185" t="str">
        <f>[1]ClR!$B367</f>
        <v>Celje</v>
      </c>
      <c r="C367" s="186" t="str">
        <f>[1]ClR!$C367</f>
        <v>Slo8</v>
      </c>
      <c r="D367" s="187">
        <f>[1]ClR!D367</f>
        <v>0</v>
      </c>
      <c r="E367" s="187">
        <f>[1]ClR!E367</f>
        <v>0</v>
      </c>
      <c r="F367" s="187">
        <f>[1]ClR!F367</f>
        <v>0</v>
      </c>
      <c r="G367" s="187">
        <f>[1]ClR!G367</f>
        <v>0</v>
      </c>
      <c r="H367" s="187">
        <f>[1]ClR!H367</f>
        <v>2</v>
      </c>
      <c r="I367" s="188">
        <f>[1]ClR!$I367</f>
        <v>2.85</v>
      </c>
      <c r="J367" s="185" t="str">
        <f>[1]ClR!$J367</f>
        <v xml:space="preserve"> </v>
      </c>
    </row>
    <row r="368" spans="1:10">
      <c r="A368" s="185">
        <f>[1]ClR!$A368</f>
        <v>337</v>
      </c>
      <c r="B368" s="185" t="str">
        <f>[1]ClR!$B368</f>
        <v>Rudar Velenje</v>
      </c>
      <c r="C368" s="186" t="str">
        <f>[1]ClR!$C368</f>
        <v>SloII</v>
      </c>
      <c r="D368" s="187">
        <f>[1]ClR!D368</f>
        <v>0</v>
      </c>
      <c r="E368" s="187">
        <f>[1]ClR!E368</f>
        <v>0</v>
      </c>
      <c r="F368" s="187">
        <f>[1]ClR!F368</f>
        <v>1.5</v>
      </c>
      <c r="G368" s="187">
        <f>[1]ClR!G368</f>
        <v>0</v>
      </c>
      <c r="H368" s="187">
        <f>[1]ClR!H368</f>
        <v>0</v>
      </c>
      <c r="I368" s="188">
        <f>[1]ClR!$I368</f>
        <v>2.85</v>
      </c>
      <c r="J368" s="185" t="str">
        <f>[1]ClR!$J368</f>
        <v xml:space="preserve"> </v>
      </c>
    </row>
    <row r="369" spans="1:10">
      <c r="A369" s="185">
        <f>[1]ClR!$A369</f>
        <v>338</v>
      </c>
      <c r="B369" s="185" t="str">
        <f>[1]ClR!$B369</f>
        <v>ND Gorica</v>
      </c>
      <c r="C369" s="186" t="str">
        <f>[1]ClR!$C369</f>
        <v>Slo10</v>
      </c>
      <c r="D369" s="187">
        <f>[1]ClR!D369</f>
        <v>0.25</v>
      </c>
      <c r="E369" s="187">
        <f>[1]ClR!E369</f>
        <v>0.5</v>
      </c>
      <c r="F369" s="187">
        <f>[1]ClR!F369</f>
        <v>0</v>
      </c>
      <c r="G369" s="187">
        <f>[1]ClR!G369</f>
        <v>0</v>
      </c>
      <c r="H369" s="187">
        <f>[1]ClR!H369</f>
        <v>0</v>
      </c>
      <c r="I369" s="188">
        <f>[1]ClR!$I369</f>
        <v>2.85</v>
      </c>
      <c r="J369" s="185" t="str">
        <f>[1]ClR!$J369</f>
        <v xml:space="preserve"> </v>
      </c>
    </row>
    <row r="370" spans="1:10">
      <c r="A370" s="185" t="str">
        <f>[1]ClR!$A370</f>
        <v xml:space="preserve"> </v>
      </c>
      <c r="B370" s="185" t="str">
        <f>[1]ClR!$B370</f>
        <v>Slovenia</v>
      </c>
      <c r="C370" s="186" t="str">
        <f>[1]ClR!$C370</f>
        <v xml:space="preserve"> </v>
      </c>
      <c r="D370" s="187">
        <f>[1]ClR!D370</f>
        <v>0.45</v>
      </c>
      <c r="E370" s="187">
        <f>[1]ClR!E370</f>
        <v>0.92500000000000004</v>
      </c>
      <c r="F370" s="187">
        <f>[1]ClR!F370</f>
        <v>0.625</v>
      </c>
      <c r="G370" s="187">
        <f>[1]ClR!G370</f>
        <v>0.4</v>
      </c>
      <c r="H370" s="187">
        <f>[1]ClR!H370</f>
        <v>0.45</v>
      </c>
      <c r="I370" s="188">
        <f>[1]ClR!$I370</f>
        <v>2.85</v>
      </c>
      <c r="J370" s="185" t="str">
        <f>[1]ClR!$J370</f>
        <v xml:space="preserve"> </v>
      </c>
    </row>
    <row r="371" spans="1:10">
      <c r="A371" s="185">
        <f>[1]ClR!$A371</f>
        <v>339</v>
      </c>
      <c r="B371" s="185" t="str">
        <f>[1]ClR!$B371</f>
        <v>Tirana</v>
      </c>
      <c r="C371" s="186" t="str">
        <f>[1]ClR!$C371</f>
        <v>Alb5</v>
      </c>
      <c r="D371" s="187">
        <f>[1]ClR!D371</f>
        <v>0</v>
      </c>
      <c r="E371" s="187">
        <f>[1]ClR!E371</f>
        <v>0.25</v>
      </c>
      <c r="F371" s="187">
        <f>[1]ClR!F371</f>
        <v>0</v>
      </c>
      <c r="G371" s="187">
        <f>[1]ClR!G371</f>
        <v>0</v>
      </c>
      <c r="H371" s="187">
        <f>[1]ClR!H371</f>
        <v>2.5</v>
      </c>
      <c r="I371" s="188">
        <f>[1]ClR!$I371</f>
        <v>2.75</v>
      </c>
      <c r="J371" s="185" t="str">
        <f>[1]ClR!$J371</f>
        <v xml:space="preserve"> </v>
      </c>
    </row>
    <row r="372" spans="1:10">
      <c r="A372" s="185">
        <f>[1]ClR!$A372</f>
        <v>340</v>
      </c>
      <c r="B372" s="185" t="str">
        <f>[1]ClR!$B372</f>
        <v>Teuta</v>
      </c>
      <c r="C372" s="186" t="str">
        <f>[1]ClR!$C372</f>
        <v>Alb1</v>
      </c>
      <c r="D372" s="187">
        <f>[1]ClR!D372</f>
        <v>0.25</v>
      </c>
      <c r="E372" s="187">
        <f>[1]ClR!E372</f>
        <v>0</v>
      </c>
      <c r="F372" s="187">
        <f>[1]ClR!F372</f>
        <v>0</v>
      </c>
      <c r="G372" s="187">
        <f>[1]ClR!G372</f>
        <v>1</v>
      </c>
      <c r="H372" s="187">
        <f>[1]ClR!H372</f>
        <v>1.5</v>
      </c>
      <c r="I372" s="188">
        <f>[1]ClR!$I372</f>
        <v>2.75</v>
      </c>
      <c r="J372" s="185" t="str">
        <f>[1]ClR!$J372</f>
        <v>CHQ1</v>
      </c>
    </row>
    <row r="373" spans="1:10">
      <c r="A373" s="185">
        <f>[1]ClR!$A373</f>
        <v>341</v>
      </c>
      <c r="B373" s="185" t="str">
        <f>[1]ClR!$B373</f>
        <v>Coleraine</v>
      </c>
      <c r="C373" s="186" t="str">
        <f>[1]ClR!$C373</f>
        <v>Nir2</v>
      </c>
      <c r="D373" s="187">
        <f>[1]ClR!D373</f>
        <v>0</v>
      </c>
      <c r="E373" s="187">
        <f>[1]ClR!E373</f>
        <v>0.25</v>
      </c>
      <c r="F373" s="187">
        <f>[1]ClR!F373</f>
        <v>1</v>
      </c>
      <c r="G373" s="187">
        <f>[1]ClR!G373</f>
        <v>0</v>
      </c>
      <c r="H373" s="187">
        <f>[1]ClR!H373</f>
        <v>1.5</v>
      </c>
      <c r="I373" s="188">
        <f>[1]ClR!$I373</f>
        <v>2.75</v>
      </c>
      <c r="J373" s="185" t="str">
        <f>[1]ClR!$J373</f>
        <v>ECLQ1</v>
      </c>
    </row>
    <row r="374" spans="1:10">
      <c r="A374" s="185">
        <f>[1]ClR!$A374</f>
        <v>342</v>
      </c>
      <c r="B374" s="185" t="str">
        <f>[1]ClR!$B374</f>
        <v>Tre Penne</v>
      </c>
      <c r="C374" s="186" t="str">
        <f>[1]ClR!$C374</f>
        <v>Sma</v>
      </c>
      <c r="D374" s="187">
        <f>[1]ClR!D374</f>
        <v>0.5</v>
      </c>
      <c r="E374" s="187">
        <f>[1]ClR!E374</f>
        <v>0.25</v>
      </c>
      <c r="F374" s="187">
        <f>[1]ClR!F374</f>
        <v>0</v>
      </c>
      <c r="G374" s="187">
        <f>[1]ClR!G374</f>
        <v>1.5</v>
      </c>
      <c r="H374" s="187">
        <f>[1]ClR!H374</f>
        <v>0.5</v>
      </c>
      <c r="I374" s="188">
        <f>[1]ClR!$I374</f>
        <v>2.75</v>
      </c>
      <c r="J374" s="185" t="str">
        <f>[1]ClR!$J374</f>
        <v>ECLQ1</v>
      </c>
    </row>
    <row r="375" spans="1:10">
      <c r="A375" s="185">
        <f>[1]ClR!$A375</f>
        <v>343</v>
      </c>
      <c r="B375" s="185" t="str">
        <f>[1]ClR!$B375</f>
        <v>Siroki Brijeg</v>
      </c>
      <c r="C375" s="186" t="str">
        <f>[1]ClR!$C375</f>
        <v>Bos5</v>
      </c>
      <c r="D375" s="187">
        <f>[1]ClR!D375</f>
        <v>0.25</v>
      </c>
      <c r="E375" s="187">
        <f>[1]ClR!E375</f>
        <v>0.5</v>
      </c>
      <c r="F375" s="187">
        <f>[1]ClR!F375</f>
        <v>1</v>
      </c>
      <c r="G375" s="187">
        <f>[1]ClR!G375</f>
        <v>1</v>
      </c>
      <c r="H375" s="187">
        <f>[1]ClR!H375</f>
        <v>0</v>
      </c>
      <c r="I375" s="188">
        <f>[1]ClR!$I375</f>
        <v>2.75</v>
      </c>
      <c r="J375" s="185" t="str">
        <f>[1]ClR!$J375</f>
        <v xml:space="preserve"> </v>
      </c>
    </row>
    <row r="376" spans="1:10">
      <c r="A376" s="185">
        <f>[1]ClR!$A376</f>
        <v>344</v>
      </c>
      <c r="B376" s="185" t="str">
        <f>[1]ClR!$B376</f>
        <v>Vikingur Reykjavik</v>
      </c>
      <c r="C376" s="186" t="str">
        <f>[1]ClR!$C376</f>
        <v>Isl10</v>
      </c>
      <c r="D376" s="187">
        <f>[1]ClR!D376</f>
        <v>0.25</v>
      </c>
      <c r="E376" s="187">
        <f>[1]ClR!E376</f>
        <v>1</v>
      </c>
      <c r="F376" s="187">
        <f>[1]ClR!F376</f>
        <v>1.5</v>
      </c>
      <c r="G376" s="187">
        <f>[1]ClR!G376</f>
        <v>0</v>
      </c>
      <c r="H376" s="187">
        <f>[1]ClR!H376</f>
        <v>0</v>
      </c>
      <c r="I376" s="188">
        <f>[1]ClR!$I376</f>
        <v>2.75</v>
      </c>
      <c r="J376" s="185" t="str">
        <f>[1]ClR!$J376</f>
        <v xml:space="preserve"> </v>
      </c>
    </row>
    <row r="377" spans="1:10">
      <c r="A377" s="185">
        <f>[1]ClR!$A377</f>
        <v>345</v>
      </c>
      <c r="B377" s="185" t="str">
        <f>[1]ClR!$B377</f>
        <v>Zilina</v>
      </c>
      <c r="C377" s="186" t="str">
        <f>[1]ClR!$C377</f>
        <v>Svk3</v>
      </c>
      <c r="D377" s="187">
        <f>[1]ClR!D377</f>
        <v>0</v>
      </c>
      <c r="E377" s="187">
        <f>[1]ClR!E377</f>
        <v>1</v>
      </c>
      <c r="F377" s="187">
        <f>[1]ClR!F377</f>
        <v>0</v>
      </c>
      <c r="G377" s="187">
        <f>[1]ClR!G377</f>
        <v>0</v>
      </c>
      <c r="H377" s="187">
        <f>[1]ClR!H377</f>
        <v>1</v>
      </c>
      <c r="I377" s="188">
        <f>[1]ClR!$I377</f>
        <v>2.7250000000000001</v>
      </c>
      <c r="J377" s="185" t="str">
        <f>[1]ClR!$J377</f>
        <v>ECLQ1</v>
      </c>
    </row>
    <row r="378" spans="1:10">
      <c r="A378" s="185">
        <f>[1]ClR!$A378</f>
        <v>346</v>
      </c>
      <c r="B378" s="185" t="str">
        <f>[1]ClR!$B378</f>
        <v>Spartak Myjava</v>
      </c>
      <c r="C378" s="186" t="str">
        <f>[1]ClR!$C378</f>
        <v>SvkIII</v>
      </c>
      <c r="D378" s="187">
        <f>[1]ClR!D378</f>
        <v>0.25</v>
      </c>
      <c r="E378" s="187">
        <f>[1]ClR!E378</f>
        <v>0</v>
      </c>
      <c r="F378" s="187">
        <f>[1]ClR!F378</f>
        <v>0</v>
      </c>
      <c r="G378" s="187">
        <f>[1]ClR!G378</f>
        <v>0</v>
      </c>
      <c r="H378" s="187">
        <f>[1]ClR!H378</f>
        <v>0</v>
      </c>
      <c r="I378" s="188">
        <f>[1]ClR!$I378</f>
        <v>2.7250000000000001</v>
      </c>
      <c r="J378" s="185" t="str">
        <f>[1]ClR!$J378</f>
        <v xml:space="preserve"> </v>
      </c>
    </row>
    <row r="379" spans="1:10">
      <c r="A379" s="185" t="str">
        <f>[1]ClR!$A379</f>
        <v xml:space="preserve"> </v>
      </c>
      <c r="B379" s="185" t="str">
        <f>[1]ClR!$B379</f>
        <v>Slovakia</v>
      </c>
      <c r="C379" s="186" t="str">
        <f>[1]ClR!$C379</f>
        <v xml:space="preserve"> </v>
      </c>
      <c r="D379" s="187">
        <f>[1]ClR!D379</f>
        <v>0.42499999999999999</v>
      </c>
      <c r="E379" s="187">
        <f>[1]ClR!E379</f>
        <v>0.375</v>
      </c>
      <c r="F379" s="187">
        <f>[1]ClR!F379</f>
        <v>1.0249999999999999</v>
      </c>
      <c r="G379" s="187">
        <f>[1]ClR!G379</f>
        <v>0.6</v>
      </c>
      <c r="H379" s="187">
        <f>[1]ClR!H379</f>
        <v>0.3</v>
      </c>
      <c r="I379" s="188">
        <f>[1]ClR!$I379</f>
        <v>2.7250000000000001</v>
      </c>
      <c r="J379" s="185" t="str">
        <f>[1]ClR!$J379</f>
        <v xml:space="preserve"> </v>
      </c>
    </row>
    <row r="380" spans="1:10">
      <c r="A380" s="185">
        <f>[1]ClR!$A380</f>
        <v>347</v>
      </c>
      <c r="B380" s="185" t="str">
        <f>[1]ClR!$B380</f>
        <v>Bala Town</v>
      </c>
      <c r="C380" s="186" t="str">
        <f>[1]ClR!$C380</f>
        <v>Wal3</v>
      </c>
      <c r="D380" s="187">
        <f>[1]ClR!D380</f>
        <v>0.25</v>
      </c>
      <c r="E380" s="187">
        <f>[1]ClR!E380</f>
        <v>0.25</v>
      </c>
      <c r="F380" s="187">
        <f>[1]ClR!F380</f>
        <v>0.5</v>
      </c>
      <c r="G380" s="187">
        <f>[1]ClR!G380</f>
        <v>0</v>
      </c>
      <c r="H380" s="187">
        <f>[1]ClR!H380</f>
        <v>1.5</v>
      </c>
      <c r="I380" s="188">
        <f>[1]ClR!$I380</f>
        <v>2.5</v>
      </c>
      <c r="J380" s="185" t="str">
        <f>[1]ClR!$J380</f>
        <v>ECLQ1</v>
      </c>
    </row>
    <row r="381" spans="1:10">
      <c r="A381" s="185">
        <f>[1]ClR!$A381</f>
        <v>348</v>
      </c>
      <c r="B381" s="185" t="str">
        <f>[1]ClR!$B381</f>
        <v>Engordany</v>
      </c>
      <c r="C381" s="186" t="str">
        <f>[1]ClR!$C381</f>
        <v>And5</v>
      </c>
      <c r="D381" s="187">
        <f>[1]ClR!D381</f>
        <v>0</v>
      </c>
      <c r="E381" s="187">
        <f>[1]ClR!E381</f>
        <v>0</v>
      </c>
      <c r="F381" s="187">
        <f>[1]ClR!F381</f>
        <v>1</v>
      </c>
      <c r="G381" s="187">
        <f>[1]ClR!G381</f>
        <v>1</v>
      </c>
      <c r="H381" s="187">
        <f>[1]ClR!H381</f>
        <v>0.5</v>
      </c>
      <c r="I381" s="188">
        <f>[1]ClR!$I381</f>
        <v>2.5</v>
      </c>
      <c r="J381" s="185" t="str">
        <f>[1]ClR!$J381</f>
        <v xml:space="preserve"> </v>
      </c>
    </row>
    <row r="382" spans="1:10">
      <c r="A382" s="185">
        <f>[1]ClR!$A382</f>
        <v>349</v>
      </c>
      <c r="B382" s="185" t="str">
        <f>[1]ClR!$B382</f>
        <v>Gzira United</v>
      </c>
      <c r="C382" s="186" t="str">
        <f>[1]ClR!$C382</f>
        <v>Mal3</v>
      </c>
      <c r="D382" s="187">
        <f>[1]ClR!D382</f>
        <v>0</v>
      </c>
      <c r="E382" s="187">
        <f>[1]ClR!E382</f>
        <v>0</v>
      </c>
      <c r="F382" s="187">
        <f>[1]ClR!F382</f>
        <v>1</v>
      </c>
      <c r="G382" s="187">
        <f>[1]ClR!G382</f>
        <v>1.5</v>
      </c>
      <c r="H382" s="187">
        <f>[1]ClR!H382</f>
        <v>0</v>
      </c>
      <c r="I382" s="188">
        <f>[1]ClR!$I382</f>
        <v>2.5</v>
      </c>
      <c r="J382" s="185" t="str">
        <f>[1]ClR!$J382</f>
        <v>ECLQ1</v>
      </c>
    </row>
    <row r="383" spans="1:10">
      <c r="A383" s="185">
        <f>[1]ClR!$A383</f>
        <v>350</v>
      </c>
      <c r="B383" s="185" t="str">
        <f>[1]ClR!$B383</f>
        <v>Cliftonville</v>
      </c>
      <c r="C383" s="186" t="str">
        <f>[1]ClR!$C383</f>
        <v>Nir5</v>
      </c>
      <c r="D383" s="187">
        <f>[1]ClR!D383</f>
        <v>0.5</v>
      </c>
      <c r="E383" s="187">
        <f>[1]ClR!E383</f>
        <v>0</v>
      </c>
      <c r="F383" s="187">
        <f>[1]ClR!F383</f>
        <v>1</v>
      </c>
      <c r="G383" s="187">
        <f>[1]ClR!G383</f>
        <v>1</v>
      </c>
      <c r="H383" s="187">
        <f>[1]ClR!H383</f>
        <v>0</v>
      </c>
      <c r="I383" s="188">
        <f>[1]ClR!$I383</f>
        <v>2.5</v>
      </c>
      <c r="J383" s="185" t="str">
        <f>[1]ClR!$J383</f>
        <v xml:space="preserve"> </v>
      </c>
    </row>
    <row r="384" spans="1:10">
      <c r="A384" s="185">
        <f>[1]ClR!$A384</f>
        <v>351</v>
      </c>
      <c r="B384" s="185" t="str">
        <f>[1]ClR!$B384</f>
        <v>Floriana</v>
      </c>
      <c r="C384" s="186" t="str">
        <f>[1]ClR!$C384</f>
        <v>Mal12</v>
      </c>
      <c r="D384" s="187">
        <f>[1]ClR!D384</f>
        <v>0</v>
      </c>
      <c r="E384" s="187">
        <f>[1]ClR!E384</f>
        <v>0.25</v>
      </c>
      <c r="F384" s="187">
        <f>[1]ClR!F384</f>
        <v>0</v>
      </c>
      <c r="G384" s="187">
        <f>[1]ClR!G384</f>
        <v>0</v>
      </c>
      <c r="H384" s="187">
        <f>[1]ClR!H384</f>
        <v>2</v>
      </c>
      <c r="I384" s="188">
        <f>[1]ClR!$I384</f>
        <v>2.25</v>
      </c>
      <c r="J384" s="185" t="str">
        <f>[1]ClR!$J384</f>
        <v xml:space="preserve"> </v>
      </c>
    </row>
    <row r="385" spans="1:10">
      <c r="A385" s="185">
        <f>[1]ClR!$A385</f>
        <v>352</v>
      </c>
      <c r="B385" s="185" t="str">
        <f>[1]ClR!$B385</f>
        <v>Zeta</v>
      </c>
      <c r="C385" s="186" t="str">
        <f>[1]ClR!$C385</f>
        <v>Mne7</v>
      </c>
      <c r="D385" s="187">
        <f>[1]ClR!D385</f>
        <v>0</v>
      </c>
      <c r="E385" s="187">
        <f>[1]ClR!E385</f>
        <v>0.25</v>
      </c>
      <c r="F385" s="187">
        <f>[1]ClR!F385</f>
        <v>0</v>
      </c>
      <c r="G385" s="187">
        <f>[1]ClR!G385</f>
        <v>1</v>
      </c>
      <c r="H385" s="187">
        <f>[1]ClR!H385</f>
        <v>1</v>
      </c>
      <c r="I385" s="188">
        <f>[1]ClR!$I385</f>
        <v>2.25</v>
      </c>
      <c r="J385" s="185" t="str">
        <f>[1]ClR!$J385</f>
        <v xml:space="preserve"> </v>
      </c>
    </row>
    <row r="386" spans="1:10">
      <c r="A386" s="185">
        <f>[1]ClR!$A386</f>
        <v>353</v>
      </c>
      <c r="B386" s="185" t="str">
        <f>[1]ClR!$B386</f>
        <v>Breidablik</v>
      </c>
      <c r="C386" s="186" t="str">
        <f>[1]ClR!$C386</f>
        <v>Isl4</v>
      </c>
      <c r="D386" s="187">
        <f>[1]ClR!D386</f>
        <v>0.25</v>
      </c>
      <c r="E386" s="187">
        <f>[1]ClR!E386</f>
        <v>0</v>
      </c>
      <c r="F386" s="187">
        <f>[1]ClR!F386</f>
        <v>0</v>
      </c>
      <c r="G386" s="187">
        <f>[1]ClR!G386</f>
        <v>1</v>
      </c>
      <c r="H386" s="187">
        <f>[1]ClR!H386</f>
        <v>1</v>
      </c>
      <c r="I386" s="188">
        <f>[1]ClR!$I386</f>
        <v>2.25</v>
      </c>
      <c r="J386" s="185" t="str">
        <f>[1]ClR!$J386</f>
        <v>ECLQ1</v>
      </c>
    </row>
    <row r="387" spans="1:10">
      <c r="A387" s="185">
        <f>[1]ClR!$A387</f>
        <v>354</v>
      </c>
      <c r="B387" s="185" t="str">
        <f>[1]ClR!$B387</f>
        <v>Derry City</v>
      </c>
      <c r="C387" s="186" t="str">
        <f>[1]ClR!$C387</f>
        <v>Irl7</v>
      </c>
      <c r="D387" s="187">
        <f>[1]ClR!D387</f>
        <v>0</v>
      </c>
      <c r="E387" s="187">
        <f>[1]ClR!E387</f>
        <v>0.25</v>
      </c>
      <c r="F387" s="187">
        <f>[1]ClR!F387</f>
        <v>1</v>
      </c>
      <c r="G387" s="187">
        <f>[1]ClR!G387</f>
        <v>0</v>
      </c>
      <c r="H387" s="187">
        <f>[1]ClR!H387</f>
        <v>1</v>
      </c>
      <c r="I387" s="188">
        <f>[1]ClR!$I387</f>
        <v>2.25</v>
      </c>
      <c r="J387" s="185" t="str">
        <f>[1]ClR!$J387</f>
        <v xml:space="preserve"> </v>
      </c>
    </row>
    <row r="388" spans="1:10">
      <c r="A388" s="185">
        <f>[1]ClR!$A388</f>
        <v>355</v>
      </c>
      <c r="B388" s="185" t="str">
        <f>[1]ClR!$B388</f>
        <v>HB Torshavn</v>
      </c>
      <c r="C388" s="186" t="str">
        <f>[1]ClR!$C388</f>
        <v>Far1</v>
      </c>
      <c r="D388" s="187">
        <f>[1]ClR!D388</f>
        <v>0.25</v>
      </c>
      <c r="E388" s="187">
        <f>[1]ClR!E388</f>
        <v>0</v>
      </c>
      <c r="F388" s="187">
        <f>[1]ClR!F388</f>
        <v>0</v>
      </c>
      <c r="G388" s="187">
        <f>[1]ClR!G388</f>
        <v>1.5</v>
      </c>
      <c r="H388" s="187">
        <f>[1]ClR!H388</f>
        <v>0.5</v>
      </c>
      <c r="I388" s="188">
        <f>[1]ClR!$I388</f>
        <v>2.25</v>
      </c>
      <c r="J388" s="185" t="str">
        <f>[1]ClR!$J388</f>
        <v>CHPr</v>
      </c>
    </row>
    <row r="389" spans="1:10">
      <c r="A389" s="185">
        <f>[1]ClR!$A389</f>
        <v>356</v>
      </c>
      <c r="B389" s="185" t="str">
        <f>[1]ClR!$B389</f>
        <v>St Joseph's</v>
      </c>
      <c r="C389" s="186" t="str">
        <f>[1]ClR!$C389</f>
        <v>Gib3</v>
      </c>
      <c r="D389" s="187">
        <f>[1]ClR!D389</f>
        <v>0</v>
      </c>
      <c r="E389" s="187">
        <f>[1]ClR!E389</f>
        <v>0.25</v>
      </c>
      <c r="F389" s="187">
        <f>[1]ClR!F389</f>
        <v>0.5</v>
      </c>
      <c r="G389" s="187">
        <f>[1]ClR!G389</f>
        <v>1</v>
      </c>
      <c r="H389" s="187">
        <f>[1]ClR!H389</f>
        <v>0.5</v>
      </c>
      <c r="I389" s="188">
        <f>[1]ClR!$I389</f>
        <v>2.25</v>
      </c>
      <c r="J389" s="185" t="str">
        <f>[1]ClR!$J389</f>
        <v>ECLQ1</v>
      </c>
    </row>
    <row r="390" spans="1:10">
      <c r="A390" s="185">
        <f>[1]ClR!$A390</f>
        <v>357</v>
      </c>
      <c r="B390" s="185" t="str">
        <f>[1]ClR!$B390</f>
        <v>Prishtina</v>
      </c>
      <c r="C390" s="186" t="str">
        <f>[1]ClR!$C390</f>
        <v>Kos3</v>
      </c>
      <c r="D390" s="187">
        <f>[1]ClR!D390</f>
        <v>0</v>
      </c>
      <c r="E390" s="187">
        <f>[1]ClR!E390</f>
        <v>0.25</v>
      </c>
      <c r="F390" s="187">
        <f>[1]ClR!F390</f>
        <v>1</v>
      </c>
      <c r="G390" s="187">
        <f>[1]ClR!G390</f>
        <v>0.5</v>
      </c>
      <c r="H390" s="187">
        <f>[1]ClR!H390</f>
        <v>0.5</v>
      </c>
      <c r="I390" s="188">
        <f>[1]ClR!$I390</f>
        <v>2.25</v>
      </c>
      <c r="J390" s="185" t="str">
        <f>[1]ClR!$J390</f>
        <v>ECLQ1</v>
      </c>
    </row>
    <row r="391" spans="1:10">
      <c r="A391" s="185">
        <f>[1]ClR!$A391</f>
        <v>358</v>
      </c>
      <c r="B391" s="185" t="str">
        <f>[1]ClR!$B391</f>
        <v>Milsami</v>
      </c>
      <c r="C391" s="186" t="str">
        <f>[1]ClR!$C391</f>
        <v>Mol3</v>
      </c>
      <c r="D391" s="187">
        <f>[1]ClR!D391</f>
        <v>0</v>
      </c>
      <c r="E391" s="187">
        <f>[1]ClR!E391</f>
        <v>0.25</v>
      </c>
      <c r="F391" s="187">
        <f>[1]ClR!F391</f>
        <v>1</v>
      </c>
      <c r="G391" s="187">
        <f>[1]ClR!G391</f>
        <v>1</v>
      </c>
      <c r="H391" s="187">
        <f>[1]ClR!H391</f>
        <v>0</v>
      </c>
      <c r="I391" s="188">
        <f>[1]ClR!$I391</f>
        <v>2.25</v>
      </c>
      <c r="J391" s="185" t="str">
        <f>[1]ClR!$J391</f>
        <v>ECLQ1</v>
      </c>
    </row>
    <row r="392" spans="1:10">
      <c r="A392" s="185">
        <f>[1]ClR!$A392</f>
        <v>359</v>
      </c>
      <c r="B392" s="185" t="str">
        <f>[1]ClR!$B392</f>
        <v>Urartu</v>
      </c>
      <c r="C392" s="186" t="str">
        <f>[1]ClR!$C392</f>
        <v>Arm6</v>
      </c>
      <c r="D392" s="187">
        <f>[1]ClR!D392</f>
        <v>0.25</v>
      </c>
      <c r="E392" s="187">
        <f>[1]ClR!E392</f>
        <v>0</v>
      </c>
      <c r="F392" s="187">
        <f>[1]ClR!F392</f>
        <v>1</v>
      </c>
      <c r="G392" s="187">
        <f>[1]ClR!G392</f>
        <v>1</v>
      </c>
      <c r="H392" s="187">
        <f>[1]ClR!H392</f>
        <v>0</v>
      </c>
      <c r="I392" s="188">
        <f>[1]ClR!$I392</f>
        <v>2.25</v>
      </c>
      <c r="J392" s="185" t="str">
        <f>[1]ClR!$J392</f>
        <v xml:space="preserve"> </v>
      </c>
    </row>
    <row r="393" spans="1:10">
      <c r="A393" s="185">
        <f>[1]ClR!$A393</f>
        <v>360</v>
      </c>
      <c r="B393" s="185" t="str">
        <f>[1]ClR!$B393</f>
        <v>Samtredia</v>
      </c>
      <c r="C393" s="186" t="str">
        <f>[1]ClR!$C393</f>
        <v>Geo7</v>
      </c>
      <c r="D393" s="187">
        <f>[1]ClR!D393</f>
        <v>0.25</v>
      </c>
      <c r="E393" s="187">
        <f>[1]ClR!E393</f>
        <v>1</v>
      </c>
      <c r="F393" s="187">
        <f>[1]ClR!F393</f>
        <v>1</v>
      </c>
      <c r="G393" s="187">
        <f>[1]ClR!G393</f>
        <v>0</v>
      </c>
      <c r="H393" s="187">
        <f>[1]ClR!H393</f>
        <v>0</v>
      </c>
      <c r="I393" s="188">
        <f>[1]ClR!$I393</f>
        <v>2.25</v>
      </c>
      <c r="J393" s="185" t="str">
        <f>[1]ClR!$J393</f>
        <v xml:space="preserve"> </v>
      </c>
    </row>
    <row r="394" spans="1:10">
      <c r="A394" s="185">
        <f>[1]ClR!$A394</f>
        <v>361</v>
      </c>
      <c r="B394" s="185" t="str">
        <f>[1]ClR!$B394</f>
        <v>Locomotive Tbilisi</v>
      </c>
      <c r="C394" s="186" t="str">
        <f>[1]ClR!$C394</f>
        <v>Geo4</v>
      </c>
      <c r="D394" s="187">
        <f>[1]ClR!D394</f>
        <v>0</v>
      </c>
      <c r="E394" s="187">
        <f>[1]ClR!E394</f>
        <v>0</v>
      </c>
      <c r="F394" s="187">
        <f>[1]ClR!F394</f>
        <v>0</v>
      </c>
      <c r="G394" s="187">
        <f>[1]ClR!G394</f>
        <v>0</v>
      </c>
      <c r="H394" s="187">
        <f>[1]ClR!H394</f>
        <v>2</v>
      </c>
      <c r="I394" s="188">
        <f>[1]ClR!$I394</f>
        <v>2</v>
      </c>
      <c r="J394" s="185" t="str">
        <f>[1]ClR!$J394</f>
        <v xml:space="preserve"> </v>
      </c>
    </row>
    <row r="395" spans="1:10">
      <c r="A395" s="185">
        <f>[1]ClR!$A395</f>
        <v>362</v>
      </c>
      <c r="B395" s="185" t="str">
        <f>[1]ClR!$B395</f>
        <v>Inter Turku</v>
      </c>
      <c r="C395" s="186" t="str">
        <f>[1]ClR!$C395</f>
        <v>Fin2</v>
      </c>
      <c r="D395" s="187">
        <f>[1]ClR!D395</f>
        <v>0</v>
      </c>
      <c r="E395" s="187">
        <f>[1]ClR!E395</f>
        <v>0</v>
      </c>
      <c r="F395" s="187">
        <f>[1]ClR!F395</f>
        <v>0</v>
      </c>
      <c r="G395" s="187">
        <f>[1]ClR!G395</f>
        <v>1</v>
      </c>
      <c r="H395" s="187">
        <f>[1]ClR!H395</f>
        <v>1</v>
      </c>
      <c r="I395" s="188">
        <f>[1]ClR!$I395</f>
        <v>2</v>
      </c>
      <c r="J395" s="185" t="str">
        <f>[1]ClR!$J395</f>
        <v>ECLQ1</v>
      </c>
    </row>
    <row r="396" spans="1:10">
      <c r="A396" s="185">
        <f>[1]ClR!$A396</f>
        <v>363</v>
      </c>
      <c r="B396" s="185" t="str">
        <f>[1]ClR!$B396</f>
        <v>Kauno Zalgiris</v>
      </c>
      <c r="C396" s="186" t="str">
        <f>[1]ClR!$C396</f>
        <v>Lit3</v>
      </c>
      <c r="D396" s="187">
        <f>[1]ClR!D396</f>
        <v>0</v>
      </c>
      <c r="E396" s="187">
        <f>[1]ClR!E396</f>
        <v>0</v>
      </c>
      <c r="F396" s="187">
        <f>[1]ClR!F396</f>
        <v>0</v>
      </c>
      <c r="G396" s="187">
        <f>[1]ClR!G396</f>
        <v>1</v>
      </c>
      <c r="H396" s="187">
        <f>[1]ClR!H396</f>
        <v>1</v>
      </c>
      <c r="I396" s="188">
        <f>[1]ClR!$I396</f>
        <v>2</v>
      </c>
      <c r="J396" s="185" t="str">
        <f>[1]ClR!$J396</f>
        <v>ECLQ1</v>
      </c>
    </row>
    <row r="397" spans="1:10">
      <c r="A397" s="185">
        <f>[1]ClR!$A397</f>
        <v>364</v>
      </c>
      <c r="B397" s="185" t="str">
        <f>[1]ClR!$B397</f>
        <v>RFS</v>
      </c>
      <c r="C397" s="186" t="str">
        <f>[1]ClR!$C397</f>
        <v>Lat2</v>
      </c>
      <c r="D397" s="187">
        <f>[1]ClR!D397</f>
        <v>0</v>
      </c>
      <c r="E397" s="187">
        <f>[1]ClR!E397</f>
        <v>0</v>
      </c>
      <c r="F397" s="187">
        <f>[1]ClR!F397</f>
        <v>0</v>
      </c>
      <c r="G397" s="187">
        <f>[1]ClR!G397</f>
        <v>1</v>
      </c>
      <c r="H397" s="187">
        <f>[1]ClR!H397</f>
        <v>1</v>
      </c>
      <c r="I397" s="188">
        <f>[1]ClR!$I397</f>
        <v>2</v>
      </c>
      <c r="J397" s="185" t="str">
        <f>[1]ClR!$J397</f>
        <v>ECLQ1</v>
      </c>
    </row>
    <row r="398" spans="1:10">
      <c r="A398" s="185">
        <f>[1]ClR!$A398</f>
        <v>365</v>
      </c>
      <c r="B398" s="185" t="str">
        <f>[1]ClR!$B398</f>
        <v>Ilves</v>
      </c>
      <c r="C398" s="186" t="str">
        <f>[1]ClR!$C398</f>
        <v>Fin5</v>
      </c>
      <c r="D398" s="187">
        <f>[1]ClR!D398</f>
        <v>0</v>
      </c>
      <c r="E398" s="187">
        <f>[1]ClR!E398</f>
        <v>0</v>
      </c>
      <c r="F398" s="187">
        <f>[1]ClR!F398</f>
        <v>1</v>
      </c>
      <c r="G398" s="187">
        <f>[1]ClR!G398</f>
        <v>0</v>
      </c>
      <c r="H398" s="187">
        <f>[1]ClR!H398</f>
        <v>1</v>
      </c>
      <c r="I398" s="188">
        <f>[1]ClR!$I398</f>
        <v>2</v>
      </c>
      <c r="J398" s="185" t="str">
        <f>[1]ClR!$J398</f>
        <v xml:space="preserve"> </v>
      </c>
    </row>
    <row r="399" spans="1:10">
      <c r="A399" s="185">
        <f>[1]ClR!$A399</f>
        <v>366</v>
      </c>
      <c r="B399" s="185" t="str">
        <f>[1]ClR!$B399</f>
        <v>Narva Trans</v>
      </c>
      <c r="C399" s="186" t="str">
        <f>[1]ClR!$C399</f>
        <v>Est8</v>
      </c>
      <c r="D399" s="187">
        <f>[1]ClR!D399</f>
        <v>0</v>
      </c>
      <c r="E399" s="187">
        <f>[1]ClR!E399</f>
        <v>0</v>
      </c>
      <c r="F399" s="187">
        <f>[1]ClR!F399</f>
        <v>1</v>
      </c>
      <c r="G399" s="187">
        <f>[1]ClR!G399</f>
        <v>1</v>
      </c>
      <c r="H399" s="187">
        <f>[1]ClR!H399</f>
        <v>0</v>
      </c>
      <c r="I399" s="188">
        <f>[1]ClR!$I399</f>
        <v>2</v>
      </c>
      <c r="J399" s="185" t="str">
        <f>[1]ClR!$J399</f>
        <v xml:space="preserve"> </v>
      </c>
    </row>
    <row r="400" spans="1:10">
      <c r="A400" s="185" t="str">
        <f>[1]ClR!$A400</f>
        <v xml:space="preserve"> </v>
      </c>
      <c r="B400" s="185" t="str">
        <f>[1]ClR!$B400</f>
        <v>Liechtenstein</v>
      </c>
      <c r="C400" s="186" t="str">
        <f>[1]ClR!$C400</f>
        <v xml:space="preserve"> </v>
      </c>
      <c r="D400" s="187">
        <f>[1]ClR!D400</f>
        <v>0.5</v>
      </c>
      <c r="E400" s="187">
        <f>[1]ClR!E400</f>
        <v>0.4</v>
      </c>
      <c r="F400" s="187">
        <f>[1]ClR!F400</f>
        <v>0.3</v>
      </c>
      <c r="G400" s="187">
        <f>[1]ClR!G400</f>
        <v>0.5</v>
      </c>
      <c r="H400" s="187">
        <f>[1]ClR!H400</f>
        <v>0.1</v>
      </c>
      <c r="I400" s="188">
        <f>[1]ClR!$I400</f>
        <v>1.8</v>
      </c>
      <c r="J400" s="185" t="str">
        <f>[1]ClR!$J400</f>
        <v xml:space="preserve"> </v>
      </c>
    </row>
    <row r="401" spans="1:10">
      <c r="A401" s="185">
        <f>[1]ClR!$A401</f>
        <v>367</v>
      </c>
      <c r="B401" s="185" t="str">
        <f>[1]ClR!$B401</f>
        <v>Sileks</v>
      </c>
      <c r="C401" s="186" t="str">
        <f>[1]ClR!$C401</f>
        <v>Mac9</v>
      </c>
      <c r="D401" s="187">
        <f>[1]ClR!D401</f>
        <v>0.25</v>
      </c>
      <c r="E401" s="187">
        <f>[1]ClR!E401</f>
        <v>0</v>
      </c>
      <c r="F401" s="187">
        <f>[1]ClR!F401</f>
        <v>0</v>
      </c>
      <c r="G401" s="187">
        <f>[1]ClR!G401</f>
        <v>0</v>
      </c>
      <c r="H401" s="187">
        <f>[1]ClR!H401</f>
        <v>1.5</v>
      </c>
      <c r="I401" s="188">
        <f>[1]ClR!$I401</f>
        <v>1.75</v>
      </c>
      <c r="J401" s="185" t="str">
        <f>[1]ClR!$J401</f>
        <v xml:space="preserve"> </v>
      </c>
    </row>
    <row r="402" spans="1:10">
      <c r="A402" s="185">
        <f>[1]ClR!$A402</f>
        <v>368</v>
      </c>
      <c r="B402" s="185" t="str">
        <f>[1]ClR!$B402</f>
        <v>Shirak</v>
      </c>
      <c r="C402" s="186" t="str">
        <f>[1]ClR!$C402</f>
        <v>Arm9</v>
      </c>
      <c r="D402" s="187">
        <f>[1]ClR!D402</f>
        <v>0.5</v>
      </c>
      <c r="E402" s="187">
        <f>[1]ClR!E402</f>
        <v>0.25</v>
      </c>
      <c r="F402" s="187">
        <f>[1]ClR!F402</f>
        <v>0</v>
      </c>
      <c r="G402" s="187">
        <f>[1]ClR!G402</f>
        <v>0</v>
      </c>
      <c r="H402" s="187">
        <f>[1]ClR!H402</f>
        <v>1</v>
      </c>
      <c r="I402" s="188">
        <f>[1]ClR!$I402</f>
        <v>1.75</v>
      </c>
      <c r="J402" s="185" t="str">
        <f>[1]ClR!$J402</f>
        <v xml:space="preserve"> </v>
      </c>
    </row>
    <row r="403" spans="1:10">
      <c r="A403" s="185">
        <f>[1]ClR!$A403</f>
        <v>369</v>
      </c>
      <c r="B403" s="185" t="str">
        <f>[1]ClR!$B403</f>
        <v>Jeunesse Esch</v>
      </c>
      <c r="C403" s="186" t="str">
        <f>[1]ClR!$C403</f>
        <v>Lux9</v>
      </c>
      <c r="D403" s="187">
        <f>[1]ClR!D403</f>
        <v>0.25</v>
      </c>
      <c r="E403" s="187">
        <f>[1]ClR!E403</f>
        <v>0</v>
      </c>
      <c r="F403" s="187">
        <f>[1]ClR!F403</f>
        <v>0</v>
      </c>
      <c r="G403" s="187">
        <f>[1]ClR!G403</f>
        <v>1.5</v>
      </c>
      <c r="H403" s="187">
        <f>[1]ClR!H403</f>
        <v>0</v>
      </c>
      <c r="I403" s="188">
        <f>[1]ClR!$I403</f>
        <v>1.75</v>
      </c>
      <c r="J403" s="185" t="str">
        <f>[1]ClR!$J403</f>
        <v xml:space="preserve"> </v>
      </c>
    </row>
    <row r="404" spans="1:10">
      <c r="A404" s="185">
        <f>[1]ClR!$A404</f>
        <v>370</v>
      </c>
      <c r="B404" s="185" t="str">
        <f>[1]ClR!$B404</f>
        <v>Zaria Balti</v>
      </c>
      <c r="C404" s="186" t="str">
        <f>[1]ClR!$C404</f>
        <v>MolII</v>
      </c>
      <c r="D404" s="187">
        <f>[1]ClR!D404</f>
        <v>0.25</v>
      </c>
      <c r="E404" s="187">
        <f>[1]ClR!E404</f>
        <v>0.5</v>
      </c>
      <c r="F404" s="187">
        <f>[1]ClR!F404</f>
        <v>1</v>
      </c>
      <c r="G404" s="187">
        <f>[1]ClR!G404</f>
        <v>0</v>
      </c>
      <c r="H404" s="187">
        <f>[1]ClR!H404</f>
        <v>0</v>
      </c>
      <c r="I404" s="188">
        <f>[1]ClR!$I404</f>
        <v>1.75</v>
      </c>
      <c r="J404" s="185" t="str">
        <f>[1]ClR!$J404</f>
        <v xml:space="preserve"> </v>
      </c>
    </row>
    <row r="405" spans="1:10">
      <c r="A405" s="185">
        <f>[1]ClR!$A405</f>
        <v>371</v>
      </c>
      <c r="B405" s="185" t="str">
        <f>[1]ClR!$B405</f>
        <v>Rabotnicki</v>
      </c>
      <c r="C405" s="186" t="str">
        <f>[1]ClR!$C405</f>
        <v>Mac5</v>
      </c>
      <c r="D405" s="187">
        <f>[1]ClR!D405</f>
        <v>0.25</v>
      </c>
      <c r="E405" s="187">
        <f>[1]ClR!E405</f>
        <v>0.5</v>
      </c>
      <c r="F405" s="187">
        <f>[1]ClR!F405</f>
        <v>1</v>
      </c>
      <c r="G405" s="187">
        <f>[1]ClR!G405</f>
        <v>0</v>
      </c>
      <c r="H405" s="187">
        <f>[1]ClR!H405</f>
        <v>0</v>
      </c>
      <c r="I405" s="188">
        <f>[1]ClR!$I405</f>
        <v>1.75</v>
      </c>
      <c r="J405" s="185" t="str">
        <f>[1]ClR!$J405</f>
        <v xml:space="preserve"> </v>
      </c>
    </row>
    <row r="406" spans="1:10">
      <c r="A406" s="185">
        <f>[1]ClR!$A406</f>
        <v>372</v>
      </c>
      <c r="B406" s="185" t="str">
        <f>[1]ClR!$B406</f>
        <v>Stumbras</v>
      </c>
      <c r="C406" s="186" t="str">
        <f>[1]ClR!$C406</f>
        <v>Lit</v>
      </c>
      <c r="D406" s="187">
        <f>[1]ClR!D406</f>
        <v>0</v>
      </c>
      <c r="E406" s="187">
        <f>[1]ClR!E406</f>
        <v>0</v>
      </c>
      <c r="F406" s="187">
        <f>[1]ClR!F406</f>
        <v>1</v>
      </c>
      <c r="G406" s="187">
        <f>[1]ClR!G406</f>
        <v>0</v>
      </c>
      <c r="H406" s="187">
        <f>[1]ClR!H406</f>
        <v>0</v>
      </c>
      <c r="I406" s="188">
        <f>[1]ClR!$I406</f>
        <v>1.75</v>
      </c>
      <c r="J406" s="185" t="str">
        <f>[1]ClR!$J406</f>
        <v xml:space="preserve"> </v>
      </c>
    </row>
    <row r="407" spans="1:10">
      <c r="A407" s="185">
        <f>[1]ClR!$A407</f>
        <v>373</v>
      </c>
      <c r="B407" s="185" t="str">
        <f>[1]ClR!$B407</f>
        <v>Atlantas</v>
      </c>
      <c r="C407" s="186" t="str">
        <f>[1]ClR!$C407</f>
        <v>LitIII</v>
      </c>
      <c r="D407" s="187">
        <f>[1]ClR!D407</f>
        <v>0.25</v>
      </c>
      <c r="E407" s="187">
        <f>[1]ClR!E407</f>
        <v>0.25</v>
      </c>
      <c r="F407" s="187">
        <f>[1]ClR!F407</f>
        <v>0</v>
      </c>
      <c r="G407" s="187">
        <f>[1]ClR!G407</f>
        <v>0</v>
      </c>
      <c r="H407" s="187">
        <f>[1]ClR!H407</f>
        <v>0</v>
      </c>
      <c r="I407" s="188">
        <f>[1]ClR!$I407</f>
        <v>1.75</v>
      </c>
      <c r="J407" s="185" t="str">
        <f>[1]ClR!$J407</f>
        <v xml:space="preserve"> </v>
      </c>
    </row>
    <row r="408" spans="1:10">
      <c r="A408" s="185" t="str">
        <f>[1]ClR!$A408</f>
        <v xml:space="preserve"> </v>
      </c>
      <c r="B408" s="185" t="str">
        <f>[1]ClR!$B408</f>
        <v>Lithuania</v>
      </c>
      <c r="C408" s="186" t="str">
        <f>[1]ClR!$C408</f>
        <v xml:space="preserve"> </v>
      </c>
      <c r="D408" s="187">
        <f>[1]ClR!D408</f>
        <v>0.1</v>
      </c>
      <c r="E408" s="187">
        <f>[1]ClR!E408</f>
        <v>0.47499999999999998</v>
      </c>
      <c r="F408" s="187">
        <f>[1]ClR!F408</f>
        <v>0.52500000000000002</v>
      </c>
      <c r="G408" s="187">
        <f>[1]ClR!G408</f>
        <v>0.32500000000000001</v>
      </c>
      <c r="H408" s="187">
        <f>[1]ClR!H408</f>
        <v>0.32500000000000001</v>
      </c>
      <c r="I408" s="188">
        <f>[1]ClR!$I408</f>
        <v>1.75</v>
      </c>
      <c r="J408" s="185" t="str">
        <f>[1]ClR!$J408</f>
        <v xml:space="preserve"> </v>
      </c>
    </row>
    <row r="409" spans="1:10">
      <c r="A409" s="185">
        <f>[1]ClR!$A409</f>
        <v>374</v>
      </c>
      <c r="B409" s="185" t="str">
        <f>[1]ClR!$B409</f>
        <v>Differdange</v>
      </c>
      <c r="C409" s="186" t="str">
        <f>[1]ClR!$C409</f>
        <v>Lux4</v>
      </c>
      <c r="D409" s="187">
        <f>[1]ClR!D409</f>
        <v>0.25</v>
      </c>
      <c r="E409" s="187">
        <f>[1]ClR!E409</f>
        <v>0.25</v>
      </c>
      <c r="F409" s="187">
        <f>[1]ClR!F409</f>
        <v>0</v>
      </c>
      <c r="G409" s="187">
        <f>[1]ClR!G409</f>
        <v>0</v>
      </c>
      <c r="H409" s="187">
        <f>[1]ClR!H409</f>
        <v>1</v>
      </c>
      <c r="I409" s="188">
        <f>[1]ClR!$I409</f>
        <v>1.65</v>
      </c>
      <c r="J409" s="185" t="str">
        <f>[1]ClR!$J409</f>
        <v>ECLQ1</v>
      </c>
    </row>
    <row r="410" spans="1:10">
      <c r="A410" s="185">
        <f>[1]ClR!$A410</f>
        <v>375</v>
      </c>
      <c r="B410" s="185" t="str">
        <f>[1]ClR!$B410</f>
        <v>Union Titus</v>
      </c>
      <c r="C410" s="186" t="str">
        <f>[1]ClR!$C410</f>
        <v>Lux13</v>
      </c>
      <c r="D410" s="187">
        <f>[1]ClR!D410</f>
        <v>0</v>
      </c>
      <c r="E410" s="187">
        <f>[1]ClR!E410</f>
        <v>0</v>
      </c>
      <c r="F410" s="187">
        <f>[1]ClR!F410</f>
        <v>0</v>
      </c>
      <c r="G410" s="187">
        <f>[1]ClR!G410</f>
        <v>0</v>
      </c>
      <c r="H410" s="187">
        <f>[1]ClR!H410</f>
        <v>1</v>
      </c>
      <c r="I410" s="188">
        <f>[1]ClR!$I410</f>
        <v>1.65</v>
      </c>
      <c r="J410" s="185" t="str">
        <f>[1]ClR!$J410</f>
        <v xml:space="preserve"> </v>
      </c>
    </row>
    <row r="411" spans="1:10">
      <c r="A411" s="185">
        <f>[1]ClR!$A411</f>
        <v>376</v>
      </c>
      <c r="B411" s="185" t="str">
        <f>[1]ClR!$B411</f>
        <v>Racing Union</v>
      </c>
      <c r="C411" s="186" t="str">
        <f>[1]ClR!$C411</f>
        <v>Lux6</v>
      </c>
      <c r="D411" s="187">
        <f>[1]ClR!D411</f>
        <v>0</v>
      </c>
      <c r="E411" s="187">
        <f>[1]ClR!E411</f>
        <v>0</v>
      </c>
      <c r="F411" s="187">
        <f>[1]ClR!F411</f>
        <v>1</v>
      </c>
      <c r="G411" s="187">
        <f>[1]ClR!G411</f>
        <v>0</v>
      </c>
      <c r="H411" s="187">
        <f>[1]ClR!H411</f>
        <v>0</v>
      </c>
      <c r="I411" s="188">
        <f>[1]ClR!$I411</f>
        <v>1.65</v>
      </c>
      <c r="J411" s="185" t="str">
        <f>[1]ClR!$J411</f>
        <v xml:space="preserve"> </v>
      </c>
    </row>
    <row r="412" spans="1:10">
      <c r="A412" s="185" t="str">
        <f>[1]ClR!$A412</f>
        <v xml:space="preserve"> </v>
      </c>
      <c r="B412" s="185" t="str">
        <f>[1]ClR!$B412</f>
        <v>Luxembourg</v>
      </c>
      <c r="C412" s="186" t="str">
        <f>[1]ClR!$C412</f>
        <v xml:space="preserve"> </v>
      </c>
      <c r="D412" s="187">
        <f>[1]ClR!D412</f>
        <v>0.15</v>
      </c>
      <c r="E412" s="187">
        <f>[1]ClR!E412</f>
        <v>0.17499999999999999</v>
      </c>
      <c r="F412" s="187">
        <f>[1]ClR!F412</f>
        <v>0.52500000000000002</v>
      </c>
      <c r="G412" s="187">
        <f>[1]ClR!G412</f>
        <v>0.6</v>
      </c>
      <c r="H412" s="187">
        <f>[1]ClR!H412</f>
        <v>0.2</v>
      </c>
      <c r="I412" s="188">
        <f>[1]ClR!$I412</f>
        <v>1.65</v>
      </c>
      <c r="J412" s="185" t="str">
        <f>[1]ClR!$J412</f>
        <v xml:space="preserve"> </v>
      </c>
    </row>
    <row r="413" spans="1:10">
      <c r="A413" s="185">
        <f>[1]ClR!$A413</f>
        <v>377</v>
      </c>
      <c r="B413" s="185" t="str">
        <f>[1]ClR!$B413</f>
        <v>Borac Banja Luka</v>
      </c>
      <c r="C413" s="186" t="str">
        <f>[1]ClR!$C413</f>
        <v>Bos2</v>
      </c>
      <c r="D413" s="187">
        <f>[1]ClR!D413</f>
        <v>0</v>
      </c>
      <c r="E413" s="187">
        <f>[1]ClR!E413</f>
        <v>0</v>
      </c>
      <c r="F413" s="187">
        <f>[1]ClR!F413</f>
        <v>0</v>
      </c>
      <c r="G413" s="187">
        <f>[1]ClR!G413</f>
        <v>0</v>
      </c>
      <c r="H413" s="187">
        <f>[1]ClR!H413</f>
        <v>1.5</v>
      </c>
      <c r="I413" s="188">
        <f>[1]ClR!$I413</f>
        <v>1.6</v>
      </c>
      <c r="J413" s="185" t="str">
        <f>[1]ClR!$J413</f>
        <v>ECLQ1</v>
      </c>
    </row>
    <row r="414" spans="1:10">
      <c r="A414" s="185">
        <f>[1]ClR!$A414</f>
        <v>378</v>
      </c>
      <c r="B414" s="185" t="str">
        <f>[1]ClR!$B414</f>
        <v>Radnik Bijeljina</v>
      </c>
      <c r="C414" s="186" t="str">
        <f>[1]ClR!$C414</f>
        <v>Bos10</v>
      </c>
      <c r="D414" s="187">
        <f>[1]ClR!D414</f>
        <v>0.25</v>
      </c>
      <c r="E414" s="187">
        <f>[1]ClR!E414</f>
        <v>0</v>
      </c>
      <c r="F414" s="187">
        <f>[1]ClR!F414</f>
        <v>0</v>
      </c>
      <c r="G414" s="187">
        <f>[1]ClR!G414</f>
        <v>1</v>
      </c>
      <c r="H414" s="187">
        <f>[1]ClR!H414</f>
        <v>0</v>
      </c>
      <c r="I414" s="188">
        <f>[1]ClR!$I414</f>
        <v>1.6</v>
      </c>
      <c r="J414" s="185" t="str">
        <f>[1]ClR!$J414</f>
        <v xml:space="preserve"> </v>
      </c>
    </row>
    <row r="415" spans="1:10">
      <c r="A415" s="185">
        <f>[1]ClR!$A415</f>
        <v>379</v>
      </c>
      <c r="B415" s="185" t="str">
        <f>[1]ClR!$B415</f>
        <v>Sloboda</v>
      </c>
      <c r="C415" s="186" t="str">
        <f>[1]ClR!$C415</f>
        <v>Bos8</v>
      </c>
      <c r="D415" s="187">
        <f>[1]ClR!D415</f>
        <v>0.25</v>
      </c>
      <c r="E415" s="187">
        <f>[1]ClR!E415</f>
        <v>0</v>
      </c>
      <c r="F415" s="187">
        <f>[1]ClR!F415</f>
        <v>0</v>
      </c>
      <c r="G415" s="187">
        <f>[1]ClR!G415</f>
        <v>0</v>
      </c>
      <c r="H415" s="187">
        <f>[1]ClR!H415</f>
        <v>0</v>
      </c>
      <c r="I415" s="188">
        <f>[1]ClR!$I415</f>
        <v>1.6</v>
      </c>
      <c r="J415" s="185" t="str">
        <f>[1]ClR!$J415</f>
        <v xml:space="preserve"> </v>
      </c>
    </row>
    <row r="416" spans="1:10">
      <c r="A416" s="185" t="str">
        <f>[1]ClR!$A416</f>
        <v xml:space="preserve"> </v>
      </c>
      <c r="B416" s="185" t="str">
        <f>[1]ClR!$B416</f>
        <v>Bosnia-Herzegovina</v>
      </c>
      <c r="C416" s="186" t="str">
        <f>[1]ClR!$C416</f>
        <v xml:space="preserve"> </v>
      </c>
      <c r="D416" s="187">
        <f>[1]ClR!D416</f>
        <v>0.1</v>
      </c>
      <c r="E416" s="187">
        <f>[1]ClR!E416</f>
        <v>0.27500000000000002</v>
      </c>
      <c r="F416" s="187">
        <f>[1]ClR!F416</f>
        <v>0.4</v>
      </c>
      <c r="G416" s="187">
        <f>[1]ClR!G416</f>
        <v>0.3</v>
      </c>
      <c r="H416" s="187">
        <f>[1]ClR!H416</f>
        <v>0.52500000000000002</v>
      </c>
      <c r="I416" s="188">
        <f>[1]ClR!$I416</f>
        <v>1.6</v>
      </c>
      <c r="J416" s="185" t="str">
        <f>[1]ClR!$J416</f>
        <v xml:space="preserve"> </v>
      </c>
    </row>
    <row r="417" spans="1:10">
      <c r="A417" s="185">
        <f>[1]ClR!$A417</f>
        <v>380</v>
      </c>
      <c r="B417" s="185" t="str">
        <f>[1]ClR!$B417</f>
        <v>Bohemians</v>
      </c>
      <c r="C417" s="186" t="str">
        <f>[1]ClR!$C417</f>
        <v>Irl2</v>
      </c>
      <c r="D417" s="187">
        <f>[1]ClR!D417</f>
        <v>0</v>
      </c>
      <c r="E417" s="187">
        <f>[1]ClR!E417</f>
        <v>0</v>
      </c>
      <c r="F417" s="187">
        <f>[1]ClR!F417</f>
        <v>0</v>
      </c>
      <c r="G417" s="187">
        <f>[1]ClR!G417</f>
        <v>0</v>
      </c>
      <c r="H417" s="187">
        <f>[1]ClR!H417</f>
        <v>1</v>
      </c>
      <c r="I417" s="188">
        <f>[1]ClR!$I417</f>
        <v>1.575</v>
      </c>
      <c r="J417" s="185" t="str">
        <f>[1]ClR!$J417</f>
        <v>ECLQ1</v>
      </c>
    </row>
    <row r="418" spans="1:10">
      <c r="A418" s="185">
        <f>[1]ClR!$A418</f>
        <v>381</v>
      </c>
      <c r="B418" s="185" t="str">
        <f>[1]ClR!$B418</f>
        <v>St. Patricks</v>
      </c>
      <c r="C418" s="186" t="str">
        <f>[1]ClR!$C418</f>
        <v>Irl6</v>
      </c>
      <c r="D418" s="187">
        <f>[1]ClR!D418</f>
        <v>0.5</v>
      </c>
      <c r="E418" s="187">
        <f>[1]ClR!E418</f>
        <v>0</v>
      </c>
      <c r="F418" s="187">
        <f>[1]ClR!F418</f>
        <v>0</v>
      </c>
      <c r="G418" s="187">
        <f>[1]ClR!G418</f>
        <v>1</v>
      </c>
      <c r="H418" s="187">
        <f>[1]ClR!H418</f>
        <v>0</v>
      </c>
      <c r="I418" s="188">
        <f>[1]ClR!$I418</f>
        <v>1.575</v>
      </c>
      <c r="J418" s="185" t="str">
        <f>[1]ClR!$J418</f>
        <v xml:space="preserve"> </v>
      </c>
    </row>
    <row r="419" spans="1:10">
      <c r="A419" s="185" t="str">
        <f>[1]ClR!$A419</f>
        <v xml:space="preserve"> </v>
      </c>
      <c r="B419" s="185" t="str">
        <f>[1]ClR!$B419</f>
        <v>Ireland</v>
      </c>
      <c r="C419" s="186" t="str">
        <f>[1]ClR!$C419</f>
        <v xml:space="preserve"> </v>
      </c>
      <c r="D419" s="187">
        <f>[1]ClR!D419</f>
        <v>0.52500000000000002</v>
      </c>
      <c r="E419" s="187">
        <f>[1]ClR!E419</f>
        <v>0.22500000000000001</v>
      </c>
      <c r="F419" s="187">
        <f>[1]ClR!F419</f>
        <v>0.2</v>
      </c>
      <c r="G419" s="187">
        <f>[1]ClR!G419</f>
        <v>0.25</v>
      </c>
      <c r="H419" s="187">
        <f>[1]ClR!H419</f>
        <v>0.375</v>
      </c>
      <c r="I419" s="188">
        <f>[1]ClR!$I419</f>
        <v>1.575</v>
      </c>
      <c r="J419" s="185" t="str">
        <f>[1]ClR!$J419</f>
        <v xml:space="preserve"> </v>
      </c>
    </row>
    <row r="420" spans="1:10">
      <c r="A420" s="185">
        <f>[1]ClR!$A420</f>
        <v>382</v>
      </c>
      <c r="B420" s="185" t="str">
        <f>[1]ClR!$B420</f>
        <v>Renova</v>
      </c>
      <c r="C420" s="186" t="str">
        <f>[1]ClR!$C420</f>
        <v>Mac10</v>
      </c>
      <c r="D420" s="187">
        <f>[1]ClR!D420</f>
        <v>0</v>
      </c>
      <c r="E420" s="187">
        <f>[1]ClR!E420</f>
        <v>0</v>
      </c>
      <c r="F420" s="187">
        <f>[1]ClR!F420</f>
        <v>0</v>
      </c>
      <c r="G420" s="187">
        <f>[1]ClR!G420</f>
        <v>0</v>
      </c>
      <c r="H420" s="187">
        <f>[1]ClR!H420</f>
        <v>1.5</v>
      </c>
      <c r="I420" s="188">
        <f>[1]ClR!$I420</f>
        <v>1.5249999999999999</v>
      </c>
      <c r="J420" s="185" t="str">
        <f>[1]ClR!$J420</f>
        <v xml:space="preserve"> </v>
      </c>
    </row>
    <row r="421" spans="1:10">
      <c r="A421" s="185">
        <f>[1]ClR!$A421</f>
        <v>383</v>
      </c>
      <c r="B421" s="185" t="str">
        <f>[1]ClR!$B421</f>
        <v>Akademija Pandev</v>
      </c>
      <c r="C421" s="186" t="str">
        <f>[1]ClR!$C421</f>
        <v>Mac8</v>
      </c>
      <c r="D421" s="187">
        <f>[1]ClR!D421</f>
        <v>0</v>
      </c>
      <c r="E421" s="187">
        <f>[1]ClR!E421</f>
        <v>0</v>
      </c>
      <c r="F421" s="187">
        <f>[1]ClR!F421</f>
        <v>0</v>
      </c>
      <c r="G421" s="187">
        <f>[1]ClR!G421</f>
        <v>1</v>
      </c>
      <c r="H421" s="187">
        <f>[1]ClR!H421</f>
        <v>0</v>
      </c>
      <c r="I421" s="188">
        <f>[1]ClR!$I421</f>
        <v>1.5249999999999999</v>
      </c>
      <c r="J421" s="185" t="str">
        <f>[1]ClR!$J421</f>
        <v xml:space="preserve"> </v>
      </c>
    </row>
    <row r="422" spans="1:10">
      <c r="A422" s="185">
        <f>[1]ClR!$A422</f>
        <v>384</v>
      </c>
      <c r="B422" s="185" t="str">
        <f>[1]ClR!$B422</f>
        <v>Makedonija GP</v>
      </c>
      <c r="C422" s="186" t="str">
        <f>[1]ClR!$C422</f>
        <v>Mac3</v>
      </c>
      <c r="D422" s="187">
        <f>[1]ClR!D422</f>
        <v>0</v>
      </c>
      <c r="E422" s="187">
        <f>[1]ClR!E422</f>
        <v>0</v>
      </c>
      <c r="F422" s="187">
        <f>[1]ClR!F422</f>
        <v>0</v>
      </c>
      <c r="G422" s="187">
        <f>[1]ClR!G422</f>
        <v>1</v>
      </c>
      <c r="H422" s="187">
        <f>[1]ClR!H422</f>
        <v>0</v>
      </c>
      <c r="I422" s="188">
        <f>[1]ClR!$I422</f>
        <v>1.5249999999999999</v>
      </c>
      <c r="J422" s="185" t="str">
        <f>[1]ClR!$J422</f>
        <v>ECLQ1</v>
      </c>
    </row>
    <row r="423" spans="1:10">
      <c r="A423" s="185">
        <f>[1]ClR!$A423</f>
        <v>385</v>
      </c>
      <c r="B423" s="185" t="str">
        <f>[1]ClR!$B423</f>
        <v>Pelister</v>
      </c>
      <c r="C423" s="186" t="str">
        <f>[1]ClR!$C423</f>
        <v>Mac7</v>
      </c>
      <c r="D423" s="187">
        <f>[1]ClR!D423</f>
        <v>0</v>
      </c>
      <c r="E423" s="187">
        <f>[1]ClR!E423</f>
        <v>0.25</v>
      </c>
      <c r="F423" s="187">
        <f>[1]ClR!F423</f>
        <v>0</v>
      </c>
      <c r="G423" s="187">
        <f>[1]ClR!G423</f>
        <v>0</v>
      </c>
      <c r="H423" s="187">
        <f>[1]ClR!H423</f>
        <v>0</v>
      </c>
      <c r="I423" s="188">
        <f>[1]ClR!$I423</f>
        <v>1.5249999999999999</v>
      </c>
      <c r="J423" s="185" t="str">
        <f>[1]ClR!$J423</f>
        <v xml:space="preserve"> </v>
      </c>
    </row>
    <row r="424" spans="1:10">
      <c r="A424" s="185" t="str">
        <f>[1]ClR!$A424</f>
        <v xml:space="preserve"> </v>
      </c>
      <c r="B424" s="185" t="str">
        <f>[1]ClR!$B424</f>
        <v>Macedonia</v>
      </c>
      <c r="C424" s="186" t="str">
        <f>[1]ClR!$C424</f>
        <v xml:space="preserve"> </v>
      </c>
      <c r="D424" s="187">
        <f>[1]ClR!D424</f>
        <v>0.25</v>
      </c>
      <c r="E424" s="187">
        <f>[1]ClR!E424</f>
        <v>0.625</v>
      </c>
      <c r="F424" s="187">
        <f>[1]ClR!F424</f>
        <v>0.2</v>
      </c>
      <c r="G424" s="187">
        <f>[1]ClR!G424</f>
        <v>0.1</v>
      </c>
      <c r="H424" s="187">
        <f>[1]ClR!H424</f>
        <v>0.35</v>
      </c>
      <c r="I424" s="188">
        <f>[1]ClR!$I424</f>
        <v>1.5249999999999999</v>
      </c>
      <c r="J424" s="185" t="str">
        <f>[1]ClR!$J424</f>
        <v xml:space="preserve"> </v>
      </c>
    </row>
    <row r="425" spans="1:10">
      <c r="A425" s="185">
        <f>[1]ClR!$A425</f>
        <v>386</v>
      </c>
      <c r="B425" s="185" t="str">
        <f>[1]ClR!$B425</f>
        <v>Inter Escaldes</v>
      </c>
      <c r="C425" s="186" t="str">
        <f>[1]ClR!$C425</f>
        <v>And1</v>
      </c>
      <c r="D425" s="187">
        <f>[1]ClR!D425</f>
        <v>0</v>
      </c>
      <c r="E425" s="187">
        <f>[1]ClR!E425</f>
        <v>0</v>
      </c>
      <c r="F425" s="187">
        <f>[1]ClR!F425</f>
        <v>0</v>
      </c>
      <c r="G425" s="187">
        <f>[1]ClR!G425</f>
        <v>0</v>
      </c>
      <c r="H425" s="187">
        <f>[1]ClR!H425</f>
        <v>1.5</v>
      </c>
      <c r="I425" s="188">
        <f>[1]ClR!$I425</f>
        <v>1.5</v>
      </c>
      <c r="J425" s="185" t="str">
        <f>[1]ClR!$J425</f>
        <v>CHPr</v>
      </c>
    </row>
    <row r="426" spans="1:10">
      <c r="A426" s="185">
        <f>[1]ClR!$A426</f>
        <v>387</v>
      </c>
      <c r="B426" s="185" t="str">
        <f>[1]ClR!$B426</f>
        <v>Sfintul</v>
      </c>
      <c r="C426" s="186" t="str">
        <f>[1]ClR!$C426</f>
        <v>Mol4</v>
      </c>
      <c r="D426" s="187">
        <f>[1]ClR!D426</f>
        <v>0</v>
      </c>
      <c r="E426" s="187">
        <f>[1]ClR!E426</f>
        <v>0</v>
      </c>
      <c r="F426" s="187">
        <f>[1]ClR!F426</f>
        <v>0</v>
      </c>
      <c r="G426" s="187">
        <f>[1]ClR!G426</f>
        <v>0</v>
      </c>
      <c r="H426" s="187">
        <f>[1]ClR!H426</f>
        <v>1.5</v>
      </c>
      <c r="I426" s="188">
        <f>[1]ClR!$I426</f>
        <v>1.5</v>
      </c>
      <c r="J426" s="185" t="str">
        <f>[1]ClR!$J426</f>
        <v>ECLQ1</v>
      </c>
    </row>
    <row r="427" spans="1:10">
      <c r="A427" s="185">
        <f>[1]ClR!$A427</f>
        <v>388</v>
      </c>
      <c r="B427" s="185" t="str">
        <f>[1]ClR!$B427</f>
        <v>Feronikeli</v>
      </c>
      <c r="C427" s="186" t="str">
        <f>[1]ClR!$C427</f>
        <v>Kos6</v>
      </c>
      <c r="D427" s="187">
        <f>[1]ClR!D427</f>
        <v>0</v>
      </c>
      <c r="E427" s="187">
        <f>[1]ClR!E427</f>
        <v>0</v>
      </c>
      <c r="F427" s="187">
        <f>[1]ClR!F427</f>
        <v>0</v>
      </c>
      <c r="G427" s="187">
        <f>[1]ClR!G427</f>
        <v>1.5</v>
      </c>
      <c r="H427" s="187">
        <f>[1]ClR!H427</f>
        <v>0</v>
      </c>
      <c r="I427" s="188">
        <f>[1]ClR!$I427</f>
        <v>1.5</v>
      </c>
      <c r="J427" s="185" t="str">
        <f>[1]ClR!$J427</f>
        <v xml:space="preserve"> </v>
      </c>
    </row>
    <row r="428" spans="1:10">
      <c r="A428" s="185">
        <f>[1]ClR!$A428</f>
        <v>389</v>
      </c>
      <c r="B428" s="185" t="str">
        <f>[1]ClR!$B428</f>
        <v>RoPS</v>
      </c>
      <c r="C428" s="186" t="str">
        <f>[1]ClR!$C428</f>
        <v>Fin12</v>
      </c>
      <c r="D428" s="187">
        <f>[1]ClR!D428</f>
        <v>0.5</v>
      </c>
      <c r="E428" s="187">
        <f>[1]ClR!E428</f>
        <v>0</v>
      </c>
      <c r="F428" s="187">
        <f>[1]ClR!F428</f>
        <v>0</v>
      </c>
      <c r="G428" s="187">
        <f>[1]ClR!G428</f>
        <v>1</v>
      </c>
      <c r="H428" s="187">
        <f>[1]ClR!H428</f>
        <v>0</v>
      </c>
      <c r="I428" s="188">
        <f>[1]ClR!$I428</f>
        <v>1.5</v>
      </c>
      <c r="J428" s="185" t="str">
        <f>[1]ClR!$J428</f>
        <v xml:space="preserve"> </v>
      </c>
    </row>
    <row r="429" spans="1:10">
      <c r="A429" s="185">
        <f>[1]ClR!$A429</f>
        <v>390</v>
      </c>
      <c r="B429" s="185" t="str">
        <f>[1]ClR!$B429</f>
        <v>Birkirkara</v>
      </c>
      <c r="C429" s="186" t="str">
        <f>[1]ClR!$C429</f>
        <v>Mal4</v>
      </c>
      <c r="D429" s="187">
        <f>[1]ClR!D429</f>
        <v>1</v>
      </c>
      <c r="E429" s="187">
        <f>[1]ClR!E429</f>
        <v>0</v>
      </c>
      <c r="F429" s="187">
        <f>[1]ClR!F429</f>
        <v>0.5</v>
      </c>
      <c r="G429" s="187">
        <f>[1]ClR!G429</f>
        <v>0</v>
      </c>
      <c r="H429" s="187">
        <f>[1]ClR!H429</f>
        <v>0</v>
      </c>
      <c r="I429" s="188">
        <f>[1]ClR!$I429</f>
        <v>1.5</v>
      </c>
      <c r="J429" s="185" t="str">
        <f>[1]ClR!$J429</f>
        <v>ECLQ1</v>
      </c>
    </row>
    <row r="430" spans="1:10">
      <c r="A430" s="185">
        <f>[1]ClR!$A430</f>
        <v>391</v>
      </c>
      <c r="B430" s="185" t="str">
        <f>[1]ClR!$B430</f>
        <v>Valmiera</v>
      </c>
      <c r="C430" s="186" t="str">
        <f>[1]ClR!$C430</f>
        <v>Lat3</v>
      </c>
      <c r="D430" s="187">
        <f>[1]ClR!D430</f>
        <v>0</v>
      </c>
      <c r="E430" s="187">
        <f>[1]ClR!E430</f>
        <v>0</v>
      </c>
      <c r="F430" s="187">
        <f>[1]ClR!F430</f>
        <v>0</v>
      </c>
      <c r="G430" s="187">
        <f>[1]ClR!G430</f>
        <v>0</v>
      </c>
      <c r="H430" s="187">
        <f>[1]ClR!H430</f>
        <v>1</v>
      </c>
      <c r="I430" s="188">
        <f>[1]ClR!$I430</f>
        <v>1.4750000000000001</v>
      </c>
      <c r="J430" s="185" t="str">
        <f>[1]ClR!$J430</f>
        <v>ECLQ1</v>
      </c>
    </row>
    <row r="431" spans="1:10">
      <c r="A431" s="185">
        <f>[1]ClR!$A431</f>
        <v>392</v>
      </c>
      <c r="B431" s="185" t="str">
        <f>[1]ClR!$B431</f>
        <v>Noah</v>
      </c>
      <c r="C431" s="186" t="str">
        <f>[1]ClR!$C431</f>
        <v>Arm4</v>
      </c>
      <c r="D431" s="187">
        <f>[1]ClR!D431</f>
        <v>0</v>
      </c>
      <c r="E431" s="187">
        <f>[1]ClR!E431</f>
        <v>0</v>
      </c>
      <c r="F431" s="187">
        <f>[1]ClR!F431</f>
        <v>0</v>
      </c>
      <c r="G431" s="187">
        <f>[1]ClR!G431</f>
        <v>0</v>
      </c>
      <c r="H431" s="187">
        <f>[1]ClR!H431</f>
        <v>1</v>
      </c>
      <c r="I431" s="188">
        <f>[1]ClR!$I431</f>
        <v>1.4750000000000001</v>
      </c>
      <c r="J431" s="185" t="str">
        <f>[1]ClR!$J431</f>
        <v>ECLQ1</v>
      </c>
    </row>
    <row r="432" spans="1:10">
      <c r="A432" s="185">
        <f>[1]ClR!$A432</f>
        <v>393</v>
      </c>
      <c r="B432" s="185" t="str">
        <f>[1]ClR!$B432</f>
        <v>Gandzasar</v>
      </c>
      <c r="C432" s="186" t="str">
        <f>[1]ClR!$C432</f>
        <v>Arm10</v>
      </c>
      <c r="D432" s="187">
        <f>[1]ClR!D432</f>
        <v>0</v>
      </c>
      <c r="E432" s="187">
        <f>[1]ClR!E432</f>
        <v>0.25</v>
      </c>
      <c r="F432" s="187">
        <f>[1]ClR!F432</f>
        <v>1</v>
      </c>
      <c r="G432" s="187">
        <f>[1]ClR!G432</f>
        <v>0</v>
      </c>
      <c r="H432" s="187">
        <f>[1]ClR!H432</f>
        <v>0</v>
      </c>
      <c r="I432" s="188">
        <f>[1]ClR!$I432</f>
        <v>1.4750000000000001</v>
      </c>
      <c r="J432" s="185" t="str">
        <f>[1]ClR!$J432</f>
        <v xml:space="preserve"> </v>
      </c>
    </row>
    <row r="433" spans="1:10">
      <c r="A433" s="185">
        <f>[1]ClR!$A433</f>
        <v>394</v>
      </c>
      <c r="B433" s="185" t="str">
        <f>[1]ClR!$B433</f>
        <v>Jelgava</v>
      </c>
      <c r="C433" s="186" t="str">
        <f>[1]ClR!$C433</f>
        <v>Lat7</v>
      </c>
      <c r="D433" s="187">
        <f>[1]ClR!D433</f>
        <v>1</v>
      </c>
      <c r="E433" s="187">
        <f>[1]ClR!E433</f>
        <v>0.25</v>
      </c>
      <c r="F433" s="187">
        <f>[1]ClR!F433</f>
        <v>0</v>
      </c>
      <c r="G433" s="187">
        <f>[1]ClR!G433</f>
        <v>0</v>
      </c>
      <c r="H433" s="187">
        <f>[1]ClR!H433</f>
        <v>0</v>
      </c>
      <c r="I433" s="188">
        <f>[1]ClR!$I433</f>
        <v>1.4750000000000001</v>
      </c>
      <c r="J433" s="185" t="str">
        <f>[1]ClR!$J433</f>
        <v xml:space="preserve"> </v>
      </c>
    </row>
    <row r="434" spans="1:10">
      <c r="A434" s="185" t="str">
        <f>[1]ClR!$A434</f>
        <v xml:space="preserve"> </v>
      </c>
      <c r="B434" s="185" t="str">
        <f>[1]ClR!$B434</f>
        <v>Armenia</v>
      </c>
      <c r="C434" s="186" t="str">
        <f>[1]ClR!$C434</f>
        <v xml:space="preserve"> </v>
      </c>
      <c r="D434" s="187">
        <f>[1]ClR!D434</f>
        <v>0.22500000000000001</v>
      </c>
      <c r="E434" s="187">
        <f>[1]ClR!E434</f>
        <v>0.125</v>
      </c>
      <c r="F434" s="187">
        <f>[1]ClR!F434</f>
        <v>0.3</v>
      </c>
      <c r="G434" s="187">
        <f>[1]ClR!G434</f>
        <v>0.55000000000000004</v>
      </c>
      <c r="H434" s="187">
        <f>[1]ClR!H434</f>
        <v>0.27500000000000002</v>
      </c>
      <c r="I434" s="188">
        <f>[1]ClR!$I434</f>
        <v>1.4750000000000001</v>
      </c>
      <c r="J434" s="185" t="str">
        <f>[1]ClR!$J434</f>
        <v xml:space="preserve"> </v>
      </c>
    </row>
    <row r="435" spans="1:10">
      <c r="A435" s="185" t="str">
        <f>[1]ClR!$A435</f>
        <v xml:space="preserve"> </v>
      </c>
      <c r="B435" s="185" t="str">
        <f>[1]ClR!$B435</f>
        <v>Latvia</v>
      </c>
      <c r="C435" s="186" t="str">
        <f>[1]ClR!$C435</f>
        <v xml:space="preserve"> </v>
      </c>
      <c r="D435" s="187">
        <f>[1]ClR!D435</f>
        <v>0.27500000000000002</v>
      </c>
      <c r="E435" s="187">
        <f>[1]ClR!E435</f>
        <v>0.15</v>
      </c>
      <c r="F435" s="187">
        <f>[1]ClR!F435</f>
        <v>0.32500000000000001</v>
      </c>
      <c r="G435" s="187">
        <f>[1]ClR!G435</f>
        <v>0.45</v>
      </c>
      <c r="H435" s="187">
        <f>[1]ClR!H435</f>
        <v>0.27500000000000002</v>
      </c>
      <c r="I435" s="188">
        <f>[1]ClR!$I435</f>
        <v>1.4750000000000001</v>
      </c>
      <c r="J435" s="185" t="str">
        <f>[1]ClR!$J435</f>
        <v xml:space="preserve"> </v>
      </c>
    </row>
    <row r="436" spans="1:10">
      <c r="A436" s="185">
        <f>[1]ClR!$A436</f>
        <v>395</v>
      </c>
      <c r="B436" s="185" t="str">
        <f>[1]ClR!$B436</f>
        <v>Luftetari</v>
      </c>
      <c r="C436" s="186" t="str">
        <f>[1]ClR!$C436</f>
        <v>AlbII</v>
      </c>
      <c r="D436" s="187">
        <f>[1]ClR!D436</f>
        <v>0</v>
      </c>
      <c r="E436" s="187">
        <f>[1]ClR!E436</f>
        <v>0</v>
      </c>
      <c r="F436" s="187">
        <f>[1]ClR!F436</f>
        <v>1</v>
      </c>
      <c r="G436" s="187">
        <f>[1]ClR!G436</f>
        <v>0</v>
      </c>
      <c r="H436" s="187">
        <f>[1]ClR!H436</f>
        <v>0</v>
      </c>
      <c r="I436" s="188">
        <f>[1]ClR!$I436</f>
        <v>1.45</v>
      </c>
      <c r="J436" s="185" t="str">
        <f>[1]ClR!$J436</f>
        <v xml:space="preserve"> </v>
      </c>
    </row>
    <row r="437" spans="1:10">
      <c r="A437" s="185" t="str">
        <f>[1]ClR!$A437</f>
        <v xml:space="preserve"> </v>
      </c>
      <c r="B437" s="185" t="str">
        <f>[1]ClR!$B437</f>
        <v>Albania</v>
      </c>
      <c r="C437" s="186" t="str">
        <f>[1]ClR!$C437</f>
        <v xml:space="preserve"> </v>
      </c>
      <c r="D437" s="187">
        <f>[1]ClR!D437</f>
        <v>0.17499999999999999</v>
      </c>
      <c r="E437" s="187">
        <f>[1]ClR!E437</f>
        <v>0.52500000000000002</v>
      </c>
      <c r="F437" s="187">
        <f>[1]ClR!F437</f>
        <v>0.2</v>
      </c>
      <c r="G437" s="187">
        <f>[1]ClR!G437</f>
        <v>0.15</v>
      </c>
      <c r="H437" s="187">
        <f>[1]ClR!H437</f>
        <v>0.4</v>
      </c>
      <c r="I437" s="188">
        <f>[1]ClR!$I437</f>
        <v>1.45</v>
      </c>
      <c r="J437" s="185" t="str">
        <f>[1]ClR!$J437</f>
        <v xml:space="preserve"> </v>
      </c>
    </row>
    <row r="438" spans="1:10">
      <c r="A438" s="185">
        <f>[1]ClR!$A438</f>
        <v>396</v>
      </c>
      <c r="B438" s="185" t="str">
        <f>[1]ClR!$B438</f>
        <v>Glentoran</v>
      </c>
      <c r="C438" s="186" t="str">
        <f>[1]ClR!$C438</f>
        <v>Nir3</v>
      </c>
      <c r="D438" s="187">
        <f>[1]ClR!D438</f>
        <v>0</v>
      </c>
      <c r="E438" s="187">
        <f>[1]ClR!E438</f>
        <v>0</v>
      </c>
      <c r="F438" s="187">
        <f>[1]ClR!F438</f>
        <v>0</v>
      </c>
      <c r="G438" s="187">
        <f>[1]ClR!G438</f>
        <v>0</v>
      </c>
      <c r="H438" s="187">
        <f>[1]ClR!H438</f>
        <v>1</v>
      </c>
      <c r="I438" s="188">
        <f>[1]ClR!$I438</f>
        <v>1.391</v>
      </c>
      <c r="J438" s="185" t="str">
        <f>[1]ClR!$J438</f>
        <v>ECLQ1</v>
      </c>
    </row>
    <row r="439" spans="1:10">
      <c r="A439" s="185">
        <f>[1]ClR!$A439</f>
        <v>397</v>
      </c>
      <c r="B439" s="185" t="str">
        <f>[1]ClR!$B439</f>
        <v>Ballymena United</v>
      </c>
      <c r="C439" s="186" t="str">
        <f>[1]ClR!$C439</f>
        <v>Nir7</v>
      </c>
      <c r="D439" s="187">
        <f>[1]ClR!D439</f>
        <v>0</v>
      </c>
      <c r="E439" s="187">
        <f>[1]ClR!E439</f>
        <v>0.25</v>
      </c>
      <c r="F439" s="187">
        <f>[1]ClR!F439</f>
        <v>0</v>
      </c>
      <c r="G439" s="187">
        <f>[1]ClR!G439</f>
        <v>1</v>
      </c>
      <c r="H439" s="187">
        <f>[1]ClR!H439</f>
        <v>0</v>
      </c>
      <c r="I439" s="188">
        <f>[1]ClR!$I439</f>
        <v>1.391</v>
      </c>
      <c r="J439" s="185" t="str">
        <f>[1]ClR!$J439</f>
        <v xml:space="preserve"> </v>
      </c>
    </row>
    <row r="440" spans="1:10">
      <c r="A440" s="185">
        <f>[1]ClR!$A440</f>
        <v>398</v>
      </c>
      <c r="B440" s="185" t="str">
        <f>[1]ClR!$B440</f>
        <v>Glenavon</v>
      </c>
      <c r="C440" s="186" t="str">
        <f>[1]ClR!$C440</f>
        <v>Nir8</v>
      </c>
      <c r="D440" s="187">
        <f>[1]ClR!D440</f>
        <v>0.25</v>
      </c>
      <c r="E440" s="187">
        <f>[1]ClR!E440</f>
        <v>0</v>
      </c>
      <c r="F440" s="187">
        <f>[1]ClR!F440</f>
        <v>1</v>
      </c>
      <c r="G440" s="187">
        <f>[1]ClR!G440</f>
        <v>0</v>
      </c>
      <c r="H440" s="187">
        <f>[1]ClR!H440</f>
        <v>0</v>
      </c>
      <c r="I440" s="188">
        <f>[1]ClR!$I440</f>
        <v>1.391</v>
      </c>
      <c r="J440" s="185" t="str">
        <f>[1]ClR!$J440</f>
        <v xml:space="preserve"> </v>
      </c>
    </row>
    <row r="441" spans="1:10">
      <c r="A441" s="185" t="str">
        <f>[1]ClR!$A441</f>
        <v xml:space="preserve"> </v>
      </c>
      <c r="B441" s="185" t="str">
        <f>[1]ClR!$B441</f>
        <v>Northern Ireland</v>
      </c>
      <c r="C441" s="186" t="str">
        <f>[1]ClR!$C441</f>
        <v xml:space="preserve"> </v>
      </c>
      <c r="D441" s="187">
        <f>[1]ClR!D441</f>
        <v>0.1</v>
      </c>
      <c r="E441" s="187">
        <f>[1]ClR!E441</f>
        <v>0.15</v>
      </c>
      <c r="F441" s="187">
        <f>[1]ClR!F441</f>
        <v>0.1</v>
      </c>
      <c r="G441" s="187">
        <f>[1]ClR!G441</f>
        <v>0.47499999999999998</v>
      </c>
      <c r="H441" s="187">
        <f>[1]ClR!H441</f>
        <v>0.56659999999999999</v>
      </c>
      <c r="I441" s="188">
        <f>[1]ClR!$I441</f>
        <v>1.391</v>
      </c>
      <c r="J441" s="185" t="str">
        <f>[1]ClR!$J441</f>
        <v xml:space="preserve"> </v>
      </c>
    </row>
    <row r="442" spans="1:10">
      <c r="A442" s="185">
        <f>[1]ClR!$A442</f>
        <v>399</v>
      </c>
      <c r="B442" s="185" t="str">
        <f>[1]ClR!$B442</f>
        <v>Dinamo Batumi</v>
      </c>
      <c r="C442" s="186" t="str">
        <f>[1]ClR!$C442</f>
        <v>Geo2</v>
      </c>
      <c r="D442" s="187">
        <f>[1]ClR!D442</f>
        <v>0</v>
      </c>
      <c r="E442" s="187">
        <f>[1]ClR!E442</f>
        <v>0.25</v>
      </c>
      <c r="F442" s="187">
        <f>[1]ClR!F442</f>
        <v>0</v>
      </c>
      <c r="G442" s="187">
        <f>[1]ClR!G442</f>
        <v>0</v>
      </c>
      <c r="H442" s="187">
        <f>[1]ClR!H442</f>
        <v>1</v>
      </c>
      <c r="I442" s="188">
        <f>[1]ClR!$I442</f>
        <v>1.375</v>
      </c>
      <c r="J442" s="185" t="str">
        <f>[1]ClR!$J442</f>
        <v>ECLQ1</v>
      </c>
    </row>
    <row r="443" spans="1:10">
      <c r="A443" s="185">
        <f>[1]ClR!$A443</f>
        <v>400</v>
      </c>
      <c r="B443" s="185" t="str">
        <f>[1]ClR!$B443</f>
        <v>Dinamo-Auto</v>
      </c>
      <c r="C443" s="186" t="str">
        <f>[1]ClR!$C443</f>
        <v>Mol5</v>
      </c>
      <c r="D443" s="187">
        <f>[1]ClR!D443</f>
        <v>0</v>
      </c>
      <c r="E443" s="187">
        <f>[1]ClR!E443</f>
        <v>0</v>
      </c>
      <c r="F443" s="187">
        <f>[1]ClR!F443</f>
        <v>0</v>
      </c>
      <c r="G443" s="187">
        <f>[1]ClR!G443</f>
        <v>0</v>
      </c>
      <c r="H443" s="187">
        <f>[1]ClR!H443</f>
        <v>1</v>
      </c>
      <c r="I443" s="188">
        <f>[1]ClR!$I443</f>
        <v>1.375</v>
      </c>
      <c r="J443" s="185" t="str">
        <f>[1]ClR!$J443</f>
        <v xml:space="preserve"> </v>
      </c>
    </row>
    <row r="444" spans="1:10">
      <c r="A444" s="185">
        <f>[1]ClR!$A444</f>
        <v>401</v>
      </c>
      <c r="B444" s="185" t="str">
        <f>[1]ClR!$B444</f>
        <v>Honka</v>
      </c>
      <c r="C444" s="186" t="str">
        <f>[1]ClR!$C444</f>
        <v>Fin4</v>
      </c>
      <c r="D444" s="187">
        <f>[1]ClR!D444</f>
        <v>0</v>
      </c>
      <c r="E444" s="187">
        <f>[1]ClR!E444</f>
        <v>0</v>
      </c>
      <c r="F444" s="187">
        <f>[1]ClR!F444</f>
        <v>0</v>
      </c>
      <c r="G444" s="187">
        <f>[1]ClR!G444</f>
        <v>0</v>
      </c>
      <c r="H444" s="187">
        <f>[1]ClR!H444</f>
        <v>1</v>
      </c>
      <c r="I444" s="188">
        <f>[1]ClR!$I444</f>
        <v>1.375</v>
      </c>
      <c r="J444" s="185" t="str">
        <f>[1]ClR!$J444</f>
        <v>ECLQ1</v>
      </c>
    </row>
    <row r="445" spans="1:10">
      <c r="A445" s="185">
        <f>[1]ClR!$A445</f>
        <v>402</v>
      </c>
      <c r="B445" s="185" t="str">
        <f>[1]ClR!$B445</f>
        <v>Speranta</v>
      </c>
      <c r="C445" s="186" t="str">
        <f>[1]ClR!$C445</f>
        <v>Mol7</v>
      </c>
      <c r="D445" s="187">
        <f>[1]ClR!D445</f>
        <v>0</v>
      </c>
      <c r="E445" s="187">
        <f>[1]ClR!E445</f>
        <v>0</v>
      </c>
      <c r="F445" s="187">
        <f>[1]ClR!F445</f>
        <v>0</v>
      </c>
      <c r="G445" s="187">
        <f>[1]ClR!G445</f>
        <v>1</v>
      </c>
      <c r="H445" s="187">
        <f>[1]ClR!H445</f>
        <v>0</v>
      </c>
      <c r="I445" s="188">
        <f>[1]ClR!$I445</f>
        <v>1.375</v>
      </c>
      <c r="J445" s="185" t="str">
        <f>[1]ClR!$J445</f>
        <v xml:space="preserve"> </v>
      </c>
    </row>
    <row r="446" spans="1:10">
      <c r="A446" s="185">
        <f>[1]ClR!$A446</f>
        <v>403</v>
      </c>
      <c r="B446" s="185" t="str">
        <f>[1]ClR!$B446</f>
        <v>Lahti</v>
      </c>
      <c r="C446" s="186" t="str">
        <f>[1]ClR!$C446</f>
        <v>Fin6</v>
      </c>
      <c r="D446" s="187">
        <f>[1]ClR!D446</f>
        <v>0</v>
      </c>
      <c r="E446" s="187">
        <f>[1]ClR!E446</f>
        <v>0</v>
      </c>
      <c r="F446" s="187">
        <f>[1]ClR!F446</f>
        <v>1</v>
      </c>
      <c r="G446" s="187">
        <f>[1]ClR!G446</f>
        <v>0</v>
      </c>
      <c r="H446" s="187">
        <f>[1]ClR!H446</f>
        <v>0</v>
      </c>
      <c r="I446" s="188">
        <f>[1]ClR!$I446</f>
        <v>1.375</v>
      </c>
      <c r="J446" s="185" t="str">
        <f>[1]ClR!$J446</f>
        <v xml:space="preserve"> </v>
      </c>
    </row>
    <row r="447" spans="1:10">
      <c r="A447" s="185">
        <f>[1]ClR!$A447</f>
        <v>404</v>
      </c>
      <c r="B447" s="185" t="str">
        <f>[1]ClR!$B447</f>
        <v>Mariehamn</v>
      </c>
      <c r="C447" s="186" t="str">
        <f>[1]ClR!$C447</f>
        <v>Fin9</v>
      </c>
      <c r="D447" s="187">
        <f>[1]ClR!D447</f>
        <v>0.25</v>
      </c>
      <c r="E447" s="187">
        <f>[1]ClR!E447</f>
        <v>1</v>
      </c>
      <c r="F447" s="187">
        <f>[1]ClR!F447</f>
        <v>0</v>
      </c>
      <c r="G447" s="187">
        <f>[1]ClR!G447</f>
        <v>0</v>
      </c>
      <c r="H447" s="187">
        <f>[1]ClR!H447</f>
        <v>0</v>
      </c>
      <c r="I447" s="188">
        <f>[1]ClR!$I447</f>
        <v>1.375</v>
      </c>
      <c r="J447" s="185" t="str">
        <f>[1]ClR!$J447</f>
        <v xml:space="preserve"> </v>
      </c>
    </row>
    <row r="448" spans="1:10">
      <c r="A448" s="185">
        <f>[1]ClR!$A448</f>
        <v>405</v>
      </c>
      <c r="B448" s="185" t="str">
        <f>[1]ClR!$B448</f>
        <v>VPS Vaasa</v>
      </c>
      <c r="C448" s="186" t="str">
        <f>[1]ClR!$C448</f>
        <v>FinII</v>
      </c>
      <c r="D448" s="187">
        <f>[1]ClR!D448</f>
        <v>0</v>
      </c>
      <c r="E448" s="187">
        <f>[1]ClR!E448</f>
        <v>0.5</v>
      </c>
      <c r="F448" s="187">
        <f>[1]ClR!F448</f>
        <v>0</v>
      </c>
      <c r="G448" s="187">
        <f>[1]ClR!G448</f>
        <v>0</v>
      </c>
      <c r="H448" s="187">
        <f>[1]ClR!H448</f>
        <v>0</v>
      </c>
      <c r="I448" s="188">
        <f>[1]ClR!$I448</f>
        <v>1.375</v>
      </c>
      <c r="J448" s="185" t="str">
        <f>[1]ClR!$J448</f>
        <v xml:space="preserve"> </v>
      </c>
    </row>
    <row r="449" spans="1:10">
      <c r="A449" s="185">
        <f>[1]ClR!$A449</f>
        <v>406</v>
      </c>
      <c r="B449" s="185" t="str">
        <f>[1]ClR!$B449</f>
        <v>Dacia Chisinau</v>
      </c>
      <c r="C449" s="186" t="str">
        <f>[1]ClR!$C449</f>
        <v>Mol</v>
      </c>
      <c r="D449" s="187">
        <f>[1]ClR!D449</f>
        <v>0.25</v>
      </c>
      <c r="E449" s="187">
        <f>[1]ClR!E449</f>
        <v>0.25</v>
      </c>
      <c r="F449" s="187">
        <f>[1]ClR!F449</f>
        <v>0</v>
      </c>
      <c r="G449" s="187">
        <f>[1]ClR!G449</f>
        <v>0</v>
      </c>
      <c r="H449" s="187">
        <f>[1]ClR!H449</f>
        <v>0</v>
      </c>
      <c r="I449" s="188">
        <f>[1]ClR!$I449</f>
        <v>1.375</v>
      </c>
      <c r="J449" s="185" t="str">
        <f>[1]ClR!$J449</f>
        <v xml:space="preserve"> </v>
      </c>
    </row>
    <row r="450" spans="1:10">
      <c r="A450" s="185">
        <f>[1]ClR!$A450</f>
        <v>407</v>
      </c>
      <c r="B450" s="185" t="str">
        <f>[1]ClR!$B450</f>
        <v>SJK</v>
      </c>
      <c r="C450" s="186" t="str">
        <f>[1]ClR!$C450</f>
        <v>Fin7</v>
      </c>
      <c r="D450" s="187">
        <f>[1]ClR!D450</f>
        <v>1</v>
      </c>
      <c r="E450" s="187">
        <f>[1]ClR!E450</f>
        <v>0.25</v>
      </c>
      <c r="F450" s="187">
        <f>[1]ClR!F450</f>
        <v>0</v>
      </c>
      <c r="G450" s="187">
        <f>[1]ClR!G450</f>
        <v>0</v>
      </c>
      <c r="H450" s="187">
        <f>[1]ClR!H450</f>
        <v>0</v>
      </c>
      <c r="I450" s="188">
        <f>[1]ClR!$I450</f>
        <v>1.375</v>
      </c>
      <c r="J450" s="185" t="str">
        <f>[1]ClR!$J450</f>
        <v xml:space="preserve"> </v>
      </c>
    </row>
    <row r="451" spans="1:10">
      <c r="A451" s="185">
        <f>[1]ClR!$A451</f>
        <v>408</v>
      </c>
      <c r="B451" s="185" t="str">
        <f>[1]ClR!$B451</f>
        <v>Dila Gori</v>
      </c>
      <c r="C451" s="186" t="str">
        <f>[1]ClR!$C451</f>
        <v>Geo3</v>
      </c>
      <c r="D451" s="187">
        <f>[1]ClR!D451</f>
        <v>0.25</v>
      </c>
      <c r="E451" s="187">
        <f>[1]ClR!E451</f>
        <v>0</v>
      </c>
      <c r="F451" s="187">
        <f>[1]ClR!F451</f>
        <v>0</v>
      </c>
      <c r="G451" s="187">
        <f>[1]ClR!G451</f>
        <v>0</v>
      </c>
      <c r="H451" s="187">
        <f>[1]ClR!H451</f>
        <v>0</v>
      </c>
      <c r="I451" s="188">
        <f>[1]ClR!$I451</f>
        <v>1.375</v>
      </c>
      <c r="J451" s="185" t="str">
        <f>[1]ClR!$J451</f>
        <v>ECLQ1</v>
      </c>
    </row>
    <row r="452" spans="1:10">
      <c r="A452" s="185">
        <f>[1]ClR!$A452</f>
        <v>409</v>
      </c>
      <c r="B452" s="185" t="str">
        <f>[1]ClR!$B452</f>
        <v>Zimbru</v>
      </c>
      <c r="C452" s="186" t="str">
        <f>[1]ClR!$C452</f>
        <v>Mol9</v>
      </c>
      <c r="D452" s="187">
        <f>[1]ClR!D452</f>
        <v>0.5</v>
      </c>
      <c r="E452" s="187">
        <f>[1]ClR!E452</f>
        <v>0</v>
      </c>
      <c r="F452" s="187">
        <f>[1]ClR!F452</f>
        <v>0</v>
      </c>
      <c r="G452" s="187">
        <f>[1]ClR!G452</f>
        <v>0</v>
      </c>
      <c r="H452" s="187">
        <f>[1]ClR!H452</f>
        <v>0</v>
      </c>
      <c r="I452" s="188">
        <f>[1]ClR!$I452</f>
        <v>1.375</v>
      </c>
      <c r="J452" s="185" t="str">
        <f>[1]ClR!$J452</f>
        <v xml:space="preserve"> </v>
      </c>
    </row>
    <row r="453" spans="1:10">
      <c r="A453" s="185" t="str">
        <f>[1]ClR!$A453</f>
        <v xml:space="preserve"> </v>
      </c>
      <c r="B453" s="185" t="str">
        <f>[1]ClR!$B453</f>
        <v>Georgia</v>
      </c>
      <c r="C453" s="186" t="str">
        <f>[1]ClR!$C453</f>
        <v xml:space="preserve"> </v>
      </c>
      <c r="D453" s="187">
        <f>[1]ClR!D453</f>
        <v>0.22500000000000001</v>
      </c>
      <c r="E453" s="187">
        <f>[1]ClR!E453</f>
        <v>2.5000000000000001E-2</v>
      </c>
      <c r="F453" s="187">
        <f>[1]ClR!F453</f>
        <v>0.32500000000000001</v>
      </c>
      <c r="G453" s="187">
        <f>[1]ClR!G453</f>
        <v>0.45</v>
      </c>
      <c r="H453" s="187">
        <f>[1]ClR!H453</f>
        <v>0.35</v>
      </c>
      <c r="I453" s="188">
        <f>[1]ClR!$I453</f>
        <v>1.375</v>
      </c>
      <c r="J453" s="185" t="str">
        <f>[1]ClR!$J453</f>
        <v xml:space="preserve"> </v>
      </c>
    </row>
    <row r="454" spans="1:10">
      <c r="A454" s="185" t="str">
        <f>[1]ClR!$A454</f>
        <v xml:space="preserve"> </v>
      </c>
      <c r="B454" s="185" t="str">
        <f>[1]ClR!$B454</f>
        <v>Finland</v>
      </c>
      <c r="C454" s="186" t="str">
        <f>[1]ClR!$C454</f>
        <v xml:space="preserve"> </v>
      </c>
      <c r="D454" s="187">
        <f>[1]ClR!D454</f>
        <v>0.35</v>
      </c>
      <c r="E454" s="187">
        <f>[1]ClR!E454</f>
        <v>0.25</v>
      </c>
      <c r="F454" s="187">
        <f>[1]ClR!F454</f>
        <v>0.17499999999999999</v>
      </c>
      <c r="G454" s="187">
        <f>[1]ClR!G454</f>
        <v>0.32500000000000001</v>
      </c>
      <c r="H454" s="187">
        <f>[1]ClR!H454</f>
        <v>0.27500000000000002</v>
      </c>
      <c r="I454" s="188">
        <f>[1]ClR!$I454</f>
        <v>1.375</v>
      </c>
      <c r="J454" s="185" t="str">
        <f>[1]ClR!$J454</f>
        <v xml:space="preserve"> </v>
      </c>
    </row>
    <row r="455" spans="1:10">
      <c r="A455" s="185" t="str">
        <f>[1]ClR!$A455</f>
        <v xml:space="preserve"> </v>
      </c>
      <c r="B455" s="185" t="str">
        <f>[1]ClR!$B455</f>
        <v>Moldova</v>
      </c>
      <c r="C455" s="186" t="str">
        <f>[1]ClR!$C455</f>
        <v xml:space="preserve"> </v>
      </c>
      <c r="D455" s="187">
        <f>[1]ClR!D455</f>
        <v>0.17499999999999999</v>
      </c>
      <c r="E455" s="187">
        <f>[1]ClR!E455</f>
        <v>0.55000000000000004</v>
      </c>
      <c r="F455" s="187">
        <f>[1]ClR!F455</f>
        <v>0.22500000000000001</v>
      </c>
      <c r="G455" s="187">
        <f>[1]ClR!G455</f>
        <v>0.15</v>
      </c>
      <c r="H455" s="187">
        <f>[1]ClR!H455</f>
        <v>0.27500000000000002</v>
      </c>
      <c r="I455" s="188">
        <f>[1]ClR!$I455</f>
        <v>1.375</v>
      </c>
      <c r="J455" s="185" t="str">
        <f>[1]ClR!$J455</f>
        <v xml:space="preserve"> </v>
      </c>
    </row>
    <row r="456" spans="1:10">
      <c r="A456" s="185">
        <f>[1]ClR!$A456</f>
        <v>410</v>
      </c>
      <c r="B456" s="185" t="str">
        <f>[1]ClR!$B456</f>
        <v>Sirens</v>
      </c>
      <c r="C456" s="186" t="str">
        <f>[1]ClR!$C456</f>
        <v>Mal9</v>
      </c>
      <c r="D456" s="187">
        <f>[1]ClR!D456</f>
        <v>0</v>
      </c>
      <c r="E456" s="187">
        <f>[1]ClR!E456</f>
        <v>0</v>
      </c>
      <c r="F456" s="187">
        <f>[1]ClR!F456</f>
        <v>0</v>
      </c>
      <c r="G456" s="187">
        <f>[1]ClR!G456</f>
        <v>0</v>
      </c>
      <c r="H456" s="187">
        <f>[1]ClR!H456</f>
        <v>1</v>
      </c>
      <c r="I456" s="188">
        <f>[1]ClR!$I456</f>
        <v>1.2749999999999999</v>
      </c>
      <c r="J456" s="185" t="str">
        <f>[1]ClR!$J456</f>
        <v xml:space="preserve"> </v>
      </c>
    </row>
    <row r="457" spans="1:10">
      <c r="A457" s="185" t="str">
        <f>[1]ClR!$A457</f>
        <v xml:space="preserve"> </v>
      </c>
      <c r="B457" s="185" t="str">
        <f>[1]ClR!$B457</f>
        <v>Malta</v>
      </c>
      <c r="C457" s="186" t="str">
        <f>[1]ClR!$C457</f>
        <v xml:space="preserve"> </v>
      </c>
      <c r="D457" s="187">
        <f>[1]ClR!D457</f>
        <v>0.25</v>
      </c>
      <c r="E457" s="187">
        <f>[1]ClR!E457</f>
        <v>0.27500000000000002</v>
      </c>
      <c r="F457" s="187">
        <f>[1]ClR!F457</f>
        <v>0.3</v>
      </c>
      <c r="G457" s="187">
        <f>[1]ClR!G457</f>
        <v>0.15</v>
      </c>
      <c r="H457" s="187">
        <f>[1]ClR!H457</f>
        <v>0.3</v>
      </c>
      <c r="I457" s="188">
        <f>[1]ClR!$I457</f>
        <v>1.2749999999999999</v>
      </c>
      <c r="J457" s="185" t="str">
        <f>[1]ClR!$J457</f>
        <v xml:space="preserve"> </v>
      </c>
    </row>
    <row r="458" spans="1:10">
      <c r="A458" s="185">
        <f>[1]ClR!$A458</f>
        <v>411</v>
      </c>
      <c r="B458" s="185" t="str">
        <f>[1]ClR!$B458</f>
        <v>Sant Julia</v>
      </c>
      <c r="C458" s="186" t="str">
        <f>[1]ClR!$C458</f>
        <v>And3</v>
      </c>
      <c r="D458" s="187">
        <f>[1]ClR!D458</f>
        <v>0</v>
      </c>
      <c r="E458" s="187">
        <f>[1]ClR!E458</f>
        <v>0.25</v>
      </c>
      <c r="F458" s="187">
        <f>[1]ClR!F458</f>
        <v>0.5</v>
      </c>
      <c r="G458" s="187">
        <f>[1]ClR!G458</f>
        <v>0.5</v>
      </c>
      <c r="H458" s="187">
        <f>[1]ClR!H458</f>
        <v>0</v>
      </c>
      <c r="I458" s="188">
        <f>[1]ClR!$I458</f>
        <v>1.25</v>
      </c>
      <c r="J458" s="185" t="str">
        <f>[1]ClR!$J458</f>
        <v>ECLQ1</v>
      </c>
    </row>
    <row r="459" spans="1:10">
      <c r="A459" s="185">
        <f>[1]ClR!$A459</f>
        <v>412</v>
      </c>
      <c r="B459" s="185" t="str">
        <f>[1]ClR!$B459</f>
        <v>Rudar Velenje</v>
      </c>
      <c r="C459" s="186" t="str">
        <f>[1]ClR!$C459</f>
        <v>SloII</v>
      </c>
      <c r="D459" s="187">
        <f>[1]ClR!D459</f>
        <v>0.25</v>
      </c>
      <c r="E459" s="187">
        <f>[1]ClR!E459</f>
        <v>0</v>
      </c>
      <c r="F459" s="187">
        <f>[1]ClR!F459</f>
        <v>1</v>
      </c>
      <c r="G459" s="187">
        <f>[1]ClR!G459</f>
        <v>0</v>
      </c>
      <c r="H459" s="187">
        <f>[1]ClR!H459</f>
        <v>0</v>
      </c>
      <c r="I459" s="188">
        <f>[1]ClR!$I459</f>
        <v>1.25</v>
      </c>
      <c r="J459" s="185" t="str">
        <f>[1]ClR!$J459</f>
        <v xml:space="preserve"> </v>
      </c>
    </row>
    <row r="460" spans="1:10">
      <c r="A460" s="185" t="str">
        <f>[1]ClR!$A460</f>
        <v xml:space="preserve"> </v>
      </c>
      <c r="B460" s="185" t="str">
        <f>[1]ClR!$B460</f>
        <v>Faroe Islands</v>
      </c>
      <c r="C460" s="186" t="str">
        <f>[1]ClR!$C460</f>
        <v xml:space="preserve"> </v>
      </c>
      <c r="D460" s="187">
        <f>[1]ClR!D460</f>
        <v>7.4999999999999997E-2</v>
      </c>
      <c r="E460" s="187">
        <f>[1]ClR!E460</f>
        <v>0.15</v>
      </c>
      <c r="F460" s="187">
        <f>[1]ClR!F460</f>
        <v>0.22500000000000001</v>
      </c>
      <c r="G460" s="187">
        <f>[1]ClR!G460</f>
        <v>0.22500000000000001</v>
      </c>
      <c r="H460" s="187">
        <f>[1]ClR!H460</f>
        <v>0.55000000000000004</v>
      </c>
      <c r="I460" s="188">
        <f>[1]ClR!$I460</f>
        <v>1.2250000000000001</v>
      </c>
      <c r="J460" s="185" t="str">
        <f>[1]ClR!$J460</f>
        <v xml:space="preserve"> </v>
      </c>
    </row>
    <row r="461" spans="1:10">
      <c r="A461" s="185">
        <f>[1]ClR!$A461</f>
        <v>413</v>
      </c>
      <c r="B461" s="185" t="str">
        <f>[1]ClR!$B461</f>
        <v>Gjilani</v>
      </c>
      <c r="C461" s="186" t="str">
        <f>[1]ClR!$C461</f>
        <v>Kos4</v>
      </c>
      <c r="D461" s="187">
        <f>[1]ClR!D461</f>
        <v>0</v>
      </c>
      <c r="E461" s="187">
        <f>[1]ClR!E461</f>
        <v>0</v>
      </c>
      <c r="F461" s="187">
        <f>[1]ClR!F461</f>
        <v>0</v>
      </c>
      <c r="G461" s="187">
        <f>[1]ClR!G461</f>
        <v>0</v>
      </c>
      <c r="H461" s="187">
        <f>[1]ClR!H461</f>
        <v>1</v>
      </c>
      <c r="I461" s="188">
        <f>[1]ClR!$I461</f>
        <v>1.1659999999999999</v>
      </c>
      <c r="J461" s="185" t="str">
        <f>[1]ClR!$J461</f>
        <v xml:space="preserve"> </v>
      </c>
    </row>
    <row r="462" spans="1:10">
      <c r="A462" s="185">
        <f>[1]ClR!$A462</f>
        <v>414</v>
      </c>
      <c r="B462" s="185" t="str">
        <f>[1]ClR!$B462</f>
        <v>Trepca'89</v>
      </c>
      <c r="C462" s="186" t="str">
        <f>[1]ClR!$C462</f>
        <v>Kos5</v>
      </c>
      <c r="D462" s="187">
        <f>[1]ClR!D462</f>
        <v>0</v>
      </c>
      <c r="E462" s="187">
        <f>[1]ClR!E462</f>
        <v>0.5</v>
      </c>
      <c r="F462" s="187">
        <f>[1]ClR!F462</f>
        <v>0</v>
      </c>
      <c r="G462" s="187">
        <f>[1]ClR!G462</f>
        <v>0</v>
      </c>
      <c r="H462" s="187">
        <f>[1]ClR!H462</f>
        <v>0</v>
      </c>
      <c r="I462" s="188">
        <f>[1]ClR!$I462</f>
        <v>1.1659999999999999</v>
      </c>
      <c r="J462" s="185" t="str">
        <f>[1]ClR!$J462</f>
        <v xml:space="preserve"> </v>
      </c>
    </row>
    <row r="463" spans="1:10">
      <c r="A463" s="185" t="str">
        <f>[1]ClR!$A463</f>
        <v xml:space="preserve"> </v>
      </c>
      <c r="B463" s="185" t="str">
        <f>[1]ClR!$B463</f>
        <v>Kosovo</v>
      </c>
      <c r="C463" s="186" t="str">
        <f>[1]ClR!$C463</f>
        <v xml:space="preserve"> </v>
      </c>
      <c r="D463" s="187">
        <f>[1]ClR!D463</f>
        <v>0</v>
      </c>
      <c r="E463" s="187">
        <f>[1]ClR!E463</f>
        <v>0</v>
      </c>
      <c r="F463" s="187">
        <f>[1]ClR!F463</f>
        <v>0.5</v>
      </c>
      <c r="G463" s="187">
        <f>[1]ClR!G463</f>
        <v>0.3</v>
      </c>
      <c r="H463" s="187">
        <f>[1]ClR!H463</f>
        <v>0.36659999999999998</v>
      </c>
      <c r="I463" s="188">
        <f>[1]ClR!$I463</f>
        <v>1.1659999999999999</v>
      </c>
      <c r="J463" s="185" t="str">
        <f>[1]ClR!$J463</f>
        <v xml:space="preserve"> </v>
      </c>
    </row>
    <row r="464" spans="1:10">
      <c r="A464" s="185" t="str">
        <f>[1]ClR!$A464</f>
        <v xml:space="preserve"> </v>
      </c>
      <c r="B464" s="185" t="str">
        <f>[1]ClR!$B464</f>
        <v>Gibraltar</v>
      </c>
      <c r="C464" s="186" t="str">
        <f>[1]ClR!$C464</f>
        <v xml:space="preserve"> </v>
      </c>
      <c r="D464" s="187">
        <f>[1]ClR!D464</f>
        <v>0.3</v>
      </c>
      <c r="E464" s="187">
        <f>[1]ClR!E464</f>
        <v>0.1</v>
      </c>
      <c r="F464" s="187">
        <f>[1]ClR!F464</f>
        <v>0.2</v>
      </c>
      <c r="G464" s="187">
        <f>[1]ClR!G464</f>
        <v>0.2</v>
      </c>
      <c r="H464" s="187">
        <f>[1]ClR!H464</f>
        <v>0.3332</v>
      </c>
      <c r="I464" s="188">
        <f>[1]ClR!$I464</f>
        <v>1.133</v>
      </c>
      <c r="J464" s="185" t="str">
        <f>[1]ClR!$J464</f>
        <v xml:space="preserve"> </v>
      </c>
    </row>
    <row r="465" spans="1:10">
      <c r="A465" s="185">
        <f>[1]ClR!$A465</f>
        <v>415</v>
      </c>
      <c r="B465" s="185" t="str">
        <f>[1]ClR!$B465</f>
        <v>Vikingur Reykjavik</v>
      </c>
      <c r="C465" s="186" t="str">
        <f>[1]ClR!$C465</f>
        <v>Isl10</v>
      </c>
      <c r="D465" s="187">
        <f>[1]ClR!D465</f>
        <v>0</v>
      </c>
      <c r="E465" s="187">
        <f>[1]ClR!E465</f>
        <v>0</v>
      </c>
      <c r="F465" s="187">
        <f>[1]ClR!F465</f>
        <v>0</v>
      </c>
      <c r="G465" s="187">
        <f>[1]ClR!G465</f>
        <v>0</v>
      </c>
      <c r="H465" s="187">
        <f>[1]ClR!H465</f>
        <v>1</v>
      </c>
      <c r="I465" s="188">
        <f>[1]ClR!$I465</f>
        <v>1</v>
      </c>
      <c r="J465" s="185" t="str">
        <f>[1]ClR!$J465</f>
        <v xml:space="preserve"> </v>
      </c>
    </row>
    <row r="466" spans="1:10">
      <c r="A466" s="185">
        <f>[1]ClR!$A466</f>
        <v>416</v>
      </c>
      <c r="B466" s="185" t="str">
        <f>[1]ClR!$B466</f>
        <v>Iskra</v>
      </c>
      <c r="C466" s="186" t="str">
        <f>[1]ClR!$C466</f>
        <v>Mne6</v>
      </c>
      <c r="D466" s="187">
        <f>[1]ClR!D466</f>
        <v>0</v>
      </c>
      <c r="E466" s="187">
        <f>[1]ClR!E466</f>
        <v>0</v>
      </c>
      <c r="F466" s="187">
        <f>[1]ClR!F466</f>
        <v>0</v>
      </c>
      <c r="G466" s="187">
        <f>[1]ClR!G466</f>
        <v>0</v>
      </c>
      <c r="H466" s="187">
        <f>[1]ClR!H466</f>
        <v>1</v>
      </c>
      <c r="I466" s="188">
        <f>[1]ClR!$I466</f>
        <v>1</v>
      </c>
      <c r="J466" s="185" t="str">
        <f>[1]ClR!$J466</f>
        <v xml:space="preserve"> </v>
      </c>
    </row>
    <row r="467" spans="1:10">
      <c r="A467" s="185">
        <f>[1]ClR!$A467</f>
        <v>417</v>
      </c>
      <c r="B467" s="185" t="str">
        <f>[1]ClR!$B467</f>
        <v>Paide</v>
      </c>
      <c r="C467" s="186" t="str">
        <f>[1]ClR!$C467</f>
        <v>Est2</v>
      </c>
      <c r="D467" s="187">
        <f>[1]ClR!D467</f>
        <v>0</v>
      </c>
      <c r="E467" s="187">
        <f>[1]ClR!E467</f>
        <v>0</v>
      </c>
      <c r="F467" s="187">
        <f>[1]ClR!F467</f>
        <v>0</v>
      </c>
      <c r="G467" s="187">
        <f>[1]ClR!G467</f>
        <v>0</v>
      </c>
      <c r="H467" s="187">
        <f>[1]ClR!H467</f>
        <v>1</v>
      </c>
      <c r="I467" s="188">
        <f>[1]ClR!$I467</f>
        <v>1</v>
      </c>
      <c r="J467" s="185" t="str">
        <f>[1]ClR!$J467</f>
        <v>ECLQ1</v>
      </c>
    </row>
    <row r="468" spans="1:10">
      <c r="A468" s="185">
        <f>[1]ClR!$A468</f>
        <v>418</v>
      </c>
      <c r="B468" s="185" t="str">
        <f>[1]ClR!$B468</f>
        <v>Barry Town</v>
      </c>
      <c r="C468" s="186" t="str">
        <f>[1]ClR!$C468</f>
        <v>Wal4</v>
      </c>
      <c r="D468" s="187">
        <f>[1]ClR!D468</f>
        <v>0</v>
      </c>
      <c r="E468" s="187">
        <f>[1]ClR!E468</f>
        <v>0</v>
      </c>
      <c r="F468" s="187">
        <f>[1]ClR!F468</f>
        <v>0</v>
      </c>
      <c r="G468" s="187">
        <f>[1]ClR!G468</f>
        <v>0.5</v>
      </c>
      <c r="H468" s="187">
        <f>[1]ClR!H468</f>
        <v>0.5</v>
      </c>
      <c r="I468" s="188">
        <f>[1]ClR!$I468</f>
        <v>1</v>
      </c>
      <c r="J468" s="185" t="str">
        <f>[1]ClR!$J468</f>
        <v>ECLQ1</v>
      </c>
    </row>
    <row r="469" spans="1:10">
      <c r="A469" s="185">
        <f>[1]ClR!$A469</f>
        <v>419</v>
      </c>
      <c r="B469" s="185" t="str">
        <f>[1]ClR!$B469</f>
        <v>Cardiff MU</v>
      </c>
      <c r="C469" s="186" t="str">
        <f>[1]ClR!$C469</f>
        <v>Wal10</v>
      </c>
      <c r="D469" s="187">
        <f>[1]ClR!D469</f>
        <v>0</v>
      </c>
      <c r="E469" s="187">
        <f>[1]ClR!E469</f>
        <v>0</v>
      </c>
      <c r="F469" s="187">
        <f>[1]ClR!F469</f>
        <v>0</v>
      </c>
      <c r="G469" s="187">
        <f>[1]ClR!G469</f>
        <v>0.5</v>
      </c>
      <c r="H469" s="187">
        <f>[1]ClR!H469</f>
        <v>0</v>
      </c>
      <c r="I469" s="188">
        <f>[1]ClR!$I469</f>
        <v>1</v>
      </c>
      <c r="J469" s="185" t="str">
        <f>[1]ClR!$J469</f>
        <v xml:space="preserve"> </v>
      </c>
    </row>
    <row r="470" spans="1:10">
      <c r="A470" s="185">
        <f>[1]ClR!$A470</f>
        <v>420</v>
      </c>
      <c r="B470" s="185" t="str">
        <f>[1]ClR!$B470</f>
        <v>IBV Vestmannaeyjar</v>
      </c>
      <c r="C470" s="186" t="str">
        <f>[1]ClR!$C470</f>
        <v>IslII</v>
      </c>
      <c r="D470" s="187">
        <f>[1]ClR!D470</f>
        <v>0</v>
      </c>
      <c r="E470" s="187">
        <f>[1]ClR!E470</f>
        <v>0</v>
      </c>
      <c r="F470" s="187">
        <f>[1]ClR!F470</f>
        <v>1</v>
      </c>
      <c r="G470" s="187">
        <f>[1]ClR!G470</f>
        <v>0</v>
      </c>
      <c r="H470" s="187">
        <f>[1]ClR!H470</f>
        <v>0</v>
      </c>
      <c r="I470" s="188">
        <f>[1]ClR!$I470</f>
        <v>1</v>
      </c>
      <c r="J470" s="185" t="str">
        <f>[1]ClR!$J470</f>
        <v xml:space="preserve"> </v>
      </c>
    </row>
    <row r="471" spans="1:10">
      <c r="A471" s="185">
        <f>[1]ClR!$A471</f>
        <v>421</v>
      </c>
      <c r="B471" s="185" t="str">
        <f>[1]ClR!$B471</f>
        <v>Folgore</v>
      </c>
      <c r="C471" s="186" t="str">
        <f>[1]ClR!$C471</f>
        <v>Sma</v>
      </c>
      <c r="D471" s="187">
        <f>[1]ClR!D471</f>
        <v>0.25</v>
      </c>
      <c r="E471" s="187">
        <f>[1]ClR!E471</f>
        <v>0.25</v>
      </c>
      <c r="F471" s="187">
        <f>[1]ClR!F471</f>
        <v>0.5</v>
      </c>
      <c r="G471" s="187">
        <f>[1]ClR!G471</f>
        <v>0</v>
      </c>
      <c r="H471" s="187">
        <f>[1]ClR!H471</f>
        <v>0</v>
      </c>
      <c r="I471" s="188">
        <f>[1]ClR!$I471</f>
        <v>1</v>
      </c>
      <c r="J471" s="185" t="str">
        <f>[1]ClR!$J471</f>
        <v xml:space="preserve"> </v>
      </c>
    </row>
    <row r="472" spans="1:10">
      <c r="A472" s="185">
        <f>[1]ClR!$A472</f>
        <v>422</v>
      </c>
      <c r="B472" s="185" t="str">
        <f>[1]ClR!$B472</f>
        <v>Cefn Druids</v>
      </c>
      <c r="C472" s="186" t="str">
        <f>[1]ClR!$C472</f>
        <v>Wal12</v>
      </c>
      <c r="D472" s="187">
        <f>[1]ClR!D472</f>
        <v>0</v>
      </c>
      <c r="E472" s="187">
        <f>[1]ClR!E472</f>
        <v>0</v>
      </c>
      <c r="F472" s="187">
        <f>[1]ClR!F472</f>
        <v>0.5</v>
      </c>
      <c r="G472" s="187">
        <f>[1]ClR!G472</f>
        <v>0</v>
      </c>
      <c r="H472" s="187">
        <f>[1]ClR!H472</f>
        <v>0</v>
      </c>
      <c r="I472" s="188">
        <f>[1]ClR!$I472</f>
        <v>1</v>
      </c>
      <c r="J472" s="185" t="str">
        <f>[1]ClR!$J472</f>
        <v xml:space="preserve"> </v>
      </c>
    </row>
    <row r="473" spans="1:10">
      <c r="A473" s="185">
        <f>[1]ClR!$A473</f>
        <v>423</v>
      </c>
      <c r="B473" s="185" t="str">
        <f>[1]ClR!$B473</f>
        <v>Bangor City</v>
      </c>
      <c r="C473" s="186" t="str">
        <f>[1]ClR!$C473</f>
        <v>WalII</v>
      </c>
      <c r="D473" s="187">
        <f>[1]ClR!D473</f>
        <v>0</v>
      </c>
      <c r="E473" s="187">
        <f>[1]ClR!E473</f>
        <v>0.25</v>
      </c>
      <c r="F473" s="187">
        <f>[1]ClR!F473</f>
        <v>0</v>
      </c>
      <c r="G473" s="187">
        <f>[1]ClR!G473</f>
        <v>0</v>
      </c>
      <c r="H473" s="187">
        <f>[1]ClR!H473</f>
        <v>0</v>
      </c>
      <c r="I473" s="188">
        <f>[1]ClR!$I473</f>
        <v>1</v>
      </c>
      <c r="J473" s="185" t="str">
        <f>[1]ClR!$J473</f>
        <v xml:space="preserve"> </v>
      </c>
    </row>
    <row r="474" spans="1:10">
      <c r="A474" s="185">
        <f>[1]ClR!$A474</f>
        <v>424</v>
      </c>
      <c r="B474" s="185" t="str">
        <f>[1]ClR!$B474</f>
        <v>Bokelj</v>
      </c>
      <c r="C474" s="186" t="str">
        <f>[1]ClR!$C474</f>
        <v>MneII</v>
      </c>
      <c r="D474" s="187">
        <f>[1]ClR!D474</f>
        <v>0.25</v>
      </c>
      <c r="E474" s="187">
        <f>[1]ClR!E474</f>
        <v>0</v>
      </c>
      <c r="F474" s="187">
        <f>[1]ClR!F474</f>
        <v>0</v>
      </c>
      <c r="G474" s="187">
        <f>[1]ClR!G474</f>
        <v>0</v>
      </c>
      <c r="H474" s="187">
        <f>[1]ClR!H474</f>
        <v>0</v>
      </c>
      <c r="I474" s="188">
        <f>[1]ClR!$I474</f>
        <v>1</v>
      </c>
      <c r="J474" s="185" t="str">
        <f>[1]ClR!$J474</f>
        <v xml:space="preserve"> </v>
      </c>
    </row>
    <row r="475" spans="1:10">
      <c r="A475" s="185">
        <f>[1]ClR!$A475</f>
        <v>425</v>
      </c>
      <c r="B475" s="185" t="str">
        <f>[1]ClR!$B475</f>
        <v>Llandudno</v>
      </c>
      <c r="C475" s="186" t="str">
        <f>[1]ClR!$C475</f>
        <v>WalII</v>
      </c>
      <c r="D475" s="187">
        <f>[1]ClR!D475</f>
        <v>0.25</v>
      </c>
      <c r="E475" s="187">
        <f>[1]ClR!E475</f>
        <v>0</v>
      </c>
      <c r="F475" s="187">
        <f>[1]ClR!F475</f>
        <v>0</v>
      </c>
      <c r="G475" s="187">
        <f>[1]ClR!G475</f>
        <v>0</v>
      </c>
      <c r="H475" s="187">
        <f>[1]ClR!H475</f>
        <v>0</v>
      </c>
      <c r="I475" s="188">
        <f>[1]ClR!$I475</f>
        <v>1</v>
      </c>
      <c r="J475" s="185" t="str">
        <f>[1]ClR!$J475</f>
        <v xml:space="preserve"> </v>
      </c>
    </row>
    <row r="476" spans="1:10">
      <c r="A476" s="185" t="str">
        <f>[1]ClR!$A476</f>
        <v xml:space="preserve"> </v>
      </c>
      <c r="B476" s="185" t="str">
        <f>[1]ClR!$B476</f>
        <v>Montenegro</v>
      </c>
      <c r="C476" s="186" t="str">
        <f>[1]ClR!$C476</f>
        <v xml:space="preserve"> </v>
      </c>
      <c r="D476" s="187">
        <f>[1]ClR!D476</f>
        <v>0.17499999999999999</v>
      </c>
      <c r="E476" s="187">
        <f>[1]ClR!E476</f>
        <v>0.22500000000000001</v>
      </c>
      <c r="F476" s="187">
        <f>[1]ClR!F476</f>
        <v>7.4999999999999997E-2</v>
      </c>
      <c r="G476" s="187">
        <f>[1]ClR!G476</f>
        <v>0.2</v>
      </c>
      <c r="H476" s="187">
        <f>[1]ClR!H476</f>
        <v>0.32500000000000001</v>
      </c>
      <c r="I476" s="188">
        <f>[1]ClR!$I476</f>
        <v>1</v>
      </c>
      <c r="J476" s="185" t="str">
        <f>[1]ClR!$J476</f>
        <v xml:space="preserve"> </v>
      </c>
    </row>
    <row r="477" spans="1:10">
      <c r="A477" s="185" t="str">
        <f>[1]ClR!$A477</f>
        <v xml:space="preserve"> </v>
      </c>
      <c r="B477" s="185" t="str">
        <f>[1]ClR!$B477</f>
        <v>Wales</v>
      </c>
      <c r="C477" s="186" t="str">
        <f>[1]ClR!$C477</f>
        <v xml:space="preserve"> </v>
      </c>
      <c r="D477" s="187">
        <f>[1]ClR!D477</f>
        <v>0.2</v>
      </c>
      <c r="E477" s="187">
        <f>[1]ClR!E477</f>
        <v>0.1</v>
      </c>
      <c r="F477" s="187">
        <f>[1]ClR!F477</f>
        <v>0.2</v>
      </c>
      <c r="G477" s="187">
        <f>[1]ClR!G477</f>
        <v>0.2</v>
      </c>
      <c r="H477" s="187">
        <f>[1]ClR!H477</f>
        <v>0.3</v>
      </c>
      <c r="I477" s="188">
        <f>[1]ClR!$I477</f>
        <v>1</v>
      </c>
      <c r="J477" s="185" t="str">
        <f>[1]ClR!$J477</f>
        <v xml:space="preserve"> </v>
      </c>
    </row>
    <row r="478" spans="1:10">
      <c r="A478" s="185" t="str">
        <f>[1]ClR!$A478</f>
        <v xml:space="preserve"> </v>
      </c>
      <c r="B478" s="185" t="str">
        <f>[1]ClR!$B478</f>
        <v>Iceland</v>
      </c>
      <c r="C478" s="186" t="str">
        <f>[1]ClR!$C478</f>
        <v xml:space="preserve"> </v>
      </c>
      <c r="D478" s="187">
        <f>[1]ClR!D478</f>
        <v>0.2</v>
      </c>
      <c r="E478" s="187">
        <f>[1]ClR!E478</f>
        <v>0.22500000000000001</v>
      </c>
      <c r="F478" s="187">
        <f>[1]ClR!F478</f>
        <v>0.3</v>
      </c>
      <c r="G478" s="187">
        <f>[1]ClR!G478</f>
        <v>0.125</v>
      </c>
      <c r="H478" s="187">
        <f>[1]ClR!H478</f>
        <v>0.125</v>
      </c>
      <c r="I478" s="188">
        <f>[1]ClR!$I478</f>
        <v>0.97499999999999998</v>
      </c>
      <c r="J478" s="185" t="str">
        <f>[1]ClR!$J478</f>
        <v xml:space="preserve"> </v>
      </c>
    </row>
    <row r="479" spans="1:10">
      <c r="A479" s="185">
        <f>[1]ClR!$A479</f>
        <v>426</v>
      </c>
      <c r="B479" s="185" t="str">
        <f>[1]ClR!$B479</f>
        <v>FCI Tallinn</v>
      </c>
      <c r="C479" s="186" t="str">
        <f>[1]ClR!$C479</f>
        <v>Est</v>
      </c>
      <c r="D479" s="187">
        <f>[1]ClR!D479</f>
        <v>0.25</v>
      </c>
      <c r="E479" s="187">
        <f>[1]ClR!E479</f>
        <v>0.5</v>
      </c>
      <c r="F479" s="187">
        <f>[1]ClR!F479</f>
        <v>0</v>
      </c>
      <c r="G479" s="187">
        <f>[1]ClR!G479</f>
        <v>0</v>
      </c>
      <c r="H479" s="187">
        <f>[1]ClR!H479</f>
        <v>0</v>
      </c>
      <c r="I479" s="188">
        <f>[1]ClR!$I479</f>
        <v>0.95</v>
      </c>
      <c r="J479" s="185" t="str">
        <f>[1]ClR!$J479</f>
        <v xml:space="preserve"> </v>
      </c>
    </row>
    <row r="480" spans="1:10">
      <c r="A480" s="185" t="str">
        <f>[1]ClR!$A480</f>
        <v xml:space="preserve"> </v>
      </c>
      <c r="B480" s="185" t="str">
        <f>[1]ClR!$B480</f>
        <v>Estonia</v>
      </c>
      <c r="C480" s="186" t="str">
        <f>[1]ClR!$C480</f>
        <v xml:space="preserve"> </v>
      </c>
      <c r="D480" s="187">
        <f>[1]ClR!D480</f>
        <v>0.27500000000000002</v>
      </c>
      <c r="E480" s="187">
        <f>[1]ClR!E480</f>
        <v>0.125</v>
      </c>
      <c r="F480" s="187">
        <f>[1]ClR!F480</f>
        <v>0.1</v>
      </c>
      <c r="G480" s="187">
        <f>[1]ClR!G480</f>
        <v>0.17499999999999999</v>
      </c>
      <c r="H480" s="187">
        <f>[1]ClR!H480</f>
        <v>0.27500000000000002</v>
      </c>
      <c r="I480" s="188">
        <f>[1]ClR!$I480</f>
        <v>0.95</v>
      </c>
      <c r="J480" s="185" t="str">
        <f>[1]ClR!$J480</f>
        <v xml:space="preserve"> </v>
      </c>
    </row>
    <row r="481" spans="1:10">
      <c r="A481" s="185">
        <f>[1]ClR!$A481</f>
        <v>427</v>
      </c>
      <c r="B481" s="185" t="str">
        <f>[1]ClR!$B481</f>
        <v>UE Santa Coloma</v>
      </c>
      <c r="C481" s="186" t="str">
        <f>[1]ClR!$C481</f>
        <v>And6</v>
      </c>
      <c r="D481" s="187">
        <f>[1]ClR!D481</f>
        <v>0.25</v>
      </c>
      <c r="E481" s="187">
        <f>[1]ClR!E481</f>
        <v>0.25</v>
      </c>
      <c r="F481" s="187">
        <f>[1]ClR!F481</f>
        <v>0</v>
      </c>
      <c r="G481" s="187">
        <f>[1]ClR!G481</f>
        <v>0</v>
      </c>
      <c r="H481" s="187">
        <f>[1]ClR!H481</f>
        <v>0</v>
      </c>
      <c r="I481" s="188">
        <f>[1]ClR!$I481</f>
        <v>0.66600000000000004</v>
      </c>
      <c r="J481" s="185" t="str">
        <f>[1]ClR!$J481</f>
        <v xml:space="preserve"> </v>
      </c>
    </row>
    <row r="482" spans="1:10">
      <c r="A482" s="185">
        <f>[1]ClR!$A482</f>
        <v>428</v>
      </c>
      <c r="B482" s="185" t="str">
        <f>[1]ClR!$B482</f>
        <v>Lusitans</v>
      </c>
      <c r="C482" s="186" t="str">
        <f>[1]ClR!$C482</f>
        <v>And</v>
      </c>
      <c r="D482" s="187">
        <f>[1]ClR!D482</f>
        <v>0.25</v>
      </c>
      <c r="E482" s="187">
        <f>[1]ClR!E482</f>
        <v>0</v>
      </c>
      <c r="F482" s="187">
        <f>[1]ClR!F482</f>
        <v>0</v>
      </c>
      <c r="G482" s="187">
        <f>[1]ClR!G482</f>
        <v>0</v>
      </c>
      <c r="H482" s="187">
        <f>[1]ClR!H482</f>
        <v>0</v>
      </c>
      <c r="I482" s="188">
        <f>[1]ClR!$I482</f>
        <v>0.66600000000000004</v>
      </c>
      <c r="J482" s="185" t="str">
        <f>[1]ClR!$J482</f>
        <v xml:space="preserve"> </v>
      </c>
    </row>
    <row r="483" spans="1:10">
      <c r="A483" s="185" t="str">
        <f>[1]ClR!$A483</f>
        <v xml:space="preserve"> </v>
      </c>
      <c r="B483" s="185" t="str">
        <f>[1]ClR!$B483</f>
        <v>Andorra</v>
      </c>
      <c r="C483" s="186" t="str">
        <f>[1]ClR!$C483</f>
        <v xml:space="preserve"> </v>
      </c>
      <c r="D483" s="187">
        <f>[1]ClR!D483</f>
        <v>3.32E-2</v>
      </c>
      <c r="E483" s="187">
        <f>[1]ClR!E483</f>
        <v>3.32E-2</v>
      </c>
      <c r="F483" s="187">
        <f>[1]ClR!F483</f>
        <v>0.1666</v>
      </c>
      <c r="G483" s="187">
        <f>[1]ClR!G483</f>
        <v>0.3</v>
      </c>
      <c r="H483" s="187">
        <f>[1]ClR!H483</f>
        <v>0.13320000000000001</v>
      </c>
      <c r="I483" s="188">
        <f>[1]ClR!$I483</f>
        <v>0.66600000000000004</v>
      </c>
      <c r="J483" s="185" t="str">
        <f>[1]ClR!$J483</f>
        <v xml:space="preserve"> </v>
      </c>
    </row>
    <row r="484" spans="1:10">
      <c r="A484" s="185" t="str">
        <f>[1]ClR!$A484</f>
        <v xml:space="preserve"> </v>
      </c>
      <c r="B484" s="185" t="str">
        <f>[1]ClR!$B484</f>
        <v>San Marino</v>
      </c>
      <c r="C484" s="186" t="str">
        <f>[1]ClR!$C484</f>
        <v xml:space="preserve"> </v>
      </c>
      <c r="D484" s="187">
        <f>[1]ClR!D484</f>
        <v>0</v>
      </c>
      <c r="E484" s="187">
        <f>[1]ClR!E484</f>
        <v>3.32E-2</v>
      </c>
      <c r="F484" s="187">
        <f>[1]ClR!F484</f>
        <v>0.1</v>
      </c>
      <c r="G484" s="187">
        <f>[1]ClR!G484</f>
        <v>0</v>
      </c>
      <c r="H484" s="187">
        <f>[1]ClR!H484</f>
        <v>0.1</v>
      </c>
      <c r="I484" s="188">
        <f>[1]ClR!$I484</f>
        <v>0.23300000000000001</v>
      </c>
      <c r="J484" s="185" t="str">
        <f>[1]ClR!$J484</f>
        <v xml:space="preserve"> </v>
      </c>
    </row>
    <row r="485" spans="1:10">
      <c r="D485" s="29"/>
    </row>
    <row r="486" spans="1:10" hidden="1">
      <c r="A486" s="112">
        <v>1</v>
      </c>
      <c r="B486" s="163" t="str">
        <f>[1]ClR!$B486</f>
        <v>Spain</v>
      </c>
      <c r="C486" s="29" t="str">
        <f>[1]ClR!$C486</f>
        <v>esp</v>
      </c>
      <c r="D486" s="134">
        <f>[1]ClR!$D486</f>
        <v>1</v>
      </c>
    </row>
    <row r="487" spans="1:10" hidden="1">
      <c r="A487" s="112">
        <v>2</v>
      </c>
      <c r="B487" s="163" t="str">
        <f>[1]ClR!$B487</f>
        <v>England</v>
      </c>
      <c r="C487" s="29" t="str">
        <f>[1]ClR!$C487</f>
        <v>eng</v>
      </c>
      <c r="D487" s="134">
        <f>[1]ClR!$D487</f>
        <v>1</v>
      </c>
    </row>
    <row r="488" spans="1:10" hidden="1">
      <c r="A488" s="112">
        <v>3</v>
      </c>
      <c r="B488" s="163" t="str">
        <f>[1]ClR!$B488</f>
        <v>Germany</v>
      </c>
      <c r="C488" s="29" t="str">
        <f>[1]ClR!$C488</f>
        <v>ger</v>
      </c>
      <c r="D488" s="134">
        <f>[1]ClR!$D488</f>
        <v>1</v>
      </c>
      <c r="E488" s="29"/>
    </row>
    <row r="489" spans="1:10" hidden="1">
      <c r="A489" s="112">
        <v>4</v>
      </c>
      <c r="B489" s="163" t="str">
        <f>[1]ClR!$B489</f>
        <v>Italy</v>
      </c>
      <c r="C489" s="29" t="str">
        <f>[1]ClR!$C489</f>
        <v>ita</v>
      </c>
      <c r="D489" s="134">
        <f>[1]ClR!$D489</f>
        <v>1</v>
      </c>
      <c r="E489" s="29"/>
    </row>
    <row r="490" spans="1:10" hidden="1">
      <c r="A490" s="112">
        <v>5</v>
      </c>
      <c r="B490" s="163" t="str">
        <f>[1]ClR!$B490</f>
        <v>France</v>
      </c>
      <c r="C490" s="29" t="str">
        <f>[1]ClR!$C490</f>
        <v>fra</v>
      </c>
      <c r="D490" s="134">
        <f>[1]ClR!$D490</f>
        <v>1</v>
      </c>
      <c r="E490" s="29"/>
    </row>
    <row r="491" spans="1:10" hidden="1">
      <c r="A491" s="112">
        <v>6</v>
      </c>
      <c r="B491" s="163" t="str">
        <f>[1]ClR!$B491</f>
        <v>Portugal</v>
      </c>
      <c r="C491" s="29" t="str">
        <f>[1]ClR!$C491</f>
        <v>por</v>
      </c>
      <c r="D491" s="134">
        <f>[1]ClR!$D491</f>
        <v>1</v>
      </c>
      <c r="E491" s="29"/>
    </row>
    <row r="492" spans="1:10" hidden="1">
      <c r="A492" s="112">
        <v>7</v>
      </c>
      <c r="B492" s="163">
        <f>[1]ClR!$B492</f>
        <v>0</v>
      </c>
      <c r="C492" s="29">
        <f>[1]ClR!$C492</f>
        <v>0</v>
      </c>
      <c r="D492" s="134">
        <f>[1]ClR!$D492</f>
        <v>1</v>
      </c>
      <c r="E492" s="29"/>
    </row>
    <row r="493" spans="1:10" hidden="1">
      <c r="A493" s="112">
        <v>8</v>
      </c>
      <c r="B493" s="163">
        <f>[1]ClR!$B493</f>
        <v>0</v>
      </c>
      <c r="C493" s="29">
        <f>[1]ClR!$C493</f>
        <v>0</v>
      </c>
      <c r="D493" s="134">
        <f>[1]ClR!$D493</f>
        <v>1</v>
      </c>
      <c r="E493" s="29"/>
    </row>
    <row r="494" spans="1:10" hidden="1">
      <c r="A494" s="112">
        <v>9</v>
      </c>
      <c r="B494" s="163" t="str">
        <f>[1]ClR!$B494</f>
        <v>Netherlands</v>
      </c>
      <c r="C494" s="29" t="str">
        <f>[1]ClR!$C494</f>
        <v>ned</v>
      </c>
      <c r="D494" s="134">
        <f>[1]ClR!$D494</f>
        <v>1</v>
      </c>
      <c r="E494" s="29"/>
    </row>
    <row r="495" spans="1:10" hidden="1">
      <c r="A495" s="112">
        <v>10</v>
      </c>
      <c r="B495" s="163">
        <f>[1]ClR!$B495</f>
        <v>0</v>
      </c>
      <c r="C495" s="29">
        <f>[1]ClR!$C495</f>
        <v>0</v>
      </c>
      <c r="D495" s="134">
        <f>[1]ClR!$D495</f>
        <v>1</v>
      </c>
      <c r="E495" s="29"/>
    </row>
    <row r="496" spans="1:10" hidden="1">
      <c r="A496" s="112">
        <v>11</v>
      </c>
      <c r="B496" s="163">
        <f>[1]ClR!$B496</f>
        <v>0</v>
      </c>
      <c r="C496" s="29">
        <f>[1]ClR!$C496</f>
        <v>0</v>
      </c>
      <c r="D496" s="134">
        <f>[1]ClR!$D496</f>
        <v>1</v>
      </c>
      <c r="E496" s="29"/>
    </row>
    <row r="497" spans="1:5" hidden="1">
      <c r="A497" s="112">
        <v>12</v>
      </c>
      <c r="B497" s="163">
        <f>[1]ClR!$B497</f>
        <v>0</v>
      </c>
      <c r="C497" s="29">
        <f>[1]ClR!$C497</f>
        <v>0</v>
      </c>
      <c r="D497" s="134">
        <f>[1]ClR!$D497</f>
        <v>1</v>
      </c>
      <c r="E497" s="29"/>
    </row>
    <row r="498" spans="1:5" hidden="1">
      <c r="A498" s="112">
        <v>13</v>
      </c>
      <c r="B498" s="163">
        <f>[1]ClR!$B498</f>
        <v>0</v>
      </c>
      <c r="C498" s="29">
        <f>[1]ClR!$C498</f>
        <v>0</v>
      </c>
      <c r="D498" s="134">
        <f>[1]ClR!$D498</f>
        <v>1</v>
      </c>
      <c r="E498" s="29"/>
    </row>
    <row r="499" spans="1:5" hidden="1">
      <c r="A499" s="112">
        <v>14</v>
      </c>
      <c r="B499" s="163">
        <f>[1]ClR!$B499</f>
        <v>0</v>
      </c>
      <c r="C499" s="29">
        <f>[1]ClR!$C499</f>
        <v>0</v>
      </c>
      <c r="D499" s="134">
        <f>[1]ClR!$D499</f>
        <v>1</v>
      </c>
      <c r="E499" s="29"/>
    </row>
    <row r="500" spans="1:5" hidden="1">
      <c r="A500" s="112">
        <v>15</v>
      </c>
      <c r="B500" s="163">
        <f>[1]ClR!$B500</f>
        <v>0</v>
      </c>
      <c r="C500" s="29">
        <f>[1]ClR!$C500</f>
        <v>0</v>
      </c>
      <c r="D500" s="134">
        <f>[1]ClR!$D500</f>
        <v>1</v>
      </c>
      <c r="E500" s="29"/>
    </row>
    <row r="501" spans="1:5" hidden="1">
      <c r="A501" s="112">
        <v>16</v>
      </c>
      <c r="B501" s="163">
        <f>[1]ClR!$B501</f>
        <v>0</v>
      </c>
      <c r="C501" s="29">
        <f>[1]ClR!$C501</f>
        <v>0</v>
      </c>
      <c r="D501" s="134">
        <f>[1]ClR!$D501</f>
        <v>1</v>
      </c>
      <c r="E501" s="29"/>
    </row>
    <row r="502" spans="1:5" hidden="1">
      <c r="A502" s="112">
        <v>17</v>
      </c>
      <c r="B502" s="163">
        <f>[1]ClR!$B502</f>
        <v>0</v>
      </c>
      <c r="C502" s="29">
        <f>[1]ClR!$C502</f>
        <v>0</v>
      </c>
      <c r="D502" s="134">
        <f>[1]ClR!$D502</f>
        <v>1</v>
      </c>
      <c r="E502" s="29"/>
    </row>
    <row r="503" spans="1:5" hidden="1">
      <c r="A503" s="112">
        <v>18</v>
      </c>
      <c r="B503" s="163">
        <f>[1]ClR!$B503</f>
        <v>0</v>
      </c>
      <c r="C503" s="29">
        <f>[1]ClR!$C503</f>
        <v>0</v>
      </c>
      <c r="D503" s="134">
        <f>[1]ClR!$D503</f>
        <v>1</v>
      </c>
      <c r="E503" s="29"/>
    </row>
    <row r="504" spans="1:5" hidden="1">
      <c r="A504" s="112">
        <v>19</v>
      </c>
      <c r="B504" s="163" t="str">
        <f>[1]ClR!$B504</f>
        <v>Croatia</v>
      </c>
      <c r="C504" s="29" t="str">
        <f>[1]ClR!$C504</f>
        <v>cro</v>
      </c>
      <c r="D504" s="134">
        <f>[1]ClR!$D504</f>
        <v>1</v>
      </c>
      <c r="E504" s="29"/>
    </row>
    <row r="505" spans="1:5" hidden="1">
      <c r="A505" s="112">
        <v>20</v>
      </c>
      <c r="B505" s="163" t="str">
        <f>[1]ClR!$B505</f>
        <v>Czechia</v>
      </c>
      <c r="C505" s="29" t="str">
        <f>[1]ClR!$C505</f>
        <v>cze</v>
      </c>
      <c r="D505" s="134">
        <f>[1]ClR!$D505</f>
        <v>1</v>
      </c>
      <c r="E505" s="29"/>
    </row>
    <row r="506" spans="1:5" hidden="1">
      <c r="A506" s="112">
        <v>21</v>
      </c>
      <c r="B506" s="163" t="str">
        <f>[1]ClR!$B506</f>
        <v>Israel</v>
      </c>
      <c r="C506" s="29">
        <f>[1]ClR!$C506</f>
        <v>0</v>
      </c>
      <c r="D506" s="134">
        <f>[1]ClR!$D506</f>
        <v>1</v>
      </c>
      <c r="E506" s="29"/>
    </row>
    <row r="507" spans="1:5" hidden="1">
      <c r="A507" s="112">
        <v>22</v>
      </c>
      <c r="B507" s="163">
        <f>[1]ClR!$B507</f>
        <v>0</v>
      </c>
      <c r="C507" s="29">
        <f>[1]ClR!$C507</f>
        <v>0</v>
      </c>
      <c r="D507" s="134">
        <f>[1]ClR!$D507</f>
        <v>1</v>
      </c>
      <c r="E507" s="29"/>
    </row>
    <row r="508" spans="1:5" hidden="1">
      <c r="A508" s="112">
        <v>23</v>
      </c>
      <c r="B508" s="163">
        <f>[1]ClR!$B508</f>
        <v>0</v>
      </c>
      <c r="C508" s="29">
        <f>[1]ClR!$C508</f>
        <v>0</v>
      </c>
      <c r="D508" s="134">
        <f>[1]ClR!$D508</f>
        <v>1</v>
      </c>
      <c r="E508" s="29"/>
    </row>
    <row r="509" spans="1:5" hidden="1">
      <c r="A509" s="112">
        <v>24</v>
      </c>
      <c r="B509" s="163">
        <f>[1]ClR!$B509</f>
        <v>0</v>
      </c>
      <c r="C509" s="29">
        <f>[1]ClR!$C509</f>
        <v>0</v>
      </c>
      <c r="D509" s="134">
        <f>[1]ClR!$D509</f>
        <v>1</v>
      </c>
      <c r="E509" s="29"/>
    </row>
    <row r="510" spans="1:5" hidden="1">
      <c r="A510" s="112">
        <v>25</v>
      </c>
      <c r="B510" s="163">
        <f>[1]ClR!$B510</f>
        <v>0</v>
      </c>
      <c r="C510" s="29">
        <f>[1]ClR!$C510</f>
        <v>0</v>
      </c>
      <c r="D510" s="134">
        <f>[1]ClR!$D510</f>
        <v>1</v>
      </c>
      <c r="E510" s="29"/>
    </row>
    <row r="511" spans="1:5" hidden="1">
      <c r="A511" s="112">
        <v>26</v>
      </c>
      <c r="B511" s="163">
        <f>[1]ClR!$B511</f>
        <v>0</v>
      </c>
      <c r="C511" s="29">
        <f>[1]ClR!$C511</f>
        <v>0</v>
      </c>
      <c r="D511" s="134">
        <f>[1]ClR!$D511</f>
        <v>1</v>
      </c>
      <c r="E511" s="29"/>
    </row>
    <row r="512" spans="1:5" hidden="1">
      <c r="A512" s="112">
        <v>27</v>
      </c>
      <c r="B512" s="163">
        <f>[1]ClR!$B512</f>
        <v>0</v>
      </c>
      <c r="C512" s="29">
        <f>[1]ClR!$C512</f>
        <v>0</v>
      </c>
      <c r="D512" s="134">
        <f>[1]ClR!$D512</f>
        <v>1</v>
      </c>
      <c r="E512" s="29"/>
    </row>
    <row r="513" spans="1:5" hidden="1">
      <c r="A513" s="112">
        <v>28</v>
      </c>
      <c r="B513" s="163">
        <f>[1]ClR!$B513</f>
        <v>0</v>
      </c>
      <c r="C513" s="29">
        <f>[1]ClR!$C513</f>
        <v>0</v>
      </c>
      <c r="D513" s="134">
        <f>[1]ClR!$D513</f>
        <v>1</v>
      </c>
      <c r="E513" s="29"/>
    </row>
    <row r="514" spans="1:5" hidden="1">
      <c r="A514" s="112">
        <v>29</v>
      </c>
      <c r="B514" s="163">
        <f>[1]ClR!$B514</f>
        <v>0</v>
      </c>
      <c r="C514" s="29">
        <f>[1]ClR!$C514</f>
        <v>0</v>
      </c>
      <c r="D514" s="134">
        <f>[1]ClR!$D514</f>
        <v>1</v>
      </c>
      <c r="E514" s="29"/>
    </row>
    <row r="515" spans="1:5" hidden="1">
      <c r="A515" s="112">
        <v>30</v>
      </c>
      <c r="B515" s="163">
        <f>[1]ClR!$B515</f>
        <v>0</v>
      </c>
      <c r="C515" s="29">
        <f>[1]ClR!$C515</f>
        <v>0</v>
      </c>
      <c r="D515" s="134">
        <f>[1]ClR!$D515</f>
        <v>1</v>
      </c>
      <c r="E515" s="29"/>
    </row>
    <row r="516" spans="1:5" hidden="1">
      <c r="A516" s="112">
        <v>31</v>
      </c>
      <c r="B516" s="163">
        <f>[1]ClR!$B516</f>
        <v>0</v>
      </c>
      <c r="C516" s="29">
        <f>[1]ClR!$C516</f>
        <v>0</v>
      </c>
      <c r="D516" s="134">
        <f>[1]ClR!$D516</f>
        <v>1</v>
      </c>
      <c r="E516" s="29"/>
    </row>
    <row r="517" spans="1:5" hidden="1">
      <c r="A517" s="112">
        <v>32</v>
      </c>
      <c r="B517" s="163">
        <f>[1]ClR!$B517</f>
        <v>0</v>
      </c>
      <c r="C517" s="29">
        <f>[1]ClR!$C517</f>
        <v>0</v>
      </c>
      <c r="D517" s="134">
        <f>[1]ClR!$D517</f>
        <v>1</v>
      </c>
      <c r="E517" s="29"/>
    </row>
    <row r="518" spans="1:5" hidden="1">
      <c r="E518" s="29"/>
    </row>
    <row r="519" spans="1:5" hidden="1">
      <c r="E519" s="29"/>
    </row>
    <row r="520" spans="1:5" hidden="1">
      <c r="E520" s="29"/>
    </row>
    <row r="521" spans="1:5" hidden="1">
      <c r="E521" s="29"/>
    </row>
    <row r="522" spans="1:5" hidden="1">
      <c r="A522" s="29">
        <v>1</v>
      </c>
      <c r="B522" s="163" t="str">
        <f>[1]ClR!$B522</f>
        <v>Bayern Munich</v>
      </c>
      <c r="C522" s="29">
        <f>[1]ClR!$C522</f>
        <v>1</v>
      </c>
      <c r="E522" s="29"/>
    </row>
    <row r="523" spans="1:5" hidden="1">
      <c r="A523" s="29">
        <v>2</v>
      </c>
      <c r="B523" s="163">
        <f>[1]ClR!$B523</f>
        <v>0</v>
      </c>
      <c r="C523" s="29">
        <f>[1]ClR!$C523</f>
        <v>1</v>
      </c>
      <c r="E523" s="29"/>
    </row>
    <row r="524" spans="1:5" hidden="1">
      <c r="A524" s="29">
        <v>3</v>
      </c>
      <c r="B524" s="163">
        <f>[1]ClR!$B524</f>
        <v>0</v>
      </c>
      <c r="C524" s="29">
        <f>[1]ClR!$C524</f>
        <v>1</v>
      </c>
      <c r="E524" s="29"/>
    </row>
    <row r="525" spans="1:5" hidden="1">
      <c r="A525" s="29">
        <v>4</v>
      </c>
      <c r="B525" s="163" t="str">
        <f>[1]ClR!$B525</f>
        <v>Real Madrid</v>
      </c>
      <c r="C525" s="29">
        <f>[1]ClR!$C525</f>
        <v>1</v>
      </c>
      <c r="E525" s="29"/>
    </row>
    <row r="526" spans="1:5" hidden="1">
      <c r="A526" s="29">
        <v>5</v>
      </c>
      <c r="B526" s="163">
        <f>[1]ClR!$B526</f>
        <v>0</v>
      </c>
      <c r="C526" s="29">
        <f>[1]ClR!$C526</f>
        <v>1</v>
      </c>
      <c r="E526" s="29"/>
    </row>
    <row r="527" spans="1:5" hidden="1">
      <c r="A527" s="29">
        <v>6</v>
      </c>
      <c r="B527" s="163" t="str">
        <f>[1]ClR!$B527</f>
        <v>Manchester City</v>
      </c>
      <c r="C527" s="29">
        <f>[1]ClR!$C527</f>
        <v>1</v>
      </c>
      <c r="E527" s="29"/>
    </row>
    <row r="528" spans="1:5" hidden="1">
      <c r="A528" s="29">
        <v>7</v>
      </c>
      <c r="B528" s="163" t="str">
        <f>[1]ClR!$B528</f>
        <v>Paris SG</v>
      </c>
      <c r="C528" s="29">
        <f>[1]ClR!$C528</f>
        <v>1</v>
      </c>
      <c r="E528" s="29"/>
    </row>
    <row r="529" spans="1:5" hidden="1">
      <c r="A529" s="29">
        <v>8</v>
      </c>
      <c r="B529" s="163">
        <f>[1]ClR!$B529</f>
        <v>0</v>
      </c>
      <c r="C529" s="29">
        <f>[1]ClR!$C529</f>
        <v>1</v>
      </c>
      <c r="E529" s="29"/>
    </row>
    <row r="530" spans="1:5" hidden="1">
      <c r="A530" s="29">
        <v>9</v>
      </c>
      <c r="B530" s="163" t="str">
        <f>[1]ClR!$B530</f>
        <v>Liverpool</v>
      </c>
      <c r="C530" s="29">
        <f>[1]ClR!$C530</f>
        <v>1</v>
      </c>
      <c r="E530" s="29"/>
    </row>
    <row r="531" spans="1:5" hidden="1">
      <c r="A531" s="29">
        <v>10</v>
      </c>
      <c r="B531" s="163" t="str">
        <f>[1]ClR!$B531</f>
        <v>Borussia Dortmund</v>
      </c>
      <c r="C531" s="29">
        <f>[1]ClR!$C531</f>
        <v>1</v>
      </c>
      <c r="E531" s="29"/>
    </row>
    <row r="532" spans="1:5" hidden="1">
      <c r="A532" s="29">
        <v>11</v>
      </c>
      <c r="B532" s="163" t="str">
        <f>[1]ClR!$B532</f>
        <v>Chelsea</v>
      </c>
      <c r="C532" s="29">
        <f>[1]ClR!$C532</f>
        <v>1</v>
      </c>
      <c r="E532" s="29"/>
    </row>
    <row r="533" spans="1:5" hidden="1">
      <c r="A533" s="29">
        <v>12</v>
      </c>
      <c r="B533" s="163" t="str">
        <f>[1]ClR!$B533</f>
        <v>Porto</v>
      </c>
      <c r="C533" s="29">
        <f>[1]ClR!$C533</f>
        <v>1</v>
      </c>
      <c r="E533" s="29"/>
    </row>
    <row r="534" spans="1:5" hidden="1">
      <c r="A534" s="29">
        <v>13</v>
      </c>
      <c r="B534" s="163">
        <f>[1]ClR!$B534</f>
        <v>0</v>
      </c>
      <c r="C534" s="29">
        <f>[1]ClR!$C534</f>
        <v>1</v>
      </c>
      <c r="E534" s="29"/>
    </row>
    <row r="535" spans="1:5" hidden="1">
      <c r="A535" s="29">
        <v>14</v>
      </c>
      <c r="B535" s="163">
        <f>[1]ClR!$B535</f>
        <v>0</v>
      </c>
      <c r="C535" s="29">
        <f>[1]ClR!$C535</f>
        <v>1</v>
      </c>
      <c r="E535" s="29"/>
    </row>
    <row r="536" spans="1:5" hidden="1">
      <c r="A536" s="29">
        <v>15</v>
      </c>
      <c r="B536" s="163">
        <f>[1]ClR!$B536</f>
        <v>0</v>
      </c>
      <c r="C536" s="29">
        <f>[1]ClR!$C536</f>
        <v>1</v>
      </c>
    </row>
    <row r="537" spans="1:5" hidden="1">
      <c r="A537" s="29">
        <v>16</v>
      </c>
      <c r="B537" s="163">
        <f>[1]ClR!$B537</f>
        <v>0</v>
      </c>
      <c r="C537" s="29">
        <f>[1]ClR!$C537</f>
        <v>1</v>
      </c>
    </row>
    <row r="538" spans="1:5" hidden="1">
      <c r="A538" s="29">
        <v>17</v>
      </c>
      <c r="B538" s="163">
        <f>[1]ClR!$B538</f>
        <v>0</v>
      </c>
      <c r="C538" s="29">
        <f>[1]ClR!$C538</f>
        <v>1</v>
      </c>
    </row>
    <row r="539" spans="1:5" hidden="1">
      <c r="A539" s="29">
        <v>18</v>
      </c>
      <c r="B539" s="163">
        <f>[1]ClR!$B539</f>
        <v>0</v>
      </c>
      <c r="C539" s="29">
        <f>[1]ClR!$C539</f>
        <v>1</v>
      </c>
    </row>
    <row r="540" spans="1:5" hidden="1">
      <c r="A540" s="29">
        <v>19</v>
      </c>
      <c r="B540" s="163">
        <f>[1]ClR!$B540</f>
        <v>0</v>
      </c>
      <c r="C540" s="29">
        <f>[1]ClR!$C540</f>
        <v>1</v>
      </c>
    </row>
    <row r="541" spans="1:5" hidden="1">
      <c r="A541" s="29">
        <v>20</v>
      </c>
      <c r="B541" s="163">
        <f>[1]ClR!$B541</f>
        <v>0</v>
      </c>
      <c r="C541" s="29">
        <f>[1]ClR!$C541</f>
        <v>1</v>
      </c>
    </row>
    <row r="542" spans="1:5" hidden="1">
      <c r="A542" s="29">
        <v>21</v>
      </c>
      <c r="B542" s="163">
        <f>[1]ClR!$B542</f>
        <v>0</v>
      </c>
      <c r="C542" s="29">
        <f>[1]ClR!$C542</f>
        <v>1</v>
      </c>
    </row>
    <row r="543" spans="1:5" hidden="1">
      <c r="A543" s="29">
        <v>22</v>
      </c>
      <c r="B543" s="163">
        <f>[1]ClR!$B543</f>
        <v>0</v>
      </c>
      <c r="C543" s="29">
        <f>[1]ClR!$C543</f>
        <v>1</v>
      </c>
    </row>
    <row r="544" spans="1:5" hidden="1">
      <c r="A544" s="29">
        <v>23</v>
      </c>
      <c r="B544" s="163">
        <f>[1]ClR!$B544</f>
        <v>0</v>
      </c>
      <c r="C544" s="29">
        <f>[1]ClR!$C544</f>
        <v>1</v>
      </c>
    </row>
    <row r="545" spans="1:3" hidden="1">
      <c r="A545" s="29">
        <v>24</v>
      </c>
      <c r="B545" s="163">
        <f>[1]ClR!$B545</f>
        <v>0</v>
      </c>
      <c r="C545" s="29">
        <f>[1]ClR!$C545</f>
        <v>1</v>
      </c>
    </row>
    <row r="546" spans="1:3" hidden="1">
      <c r="A546" s="29">
        <v>25</v>
      </c>
      <c r="B546" s="163" t="str">
        <f>[1]ClR!$B546</f>
        <v>Manchester United</v>
      </c>
      <c r="C546" s="29">
        <f>[1]ClR!$C546</f>
        <v>1</v>
      </c>
    </row>
    <row r="547" spans="1:3" hidden="1">
      <c r="A547" s="29">
        <v>26</v>
      </c>
      <c r="B547" s="163">
        <f>[1]ClR!$B547</f>
        <v>0</v>
      </c>
      <c r="C547" s="29">
        <f>[1]ClR!$C547</f>
        <v>1</v>
      </c>
    </row>
    <row r="548" spans="1:3" hidden="1">
      <c r="A548" s="29">
        <v>27</v>
      </c>
      <c r="B548" s="163" t="str">
        <f>[1]ClR!$B548</f>
        <v>Ajax</v>
      </c>
      <c r="C548" s="29">
        <f>[1]ClR!$C548</f>
        <v>1</v>
      </c>
    </row>
    <row r="549" spans="1:3" hidden="1">
      <c r="A549" s="29">
        <v>28</v>
      </c>
      <c r="B549" s="163">
        <f>[1]ClR!$B549</f>
        <v>0</v>
      </c>
      <c r="C549" s="29">
        <f>[1]ClR!$C549</f>
        <v>1</v>
      </c>
    </row>
    <row r="550" spans="1:3" hidden="1">
      <c r="A550" s="29">
        <v>29</v>
      </c>
      <c r="B550" s="163">
        <f>[1]ClR!$B550</f>
        <v>0</v>
      </c>
      <c r="C550" s="29">
        <f>[1]ClR!$C550</f>
        <v>1</v>
      </c>
    </row>
    <row r="551" spans="1:3" hidden="1">
      <c r="A551" s="29">
        <v>30</v>
      </c>
      <c r="B551" s="163">
        <f>[1]ClR!$B551</f>
        <v>0</v>
      </c>
      <c r="C551" s="29">
        <f>[1]ClR!$C551</f>
        <v>1</v>
      </c>
    </row>
    <row r="552" spans="1:3" hidden="1">
      <c r="A552" s="29">
        <v>31</v>
      </c>
      <c r="B552" s="163">
        <f>[1]ClR!$B552</f>
        <v>0</v>
      </c>
      <c r="C552" s="29">
        <f>[1]ClR!$C552</f>
        <v>1</v>
      </c>
    </row>
    <row r="553" spans="1:3" hidden="1">
      <c r="A553" s="29">
        <v>32</v>
      </c>
      <c r="B553" s="163">
        <f>[1]ClR!$B553</f>
        <v>0</v>
      </c>
      <c r="C553" s="29">
        <f>[1]ClR!$C553</f>
        <v>1</v>
      </c>
    </row>
    <row r="554" spans="1:3" hidden="1">
      <c r="A554" s="29">
        <v>33</v>
      </c>
      <c r="B554" s="163" t="str">
        <f>[1]ClR!$B554</f>
        <v>Arsenal</v>
      </c>
      <c r="C554" s="29">
        <f>[1]ClR!$C554</f>
        <v>1</v>
      </c>
    </row>
    <row r="555" spans="1:3" hidden="1">
      <c r="A555" s="29">
        <v>34</v>
      </c>
      <c r="B555" s="163">
        <f>[1]ClR!$B555</f>
        <v>0</v>
      </c>
      <c r="C555" s="29">
        <f>[1]ClR!$C555</f>
        <v>1</v>
      </c>
    </row>
    <row r="556" spans="1:3" hidden="1">
      <c r="A556" s="29">
        <v>35</v>
      </c>
      <c r="B556" s="163" t="str">
        <f>[1]ClR!$B556</f>
        <v>Roma</v>
      </c>
      <c r="C556" s="29">
        <f>[1]ClR!$C556</f>
        <v>1</v>
      </c>
    </row>
    <row r="557" spans="1:3" hidden="1">
      <c r="A557" s="29">
        <v>36</v>
      </c>
      <c r="B557" s="163">
        <f>[1]ClR!$B557</f>
        <v>0</v>
      </c>
      <c r="C557" s="29">
        <f>[1]ClR!$C557</f>
        <v>1</v>
      </c>
    </row>
    <row r="558" spans="1:3" hidden="1">
      <c r="A558" s="29">
        <v>37</v>
      </c>
      <c r="B558" s="163">
        <f>[1]ClR!$B558</f>
        <v>0</v>
      </c>
      <c r="C558" s="29">
        <f>[1]ClR!$C558</f>
        <v>1</v>
      </c>
    </row>
    <row r="559" spans="1:3" hidden="1">
      <c r="A559" s="29">
        <v>38</v>
      </c>
      <c r="B559" s="163">
        <f>[1]ClR!$B559</f>
        <v>0</v>
      </c>
      <c r="C559" s="29">
        <f>[1]ClR!$C559</f>
        <v>1</v>
      </c>
    </row>
    <row r="560" spans="1:3" hidden="1">
      <c r="A560" s="29">
        <v>39</v>
      </c>
      <c r="B560" s="163" t="str">
        <f>[1]ClR!$B560</f>
        <v>Villarreal</v>
      </c>
      <c r="C560" s="29">
        <f>[1]ClR!$C560</f>
        <v>1</v>
      </c>
    </row>
    <row r="561" spans="1:3" hidden="1">
      <c r="A561" s="29">
        <v>40</v>
      </c>
      <c r="B561" s="163" t="str">
        <f>[1]ClR!$B561</f>
        <v>Dinamo Zagreb</v>
      </c>
      <c r="C561" s="29">
        <f>[1]ClR!$C561</f>
        <v>1</v>
      </c>
    </row>
    <row r="562" spans="1:3" hidden="1">
      <c r="A562" s="29">
        <v>41</v>
      </c>
      <c r="B562" s="163" t="str">
        <f>[1]ClR!$B562</f>
        <v>Slavia Praha</v>
      </c>
      <c r="C562" s="29">
        <f>[1]ClR!$C562</f>
        <v>1</v>
      </c>
    </row>
    <row r="563" spans="1:3" hidden="1">
      <c r="A563" s="29">
        <v>42</v>
      </c>
      <c r="B563" s="163">
        <f>[1]ClR!$B563</f>
        <v>0</v>
      </c>
      <c r="C563" s="29">
        <f>[1]ClR!$C563</f>
        <v>1</v>
      </c>
    </row>
    <row r="564" spans="1:3" hidden="1">
      <c r="A564" s="29">
        <v>43</v>
      </c>
      <c r="B564" s="163">
        <f>[1]ClR!$B564</f>
        <v>0</v>
      </c>
      <c r="C564" s="29">
        <f>[1]ClR!$C564</f>
        <v>1</v>
      </c>
    </row>
    <row r="565" spans="1:3" hidden="1">
      <c r="A565" s="29">
        <v>44</v>
      </c>
      <c r="B565" s="163">
        <f>[1]ClR!$B565</f>
        <v>0</v>
      </c>
      <c r="C565" s="29">
        <f>[1]ClR!$C565</f>
        <v>1</v>
      </c>
    </row>
    <row r="566" spans="1:3" hidden="1">
      <c r="A566" s="29">
        <v>45</v>
      </c>
      <c r="B566" s="163">
        <f>[1]ClR!$B566</f>
        <v>0</v>
      </c>
      <c r="C566" s="29">
        <f>[1]ClR!$C566</f>
        <v>1</v>
      </c>
    </row>
    <row r="567" spans="1:3" hidden="1">
      <c r="A567" s="29">
        <v>46</v>
      </c>
      <c r="B567" s="163">
        <f>[1]ClR!$B567</f>
        <v>0</v>
      </c>
      <c r="C567" s="29">
        <f>[1]ClR!$C567</f>
        <v>1</v>
      </c>
    </row>
    <row r="568" spans="1:3" hidden="1">
      <c r="A568" s="29">
        <v>47</v>
      </c>
      <c r="B568" s="163">
        <f>[1]ClR!$B568</f>
        <v>0</v>
      </c>
      <c r="C568" s="29">
        <f>[1]ClR!$C568</f>
        <v>1</v>
      </c>
    </row>
    <row r="569" spans="1:3" hidden="1">
      <c r="A569" s="29">
        <v>48</v>
      </c>
      <c r="B569" s="163">
        <f>[1]ClR!$B569</f>
        <v>0</v>
      </c>
      <c r="C569" s="29">
        <f>[1]ClR!$C569</f>
        <v>1</v>
      </c>
    </row>
    <row r="570" spans="1:3" hidden="1">
      <c r="A570" s="29">
        <v>49</v>
      </c>
      <c r="B570" s="163">
        <f>[1]ClR!$B570</f>
        <v>0</v>
      </c>
      <c r="C570" s="29">
        <f>[1]ClR!$C570</f>
        <v>1</v>
      </c>
    </row>
    <row r="571" spans="1:3" hidden="1">
      <c r="A571" s="29">
        <v>50</v>
      </c>
      <c r="B571" s="163">
        <f>[1]ClR!$B571</f>
        <v>0</v>
      </c>
      <c r="C571" s="29">
        <f>[1]ClR!$C571</f>
        <v>1</v>
      </c>
    </row>
    <row r="572" spans="1:3" hidden="1">
      <c r="A572" s="29">
        <v>51</v>
      </c>
      <c r="B572" s="163" t="str">
        <f>[1]ClR!$B572</f>
        <v>Granada</v>
      </c>
      <c r="C572" s="29">
        <f>[1]ClR!$C572</f>
        <v>1</v>
      </c>
    </row>
    <row r="573" spans="1:3" hidden="1">
      <c r="A573" s="29">
        <v>52</v>
      </c>
      <c r="B573" s="163">
        <f>[1]ClR!$B573</f>
        <v>0</v>
      </c>
      <c r="C573" s="29">
        <f>[1]ClR!$C573</f>
        <v>1</v>
      </c>
    </row>
    <row r="574" spans="1:3" hidden="1">
      <c r="A574" s="29">
        <v>53</v>
      </c>
      <c r="B574" s="163">
        <f>[1]ClR!$B574</f>
        <v>0</v>
      </c>
      <c r="C574" s="29">
        <f>[1]ClR!$C574</f>
        <v>1</v>
      </c>
    </row>
    <row r="575" spans="1:3" hidden="1">
      <c r="A575" s="29">
        <v>54</v>
      </c>
      <c r="B575" s="163">
        <f>[1]ClR!$B575</f>
        <v>0</v>
      </c>
      <c r="C575" s="29">
        <f>[1]ClR!$C575</f>
        <v>1</v>
      </c>
    </row>
    <row r="576" spans="1:3" hidden="1">
      <c r="A576" s="29">
        <v>55</v>
      </c>
      <c r="B576" s="163">
        <f>[1]ClR!$B576</f>
        <v>0</v>
      </c>
      <c r="C576" s="29">
        <f>[1]ClR!$C576</f>
        <v>1</v>
      </c>
    </row>
    <row r="577" spans="1:3" hidden="1">
      <c r="A577" s="29">
        <v>56</v>
      </c>
      <c r="B577" s="163">
        <f>[1]ClR!$B577</f>
        <v>0</v>
      </c>
      <c r="C577" s="29">
        <f>[1]ClR!$C577</f>
        <v>1</v>
      </c>
    </row>
    <row r="578" spans="1:3" hidden="1">
      <c r="A578" s="29">
        <v>57</v>
      </c>
      <c r="B578" s="163">
        <f>[1]ClR!$B578</f>
        <v>0</v>
      </c>
      <c r="C578" s="29">
        <f>[1]ClR!$C578</f>
        <v>1</v>
      </c>
    </row>
    <row r="579" spans="1:3" hidden="1">
      <c r="A579" s="29">
        <v>58</v>
      </c>
      <c r="B579" s="163">
        <f>[1]ClR!$B579</f>
        <v>0</v>
      </c>
      <c r="C579" s="29">
        <f>[1]ClR!$C579</f>
        <v>1</v>
      </c>
    </row>
    <row r="580" spans="1:3" hidden="1">
      <c r="A580" s="29">
        <v>59</v>
      </c>
      <c r="B580" s="163">
        <f>[1]ClR!$B580</f>
        <v>0</v>
      </c>
      <c r="C580" s="29">
        <f>[1]ClR!$C580</f>
        <v>1</v>
      </c>
    </row>
    <row r="581" spans="1:3" hidden="1">
      <c r="A581" s="29">
        <v>60</v>
      </c>
      <c r="B581" s="163">
        <f>[1]ClR!$B581</f>
        <v>0</v>
      </c>
      <c r="C581" s="29">
        <f>[1]ClR!$C581</f>
        <v>1</v>
      </c>
    </row>
    <row r="582" spans="1:3" hidden="1">
      <c r="A582" s="29">
        <v>61</v>
      </c>
      <c r="B582" s="163">
        <f>[1]ClR!$B582</f>
        <v>0</v>
      </c>
      <c r="C582" s="29">
        <f>[1]ClR!$C582</f>
        <v>1</v>
      </c>
    </row>
    <row r="583" spans="1:3" hidden="1">
      <c r="A583" s="29">
        <v>62</v>
      </c>
      <c r="B583" s="163">
        <f>[1]ClR!$B583</f>
        <v>0</v>
      </c>
      <c r="C583" s="29">
        <f>[1]ClR!$C583</f>
        <v>1</v>
      </c>
    </row>
    <row r="584" spans="1:3" hidden="1">
      <c r="A584" s="29">
        <v>63</v>
      </c>
      <c r="B584" s="163">
        <f>[1]ClR!$B584</f>
        <v>0</v>
      </c>
      <c r="C584" s="29">
        <f>[1]ClR!$C584</f>
        <v>1</v>
      </c>
    </row>
    <row r="585" spans="1:3" hidden="1">
      <c r="A585" s="29">
        <v>64</v>
      </c>
      <c r="B585" s="163">
        <f>[1]ClR!$B585</f>
        <v>0</v>
      </c>
      <c r="C585" s="29">
        <f>[1]ClR!$C585</f>
        <v>1</v>
      </c>
    </row>
    <row r="586" spans="1:3" hidden="1">
      <c r="A586" s="29">
        <v>65</v>
      </c>
      <c r="B586" s="163">
        <f>[1]ClR!$B586</f>
        <v>0</v>
      </c>
      <c r="C586" s="29">
        <f>[1]ClR!$C586</f>
        <v>1</v>
      </c>
    </row>
    <row r="587" spans="1:3" hidden="1">
      <c r="A587" s="29">
        <v>66</v>
      </c>
      <c r="B587" s="163">
        <f>[1]ClR!$B587</f>
        <v>0</v>
      </c>
      <c r="C587" s="29">
        <f>[1]ClR!$C587</f>
        <v>1</v>
      </c>
    </row>
    <row r="588" spans="1:3" hidden="1">
      <c r="A588" s="29">
        <v>67</v>
      </c>
      <c r="B588" s="163">
        <f>[1]ClR!$B588</f>
        <v>0</v>
      </c>
      <c r="C588" s="29">
        <f>[1]ClR!$C588</f>
        <v>1</v>
      </c>
    </row>
    <row r="589" spans="1:3" hidden="1">
      <c r="A589" s="29">
        <v>68</v>
      </c>
      <c r="B589" s="163">
        <f>[1]ClR!$B589</f>
        <v>0</v>
      </c>
      <c r="C589" s="29">
        <f>[1]ClR!$C589</f>
        <v>1</v>
      </c>
    </row>
    <row r="590" spans="1:3" hidden="1">
      <c r="A590" s="29">
        <v>69</v>
      </c>
      <c r="B590" s="163">
        <f>[1]ClR!$B590</f>
        <v>0</v>
      </c>
      <c r="C590" s="29">
        <f>[1]ClR!$C590</f>
        <v>1</v>
      </c>
    </row>
    <row r="591" spans="1:3" hidden="1">
      <c r="A591" s="29">
        <v>70</v>
      </c>
      <c r="B591" s="163">
        <f>[1]ClR!$B591</f>
        <v>0</v>
      </c>
      <c r="C591" s="29">
        <f>[1]ClR!$C591</f>
        <v>1</v>
      </c>
    </row>
    <row r="592" spans="1:3" hidden="1">
      <c r="A592" s="29">
        <v>71</v>
      </c>
      <c r="B592" s="163">
        <f>[1]ClR!$B592</f>
        <v>0</v>
      </c>
      <c r="C592" s="29">
        <f>[1]ClR!$C592</f>
        <v>1</v>
      </c>
    </row>
    <row r="593" spans="1:3" hidden="1">
      <c r="A593" s="29">
        <v>72</v>
      </c>
      <c r="B593" s="163">
        <f>[1]ClR!$B593</f>
        <v>0</v>
      </c>
      <c r="C593" s="29">
        <f>[1]ClR!$C593</f>
        <v>1</v>
      </c>
    </row>
    <row r="594" spans="1:3" hidden="1">
      <c r="A594" s="29">
        <v>73</v>
      </c>
      <c r="B594" s="163">
        <f>[1]ClR!$B594</f>
        <v>0</v>
      </c>
      <c r="C594" s="29">
        <f>[1]ClR!$C594</f>
        <v>1</v>
      </c>
    </row>
    <row r="595" spans="1:3" hidden="1">
      <c r="A595" s="29">
        <v>74</v>
      </c>
      <c r="B595" s="163">
        <f>[1]ClR!$B595</f>
        <v>0</v>
      </c>
      <c r="C595" s="29">
        <f>[1]ClR!$C595</f>
        <v>1</v>
      </c>
    </row>
    <row r="596" spans="1:3" hidden="1">
      <c r="A596" s="29">
        <v>75</v>
      </c>
      <c r="B596" s="163">
        <f>[1]ClR!$B596</f>
        <v>0</v>
      </c>
      <c r="C596" s="29">
        <f>[1]ClR!$C596</f>
        <v>1</v>
      </c>
    </row>
    <row r="597" spans="1:3" hidden="1">
      <c r="A597" s="29">
        <v>76</v>
      </c>
      <c r="B597" s="163">
        <f>[1]ClR!$B597</f>
        <v>0</v>
      </c>
      <c r="C597" s="29">
        <f>[1]ClR!$C597</f>
        <v>1</v>
      </c>
    </row>
    <row r="598" spans="1:3" hidden="1">
      <c r="A598" s="29">
        <v>77</v>
      </c>
      <c r="B598" s="163">
        <f>[1]ClR!$B598</f>
        <v>0</v>
      </c>
      <c r="C598" s="29">
        <f>[1]ClR!$C598</f>
        <v>1</v>
      </c>
    </row>
    <row r="599" spans="1:3" hidden="1">
      <c r="A599" s="29">
        <v>78</v>
      </c>
      <c r="B599" s="163">
        <f>[1]ClR!$B599</f>
        <v>0</v>
      </c>
      <c r="C599" s="29">
        <f>[1]ClR!$C599</f>
        <v>1</v>
      </c>
    </row>
    <row r="600" spans="1:3" hidden="1">
      <c r="A600" s="29">
        <v>79</v>
      </c>
      <c r="B600" s="163">
        <f>[1]ClR!$B600</f>
        <v>0</v>
      </c>
      <c r="C600" s="29">
        <f>[1]ClR!$C600</f>
        <v>1</v>
      </c>
    </row>
    <row r="601" spans="1:3" hidden="1">
      <c r="A601" s="29">
        <v>80</v>
      </c>
      <c r="B601" s="163">
        <f>[1]ClR!$B601</f>
        <v>0</v>
      </c>
      <c r="C601" s="29">
        <f>[1]ClR!$C601</f>
        <v>1</v>
      </c>
    </row>
  </sheetData>
  <mergeCells count="1">
    <mergeCell ref="B1:C1"/>
  </mergeCells>
  <phoneticPr fontId="3" type="noConversion"/>
  <conditionalFormatting sqref="A1">
    <cfRule type="expression" dxfId="18" priority="1" stopIfTrue="1">
      <formula>LEFT($C1,3)="Рос"</formula>
    </cfRule>
    <cfRule type="expression" dxfId="17" priority="2" stopIfTrue="1">
      <formula>LEFT($C1,3)="Укр"</formula>
    </cfRule>
    <cfRule type="expression" dxfId="16" priority="3" stopIfTrue="1">
      <formula>LEFT($C1,3)="Блр"</formula>
    </cfRule>
  </conditionalFormatting>
  <conditionalFormatting sqref="A525:A601">
    <cfRule type="expression" dxfId="15" priority="4" stopIfTrue="1">
      <formula>$E488="Россия"</formula>
    </cfRule>
    <cfRule type="expression" dxfId="14" priority="5" stopIfTrue="1">
      <formula>$E488="Украина"</formula>
    </cfRule>
    <cfRule type="expression" dxfId="13" priority="6" stopIfTrue="1">
      <formula>$E488="Белоруссия"</formula>
    </cfRule>
  </conditionalFormatting>
  <conditionalFormatting sqref="D485">
    <cfRule type="expression" dxfId="12" priority="7" stopIfTrue="1">
      <formula>VLOOKUP(LEFT($C513,3),$B$496:$C$513,2,0)=1</formula>
    </cfRule>
  </conditionalFormatting>
  <conditionalFormatting sqref="C486:C517 C522:C601">
    <cfRule type="expression" dxfId="11" priority="8" stopIfTrue="1">
      <formula>VLOOKUP(LEFT($C486,3),$B$496:$C$513,2,0)=1</formula>
    </cfRule>
  </conditionalFormatting>
  <conditionalFormatting sqref="A522:A524">
    <cfRule type="expression" dxfId="10" priority="9" stopIfTrue="1">
      <formula>$C513="Россия"</formula>
    </cfRule>
    <cfRule type="expression" dxfId="9" priority="10" stopIfTrue="1">
      <formula>$C513="Украина"</formula>
    </cfRule>
    <cfRule type="expression" dxfId="8" priority="11" stopIfTrue="1">
      <formula>$C513="Белоруссия"</formula>
    </cfRule>
  </conditionalFormatting>
  <conditionalFormatting sqref="C2:C484">
    <cfRule type="expression" dxfId="7" priority="12" stopIfTrue="1">
      <formula>VLOOKUP(LEFT($C2,3),$C$486:$D$513,2,0)=1</formula>
    </cfRule>
  </conditionalFormatting>
  <conditionalFormatting sqref="I2:I484">
    <cfRule type="expression" dxfId="6" priority="13" stopIfTrue="1">
      <formula>VLOOKUP($B2,$B$522:$C$601,2,0)=1</formula>
    </cfRule>
    <cfRule type="expression" dxfId="5" priority="14" stopIfTrue="1">
      <formula>VLOOKUP($B2,$B$486:$D$513,3,0)=1</formula>
    </cfRule>
  </conditionalFormatting>
  <conditionalFormatting sqref="B1:B1048576">
    <cfRule type="expression" dxfId="4" priority="15" stopIfTrue="1">
      <formula>LEFT($C1,3)="Рос"</formula>
    </cfRule>
    <cfRule type="expression" dxfId="3" priority="16" stopIfTrue="1">
      <formula>LEFT($C1,3)="Фра"</formula>
    </cfRule>
    <cfRule type="expression" dxfId="2" priority="17" stopIfTrue="1">
      <formula>LEFT($C1,3)="Пор"</formula>
    </cfRule>
  </conditionalFormatting>
  <pageMargins left="0.75" right="0.75" top="1" bottom="1" header="0.5" footer="0.5"/>
  <pageSetup paperSize="0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A1:V59"/>
  <sheetViews>
    <sheetView workbookViewId="0"/>
  </sheetViews>
  <sheetFormatPr defaultRowHeight="15"/>
  <cols>
    <col min="1" max="1" width="3" style="5" customWidth="1"/>
    <col min="2" max="2" width="19.7109375" style="5" customWidth="1"/>
    <col min="3" max="8" width="3" style="5" customWidth="1"/>
    <col min="9" max="9" width="3.7109375" style="5" customWidth="1"/>
    <col min="10" max="10" width="3.7109375" style="48" customWidth="1"/>
    <col min="11" max="11" width="8" style="5" bestFit="1" customWidth="1"/>
    <col min="12" max="12" width="8" style="111" bestFit="1" customWidth="1"/>
    <col min="13" max="16384" width="9.140625" style="5"/>
  </cols>
  <sheetData>
    <row r="1" spans="1:22">
      <c r="B1" s="5" t="s">
        <v>184</v>
      </c>
      <c r="C1" s="5" t="s">
        <v>192</v>
      </c>
      <c r="D1" s="5" t="s">
        <v>193</v>
      </c>
      <c r="E1" s="5" t="s">
        <v>194</v>
      </c>
      <c r="F1" s="5" t="s">
        <v>195</v>
      </c>
      <c r="G1" s="5" t="s">
        <v>196</v>
      </c>
      <c r="H1" s="5" t="s">
        <v>197</v>
      </c>
      <c r="I1" s="5" t="s">
        <v>198</v>
      </c>
      <c r="J1" s="48" t="s">
        <v>199</v>
      </c>
      <c r="K1" s="17" t="s">
        <v>128</v>
      </c>
      <c r="L1" s="111" t="s">
        <v>200</v>
      </c>
      <c r="M1" s="148" t="str">
        <f>CONCATENATE(MAX(C2:C21),"/38")</f>
        <v>30/38</v>
      </c>
      <c r="N1" s="35"/>
      <c r="O1" s="246" t="s">
        <v>77</v>
      </c>
    </row>
    <row r="2" spans="1:22">
      <c r="A2" s="5">
        <v>1</v>
      </c>
      <c r="B2" s="5" t="str">
        <f>'[1]1.Spain'!$B2</f>
        <v>Atletico Madrid</v>
      </c>
      <c r="C2" s="5">
        <f>'[1]1.Spain'!C2</f>
        <v>30</v>
      </c>
      <c r="D2" s="5">
        <f>'[1]1.Spain'!D2</f>
        <v>20</v>
      </c>
      <c r="E2" s="5">
        <f>'[1]1.Spain'!E2</f>
        <v>7</v>
      </c>
      <c r="F2" s="5">
        <f>'[1]1.Spain'!F2</f>
        <v>3</v>
      </c>
      <c r="G2" s="5">
        <f>'[1]1.Spain'!G2</f>
        <v>52</v>
      </c>
      <c r="H2" s="5">
        <f>'[1]1.Spain'!H2</f>
        <v>20</v>
      </c>
      <c r="I2" s="5">
        <f>'[1]1.Spain'!I2</f>
        <v>32</v>
      </c>
      <c r="J2" s="48">
        <f>'[1]1.Spain'!J2</f>
        <v>67</v>
      </c>
      <c r="K2" s="3">
        <f>'[1]1.Spain'!$K2</f>
        <v>115.00000016666667</v>
      </c>
      <c r="L2" s="111" t="str">
        <f>'[1]1.Spain'!$L2</f>
        <v>GS CL</v>
      </c>
      <c r="M2" s="14"/>
      <c r="U2" s="126"/>
      <c r="V2" s="14"/>
    </row>
    <row r="3" spans="1:22">
      <c r="A3" s="5">
        <v>2</v>
      </c>
      <c r="B3" s="5" t="str">
        <f>'[1]1.Spain'!$B3</f>
        <v>Real Madrid</v>
      </c>
      <c r="C3" s="5">
        <f>'[1]1.Spain'!C3</f>
        <v>30</v>
      </c>
      <c r="D3" s="5">
        <f>'[1]1.Spain'!D3</f>
        <v>20</v>
      </c>
      <c r="E3" s="5">
        <f>'[1]1.Spain'!E3</f>
        <v>6</v>
      </c>
      <c r="F3" s="5">
        <f>'[1]1.Spain'!F3</f>
        <v>4</v>
      </c>
      <c r="G3" s="5">
        <f>'[1]1.Spain'!G3</f>
        <v>53</v>
      </c>
      <c r="H3" s="5">
        <f>'[1]1.Spain'!H3</f>
        <v>24</v>
      </c>
      <c r="I3" s="5">
        <f>'[1]1.Spain'!I3</f>
        <v>29</v>
      </c>
      <c r="J3" s="48">
        <f>'[1]1.Spain'!J3</f>
        <v>66</v>
      </c>
      <c r="K3" s="3">
        <f>'[1]1.Spain'!$K3</f>
        <v>124.0000005</v>
      </c>
      <c r="L3" s="111" t="str">
        <f>'[1]1.Spain'!$L3</f>
        <v>GS CL</v>
      </c>
      <c r="M3" s="14"/>
      <c r="N3" s="35"/>
      <c r="Q3" s="271" t="s">
        <v>201</v>
      </c>
      <c r="U3" s="126"/>
      <c r="V3" s="14"/>
    </row>
    <row r="4" spans="1:22">
      <c r="A4" s="5">
        <v>3</v>
      </c>
      <c r="B4" s="5" t="str">
        <f>'[1]1.Spain'!$B4</f>
        <v>Barcelona</v>
      </c>
      <c r="C4" s="5">
        <f>'[1]1.Spain'!C4</f>
        <v>30</v>
      </c>
      <c r="D4" s="5">
        <f>'[1]1.Spain'!D4</f>
        <v>20</v>
      </c>
      <c r="E4" s="5">
        <f>'[1]1.Spain'!E4</f>
        <v>5</v>
      </c>
      <c r="F4" s="5">
        <f>'[1]1.Spain'!F4</f>
        <v>5</v>
      </c>
      <c r="G4" s="5">
        <f>'[1]1.Spain'!G4</f>
        <v>69</v>
      </c>
      <c r="H4" s="5">
        <f>'[1]1.Spain'!H4</f>
        <v>26</v>
      </c>
      <c r="I4" s="5">
        <f>'[1]1.Spain'!I4</f>
        <v>43</v>
      </c>
      <c r="J4" s="48">
        <f>'[1]1.Spain'!J4</f>
        <v>65</v>
      </c>
      <c r="K4" s="3">
        <f>'[1]1.Spain'!$K4</f>
        <v>122.00000033333333</v>
      </c>
      <c r="L4" s="111" t="str">
        <f>'[1]1.Spain'!$L4</f>
        <v>GS CL</v>
      </c>
      <c r="M4" s="14"/>
      <c r="Q4" s="17" t="s">
        <v>202</v>
      </c>
      <c r="U4" s="126"/>
      <c r="V4" s="14"/>
    </row>
    <row r="5" spans="1:22">
      <c r="A5" s="5">
        <v>4</v>
      </c>
      <c r="B5" s="5" t="str">
        <f>'[1]1.Spain'!$B5</f>
        <v>Sevilla</v>
      </c>
      <c r="C5" s="5">
        <f>'[1]1.Spain'!C5</f>
        <v>30</v>
      </c>
      <c r="D5" s="5">
        <f>'[1]1.Spain'!D5</f>
        <v>19</v>
      </c>
      <c r="E5" s="5">
        <f>'[1]1.Spain'!E5</f>
        <v>4</v>
      </c>
      <c r="F5" s="5">
        <f>'[1]1.Spain'!F5</f>
        <v>7</v>
      </c>
      <c r="G5" s="5">
        <f>'[1]1.Spain'!G5</f>
        <v>44</v>
      </c>
      <c r="H5" s="5">
        <f>'[1]1.Spain'!H5</f>
        <v>24</v>
      </c>
      <c r="I5" s="5">
        <f>'[1]1.Spain'!I5</f>
        <v>20</v>
      </c>
      <c r="J5" s="48">
        <f>'[1]1.Spain'!J5</f>
        <v>61</v>
      </c>
      <c r="K5" s="3">
        <f>'[1]1.Spain'!$K5</f>
        <v>98.000000099999994</v>
      </c>
      <c r="L5" s="111" t="str">
        <f>'[1]1.Spain'!$L5</f>
        <v>GS CL</v>
      </c>
      <c r="U5" s="126"/>
      <c r="V5" s="14"/>
    </row>
    <row r="6" spans="1:22">
      <c r="A6" s="5">
        <v>5</v>
      </c>
      <c r="B6" s="5" t="str">
        <f>'[1]1.Spain'!$B6</f>
        <v>Real Sociedad</v>
      </c>
      <c r="C6" s="5">
        <f>'[1]1.Spain'!C6</f>
        <v>30</v>
      </c>
      <c r="D6" s="5">
        <f>'[1]1.Spain'!D6</f>
        <v>12</v>
      </c>
      <c r="E6" s="5">
        <f>'[1]1.Spain'!E6</f>
        <v>11</v>
      </c>
      <c r="F6" s="5">
        <f>'[1]1.Spain'!F6</f>
        <v>7</v>
      </c>
      <c r="G6" s="5">
        <f>'[1]1.Spain'!G6</f>
        <v>47</v>
      </c>
      <c r="H6" s="5">
        <f>'[1]1.Spain'!H6</f>
        <v>31</v>
      </c>
      <c r="I6" s="5">
        <f>'[1]1.Spain'!I6</f>
        <v>16</v>
      </c>
      <c r="J6" s="48">
        <f>'[1]1.Spain'!J6</f>
        <v>47</v>
      </c>
      <c r="K6" s="3">
        <f>'[1]1.Spain'!$K6</f>
        <v>19.25600001234568</v>
      </c>
      <c r="L6" s="111" t="str">
        <f>'[1]1.Spain'!$L6</f>
        <v>GS EL</v>
      </c>
      <c r="U6" s="126"/>
    </row>
    <row r="7" spans="1:22">
      <c r="A7" s="5">
        <v>6</v>
      </c>
      <c r="B7" s="5" t="str">
        <f>'[1]1.Spain'!$B7</f>
        <v>Betis</v>
      </c>
      <c r="C7" s="5">
        <f>'[1]1.Spain'!C7</f>
        <v>30</v>
      </c>
      <c r="D7" s="5">
        <f>'[1]1.Spain'!D7</f>
        <v>14</v>
      </c>
      <c r="E7" s="5">
        <f>'[1]1.Spain'!E7</f>
        <v>5</v>
      </c>
      <c r="F7" s="5">
        <f>'[1]1.Spain'!F7</f>
        <v>11</v>
      </c>
      <c r="G7" s="5">
        <f>'[1]1.Spain'!G7</f>
        <v>40</v>
      </c>
      <c r="H7" s="5">
        <f>'[1]1.Spain'!H7</f>
        <v>43</v>
      </c>
      <c r="I7" s="5">
        <f>'[1]1.Spain'!I7</f>
        <v>-3</v>
      </c>
      <c r="J7" s="48">
        <f>'[1]1.Spain'!J7</f>
        <v>47</v>
      </c>
      <c r="K7" s="3">
        <f>'[1]1.Spain'!$K7</f>
        <v>19.256000011904764</v>
      </c>
      <c r="L7" s="111" t="str">
        <f>'[1]1.Spain'!$L7</f>
        <v>GS EL*</v>
      </c>
      <c r="O7" s="271"/>
      <c r="P7" s="271"/>
      <c r="Q7" s="114"/>
      <c r="R7" s="27"/>
      <c r="U7" s="126"/>
    </row>
    <row r="8" spans="1:22">
      <c r="A8" s="5">
        <v>7</v>
      </c>
      <c r="B8" s="5" t="str">
        <f>'[1]1.Spain'!$B8</f>
        <v>Villarreal</v>
      </c>
      <c r="C8" s="5">
        <f>'[1]1.Spain'!C8</f>
        <v>30</v>
      </c>
      <c r="D8" s="5">
        <f>'[1]1.Spain'!D8</f>
        <v>11</v>
      </c>
      <c r="E8" s="5">
        <f>'[1]1.Spain'!E8</f>
        <v>13</v>
      </c>
      <c r="F8" s="5">
        <f>'[1]1.Spain'!F8</f>
        <v>6</v>
      </c>
      <c r="G8" s="5">
        <f>'[1]1.Spain'!G8</f>
        <v>43</v>
      </c>
      <c r="H8" s="5">
        <f>'[1]1.Spain'!H8</f>
        <v>33</v>
      </c>
      <c r="I8" s="5">
        <f>'[1]1.Spain'!I8</f>
        <v>10</v>
      </c>
      <c r="J8" s="48">
        <f>'[1]1.Spain'!J8</f>
        <v>46</v>
      </c>
      <c r="K8" s="3">
        <f>'[1]1.Spain'!$K8</f>
        <v>55.000000040000003</v>
      </c>
      <c r="L8" s="111" t="str">
        <f>'[1]1.Spain'!$L8</f>
        <v>ECLQ4?</v>
      </c>
      <c r="O8" s="271"/>
      <c r="P8" s="121"/>
      <c r="R8" s="27"/>
      <c r="U8" s="126"/>
    </row>
    <row r="9" spans="1:22">
      <c r="A9" s="5">
        <v>8</v>
      </c>
      <c r="B9" s="5" t="str">
        <f>'[1]1.Spain'!$B9</f>
        <v>Granada</v>
      </c>
      <c r="C9" s="5">
        <f>'[1]1.Spain'!C9</f>
        <v>30</v>
      </c>
      <c r="D9" s="5">
        <f>'[1]1.Spain'!D9</f>
        <v>11</v>
      </c>
      <c r="E9" s="5">
        <f>'[1]1.Spain'!E9</f>
        <v>6</v>
      </c>
      <c r="F9" s="5">
        <f>'[1]1.Spain'!F9</f>
        <v>13</v>
      </c>
      <c r="G9" s="5">
        <f>'[1]1.Spain'!G9</f>
        <v>36</v>
      </c>
      <c r="H9" s="5">
        <f>'[1]1.Spain'!H9</f>
        <v>50</v>
      </c>
      <c r="I9" s="5">
        <f>'[1]1.Spain'!I9</f>
        <v>-14</v>
      </c>
      <c r="J9" s="48">
        <f>'[1]1.Spain'!J9</f>
        <v>39</v>
      </c>
      <c r="K9" s="3">
        <f>'[1]1.Spain'!$K9</f>
        <v>19.256000012499999</v>
      </c>
      <c r="L9" s="111" t="str">
        <f>'[1]1.Spain'!$L9</f>
        <v xml:space="preserve"> </v>
      </c>
      <c r="O9" s="145"/>
      <c r="P9" s="15"/>
      <c r="R9" s="27"/>
      <c r="U9" s="126"/>
    </row>
    <row r="10" spans="1:22">
      <c r="A10" s="5">
        <v>9</v>
      </c>
      <c r="B10" s="5" t="str">
        <f>'[1]1.Spain'!$B10</f>
        <v>Levante</v>
      </c>
      <c r="C10" s="5">
        <f>'[1]1.Spain'!C10</f>
        <v>30</v>
      </c>
      <c r="D10" s="5">
        <f>'[1]1.Spain'!D10</f>
        <v>9</v>
      </c>
      <c r="E10" s="5">
        <f>'[1]1.Spain'!E10</f>
        <v>11</v>
      </c>
      <c r="F10" s="5">
        <f>'[1]1.Spain'!F10</f>
        <v>10</v>
      </c>
      <c r="G10" s="5">
        <f>'[1]1.Spain'!G10</f>
        <v>37</v>
      </c>
      <c r="H10" s="5">
        <f>'[1]1.Spain'!H10</f>
        <v>39</v>
      </c>
      <c r="I10" s="5">
        <f>'[1]1.Spain'!I10</f>
        <v>-2</v>
      </c>
      <c r="J10" s="48">
        <f>'[1]1.Spain'!J10</f>
        <v>38</v>
      </c>
      <c r="K10" s="3">
        <f>'[1]1.Spain'!$K10</f>
        <v>19.256000000111111</v>
      </c>
      <c r="L10" s="111" t="str">
        <f>'[1]1.Spain'!$L10</f>
        <v xml:space="preserve"> </v>
      </c>
      <c r="O10" s="143"/>
      <c r="P10" s="17"/>
      <c r="Q10" s="121"/>
      <c r="R10" s="27"/>
      <c r="U10" s="126"/>
    </row>
    <row r="11" spans="1:22">
      <c r="A11" s="5">
        <v>10</v>
      </c>
      <c r="B11" s="5" t="str">
        <f>'[1]1.Spain'!$B11</f>
        <v>Celta</v>
      </c>
      <c r="C11" s="5">
        <f>'[1]1.Spain'!C11</f>
        <v>30</v>
      </c>
      <c r="D11" s="5">
        <f>'[1]1.Spain'!D11</f>
        <v>9</v>
      </c>
      <c r="E11" s="5">
        <f>'[1]1.Spain'!E11</f>
        <v>10</v>
      </c>
      <c r="F11" s="5">
        <f>'[1]1.Spain'!F11</f>
        <v>11</v>
      </c>
      <c r="G11" s="5">
        <f>'[1]1.Spain'!G11</f>
        <v>41</v>
      </c>
      <c r="H11" s="5">
        <f>'[1]1.Spain'!H11</f>
        <v>48</v>
      </c>
      <c r="I11" s="5">
        <f>'[1]1.Spain'!I11</f>
        <v>-7</v>
      </c>
      <c r="J11" s="48">
        <f>'[1]1.Spain'!J11</f>
        <v>37</v>
      </c>
      <c r="K11" s="3">
        <f>'[1]1.Spain'!$K11</f>
        <v>19.256000011627908</v>
      </c>
      <c r="L11" s="111" t="str">
        <f>'[1]1.Spain'!$L11</f>
        <v xml:space="preserve"> </v>
      </c>
      <c r="P11" s="116"/>
      <c r="Q11" s="114"/>
      <c r="R11" s="27"/>
      <c r="U11" s="126"/>
    </row>
    <row r="12" spans="1:22">
      <c r="A12" s="5">
        <v>11</v>
      </c>
      <c r="B12" s="5" t="str">
        <f>'[1]1.Spain'!$B12</f>
        <v>Athletic Bilbao</v>
      </c>
      <c r="C12" s="5">
        <f>'[1]1.Spain'!C12</f>
        <v>30</v>
      </c>
      <c r="D12" s="5">
        <f>'[1]1.Spain'!D12</f>
        <v>9</v>
      </c>
      <c r="E12" s="5">
        <f>'[1]1.Spain'!E12</f>
        <v>10</v>
      </c>
      <c r="F12" s="5">
        <f>'[1]1.Spain'!F12</f>
        <v>11</v>
      </c>
      <c r="G12" s="5">
        <f>'[1]1.Spain'!G12</f>
        <v>39</v>
      </c>
      <c r="H12" s="5">
        <f>'[1]1.Spain'!H12</f>
        <v>33</v>
      </c>
      <c r="I12" s="5">
        <f>'[1]1.Spain'!I12</f>
        <v>6</v>
      </c>
      <c r="J12" s="48">
        <f>'[1]1.Spain'!J12</f>
        <v>37</v>
      </c>
      <c r="K12" s="3">
        <f>'[1]1.Spain'!$K12</f>
        <v>19.256000011764705</v>
      </c>
      <c r="L12" s="111" t="str">
        <f>'[1]1.Spain'!$L12</f>
        <v xml:space="preserve"> </v>
      </c>
      <c r="N12" s="54"/>
      <c r="P12" s="116"/>
      <c r="Q12" s="114"/>
      <c r="R12" s="27"/>
      <c r="U12" s="126"/>
    </row>
    <row r="13" spans="1:22">
      <c r="A13" s="5">
        <v>12</v>
      </c>
      <c r="B13" s="5" t="str">
        <f>'[1]1.Spain'!$B13</f>
        <v>Cadiz</v>
      </c>
      <c r="C13" s="5">
        <f>'[1]1.Spain'!C13</f>
        <v>30</v>
      </c>
      <c r="D13" s="5">
        <f>'[1]1.Spain'!D13</f>
        <v>9</v>
      </c>
      <c r="E13" s="5">
        <f>'[1]1.Spain'!E13</f>
        <v>8</v>
      </c>
      <c r="F13" s="5">
        <f>'[1]1.Spain'!F13</f>
        <v>13</v>
      </c>
      <c r="G13" s="5">
        <f>'[1]1.Spain'!G13</f>
        <v>27</v>
      </c>
      <c r="H13" s="5">
        <f>'[1]1.Spain'!H13</f>
        <v>45</v>
      </c>
      <c r="I13" s="5">
        <f>'[1]1.Spain'!I13</f>
        <v>-18</v>
      </c>
      <c r="J13" s="48">
        <f>'[1]1.Spain'!J13</f>
        <v>35</v>
      </c>
      <c r="K13" s="3">
        <f>'[1]1.Spain'!$K13</f>
        <v>19.256000000083333</v>
      </c>
      <c r="L13" s="111" t="str">
        <f>'[1]1.Spain'!$L13</f>
        <v xml:space="preserve"> </v>
      </c>
      <c r="N13" s="41"/>
      <c r="P13" s="116"/>
      <c r="Q13" s="114"/>
      <c r="R13" s="27"/>
      <c r="U13" s="126"/>
    </row>
    <row r="14" spans="1:22">
      <c r="A14" s="5">
        <v>13</v>
      </c>
      <c r="B14" s="5" t="str">
        <f>'[1]1.Spain'!$B14</f>
        <v>Valencia</v>
      </c>
      <c r="C14" s="5">
        <f>'[1]1.Spain'!C14</f>
        <v>30</v>
      </c>
      <c r="D14" s="5">
        <f>'[1]1.Spain'!D14</f>
        <v>8</v>
      </c>
      <c r="E14" s="5">
        <f>'[1]1.Spain'!E14</f>
        <v>10</v>
      </c>
      <c r="F14" s="5">
        <f>'[1]1.Spain'!F14</f>
        <v>12</v>
      </c>
      <c r="G14" s="5">
        <f>'[1]1.Spain'!G14</f>
        <v>37</v>
      </c>
      <c r="H14" s="5">
        <f>'[1]1.Spain'!H14</f>
        <v>42</v>
      </c>
      <c r="I14" s="5">
        <f>'[1]1.Spain'!I14</f>
        <v>-5</v>
      </c>
      <c r="J14" s="48">
        <f>'[1]1.Spain'!J14</f>
        <v>34</v>
      </c>
      <c r="K14" s="3">
        <f>'[1]1.Spain'!$K14</f>
        <v>40.000000025641029</v>
      </c>
      <c r="L14" s="111" t="str">
        <f>'[1]1.Spain'!$L14</f>
        <v xml:space="preserve"> </v>
      </c>
      <c r="P14" s="116"/>
      <c r="Q14" s="114"/>
      <c r="R14" s="27"/>
      <c r="U14" s="126"/>
    </row>
    <row r="15" spans="1:22">
      <c r="A15" s="5">
        <v>14</v>
      </c>
      <c r="B15" s="5" t="str">
        <f>'[1]1.Spain'!$B15</f>
        <v>Osasuna</v>
      </c>
      <c r="C15" s="5">
        <f>'[1]1.Spain'!C15</f>
        <v>30</v>
      </c>
      <c r="D15" s="5">
        <f>'[1]1.Spain'!D15</f>
        <v>8</v>
      </c>
      <c r="E15" s="5">
        <f>'[1]1.Spain'!E15</f>
        <v>10</v>
      </c>
      <c r="F15" s="5">
        <f>'[1]1.Spain'!F15</f>
        <v>12</v>
      </c>
      <c r="G15" s="5">
        <f>'[1]1.Spain'!G15</f>
        <v>25</v>
      </c>
      <c r="H15" s="5">
        <f>'[1]1.Spain'!H15</f>
        <v>36</v>
      </c>
      <c r="I15" s="5">
        <f>'[1]1.Spain'!I15</f>
        <v>-11</v>
      </c>
      <c r="J15" s="48">
        <f>'[1]1.Spain'!J15</f>
        <v>34</v>
      </c>
      <c r="K15" s="3">
        <f>'[1]1.Spain'!$K15</f>
        <v>19.256000000071428</v>
      </c>
      <c r="L15" s="111" t="str">
        <f>'[1]1.Spain'!$L15</f>
        <v xml:space="preserve"> </v>
      </c>
      <c r="P15" s="116"/>
      <c r="Q15" s="114"/>
      <c r="R15" s="27"/>
      <c r="U15" s="126"/>
    </row>
    <row r="16" spans="1:22">
      <c r="A16" s="5">
        <v>15</v>
      </c>
      <c r="B16" s="5" t="str">
        <f>'[1]1.Spain'!$B16</f>
        <v>Getafe</v>
      </c>
      <c r="C16" s="5">
        <f>'[1]1.Spain'!C16</f>
        <v>30</v>
      </c>
      <c r="D16" s="5">
        <f>'[1]1.Spain'!D16</f>
        <v>7</v>
      </c>
      <c r="E16" s="5">
        <f>'[1]1.Spain'!E16</f>
        <v>9</v>
      </c>
      <c r="F16" s="5">
        <f>'[1]1.Spain'!F16</f>
        <v>14</v>
      </c>
      <c r="G16" s="5">
        <f>'[1]1.Spain'!G16</f>
        <v>22</v>
      </c>
      <c r="H16" s="5">
        <f>'[1]1.Spain'!H16</f>
        <v>34</v>
      </c>
      <c r="I16" s="5">
        <f>'[1]1.Spain'!I16</f>
        <v>-12</v>
      </c>
      <c r="J16" s="48">
        <f>'[1]1.Spain'!J16</f>
        <v>30</v>
      </c>
      <c r="K16" s="3">
        <f>'[1]1.Spain'!$K16</f>
        <v>19.256000012195123</v>
      </c>
      <c r="L16" s="111" t="str">
        <f>'[1]1.Spain'!$L16</f>
        <v xml:space="preserve"> </v>
      </c>
      <c r="P16" s="116"/>
      <c r="Q16" s="114"/>
      <c r="R16" s="27"/>
      <c r="U16" s="126"/>
    </row>
    <row r="17" spans="1:21">
      <c r="A17" s="5">
        <v>16</v>
      </c>
      <c r="B17" s="5" t="str">
        <f>'[1]1.Spain'!$B17</f>
        <v>Huesca</v>
      </c>
      <c r="C17" s="5">
        <f>'[1]1.Spain'!C17</f>
        <v>30</v>
      </c>
      <c r="D17" s="5">
        <f>'[1]1.Spain'!D17</f>
        <v>5</v>
      </c>
      <c r="E17" s="5">
        <f>'[1]1.Spain'!E17</f>
        <v>12</v>
      </c>
      <c r="F17" s="5">
        <f>'[1]1.Spain'!F17</f>
        <v>13</v>
      </c>
      <c r="G17" s="5">
        <f>'[1]1.Spain'!G17</f>
        <v>31</v>
      </c>
      <c r="H17" s="5">
        <f>'[1]1.Spain'!H17</f>
        <v>45</v>
      </c>
      <c r="I17" s="5">
        <f>'[1]1.Spain'!I17</f>
        <v>-14</v>
      </c>
      <c r="J17" s="48">
        <f>'[1]1.Spain'!J17</f>
        <v>27</v>
      </c>
      <c r="K17" s="3">
        <f>'[1]1.Spain'!$K17</f>
        <v>19.2560000000625</v>
      </c>
      <c r="L17" s="111" t="str">
        <f>'[1]1.Spain'!$L17</f>
        <v xml:space="preserve"> </v>
      </c>
      <c r="P17" s="116"/>
      <c r="U17" s="126"/>
    </row>
    <row r="18" spans="1:21">
      <c r="A18" s="5">
        <v>17</v>
      </c>
      <c r="B18" s="5" t="str">
        <f>'[1]1.Spain'!$B18</f>
        <v>Valladolid</v>
      </c>
      <c r="C18" s="5">
        <f>'[1]1.Spain'!C18</f>
        <v>30</v>
      </c>
      <c r="D18" s="5">
        <f>'[1]1.Spain'!D18</f>
        <v>5</v>
      </c>
      <c r="E18" s="5">
        <f>'[1]1.Spain'!E18</f>
        <v>12</v>
      </c>
      <c r="F18" s="5">
        <f>'[1]1.Spain'!F18</f>
        <v>13</v>
      </c>
      <c r="G18" s="5">
        <f>'[1]1.Spain'!G18</f>
        <v>27</v>
      </c>
      <c r="H18" s="5">
        <f>'[1]1.Spain'!H18</f>
        <v>41</v>
      </c>
      <c r="I18" s="5">
        <f>'[1]1.Spain'!I18</f>
        <v>-14</v>
      </c>
      <c r="J18" s="48">
        <f>'[1]1.Spain'!J18</f>
        <v>27</v>
      </c>
      <c r="K18" s="3">
        <f>'[1]1.Spain'!$K18</f>
        <v>19.256000000058823</v>
      </c>
      <c r="L18" s="111" t="str">
        <f>'[1]1.Spain'!$L18</f>
        <v xml:space="preserve"> </v>
      </c>
      <c r="P18" s="121"/>
      <c r="U18" s="126"/>
    </row>
    <row r="19" spans="1:21">
      <c r="A19" s="5">
        <v>18</v>
      </c>
      <c r="B19" s="5" t="str">
        <f>'[1]1.Spain'!$B19</f>
        <v>Elche</v>
      </c>
      <c r="C19" s="5">
        <f>'[1]1.Spain'!C19</f>
        <v>30</v>
      </c>
      <c r="D19" s="5">
        <f>'[1]1.Spain'!D19</f>
        <v>5</v>
      </c>
      <c r="E19" s="5">
        <f>'[1]1.Spain'!E19</f>
        <v>11</v>
      </c>
      <c r="F19" s="5">
        <f>'[1]1.Spain'!F19</f>
        <v>14</v>
      </c>
      <c r="G19" s="5">
        <f>'[1]1.Spain'!G19</f>
        <v>27</v>
      </c>
      <c r="H19" s="5">
        <f>'[1]1.Spain'!H19</f>
        <v>46</v>
      </c>
      <c r="I19" s="5">
        <f>'[1]1.Spain'!I19</f>
        <v>-19</v>
      </c>
      <c r="J19" s="48">
        <f>'[1]1.Spain'!J19</f>
        <v>26</v>
      </c>
      <c r="K19" s="3">
        <f>'[1]1.Spain'!$K19</f>
        <v>19.256000000055554</v>
      </c>
      <c r="L19" s="111" t="str">
        <f>'[1]1.Spain'!$L19</f>
        <v xml:space="preserve"> </v>
      </c>
      <c r="P19" s="51"/>
      <c r="U19" s="126"/>
    </row>
    <row r="20" spans="1:21">
      <c r="A20" s="5">
        <v>19</v>
      </c>
      <c r="B20" s="5" t="str">
        <f>'[1]1.Spain'!$B20</f>
        <v>Alaves</v>
      </c>
      <c r="C20" s="5">
        <f>'[1]1.Spain'!C20</f>
        <v>30</v>
      </c>
      <c r="D20" s="5">
        <f>'[1]1.Spain'!D20</f>
        <v>5</v>
      </c>
      <c r="E20" s="5">
        <f>'[1]1.Spain'!E20</f>
        <v>9</v>
      </c>
      <c r="F20" s="5">
        <f>'[1]1.Spain'!F20</f>
        <v>16</v>
      </c>
      <c r="G20" s="5">
        <f>'[1]1.Spain'!G20</f>
        <v>24</v>
      </c>
      <c r="H20" s="5">
        <f>'[1]1.Spain'!H20</f>
        <v>47</v>
      </c>
      <c r="I20" s="5">
        <f>'[1]1.Spain'!I20</f>
        <v>-23</v>
      </c>
      <c r="J20" s="48">
        <f>'[1]1.Spain'!J20</f>
        <v>24</v>
      </c>
      <c r="K20" s="3">
        <f>'[1]1.Spain'!$K20</f>
        <v>19.25600000005263</v>
      </c>
      <c r="L20" s="111" t="str">
        <f>'[1]1.Spain'!$L20</f>
        <v xml:space="preserve"> </v>
      </c>
      <c r="P20" s="51"/>
      <c r="U20" s="126"/>
    </row>
    <row r="21" spans="1:21">
      <c r="A21" s="5">
        <v>20</v>
      </c>
      <c r="B21" s="5" t="str">
        <f>'[1]1.Spain'!$B21</f>
        <v>Eibar</v>
      </c>
      <c r="C21" s="5">
        <f>'[1]1.Spain'!C21</f>
        <v>30</v>
      </c>
      <c r="D21" s="5">
        <f>'[1]1.Spain'!D21</f>
        <v>4</v>
      </c>
      <c r="E21" s="5">
        <f>'[1]1.Spain'!E21</f>
        <v>11</v>
      </c>
      <c r="F21" s="5">
        <f>'[1]1.Spain'!F21</f>
        <v>15</v>
      </c>
      <c r="G21" s="5">
        <f>'[1]1.Spain'!G21</f>
        <v>22</v>
      </c>
      <c r="H21" s="5">
        <f>'[1]1.Spain'!H21</f>
        <v>36</v>
      </c>
      <c r="I21" s="5">
        <f>'[1]1.Spain'!I21</f>
        <v>-14</v>
      </c>
      <c r="J21" s="48">
        <f>'[1]1.Spain'!J21</f>
        <v>23</v>
      </c>
      <c r="K21" s="3">
        <f>'[1]1.Spain'!$K21</f>
        <v>19.256000000050001</v>
      </c>
      <c r="L21" s="111" t="str">
        <f>'[1]1.Spain'!$L21</f>
        <v xml:space="preserve"> </v>
      </c>
      <c r="N21" s="243"/>
      <c r="U21" s="126"/>
    </row>
    <row r="22" spans="1:21">
      <c r="F22" s="216" t="s">
        <v>203</v>
      </c>
      <c r="G22" s="277">
        <f>SUM(G2:G21)/SUM(C2:C21)*2</f>
        <v>2.4766666666666666</v>
      </c>
      <c r="H22" s="277"/>
      <c r="K22" s="6"/>
      <c r="P22" s="17"/>
    </row>
    <row r="23" spans="1:21">
      <c r="B23" s="5" t="s">
        <v>121</v>
      </c>
      <c r="K23" s="6">
        <f>'[1]1.Spain'!$K$23</f>
        <v>19.256</v>
      </c>
      <c r="P23" s="51"/>
    </row>
    <row r="24" spans="1:21">
      <c r="P24" s="51"/>
    </row>
    <row r="27" spans="1:21">
      <c r="B27" s="190" t="s">
        <v>204</v>
      </c>
      <c r="C27" s="190"/>
      <c r="D27" s="190"/>
      <c r="E27" s="190"/>
      <c r="F27" s="190"/>
      <c r="G27" s="190"/>
      <c r="H27" s="190"/>
      <c r="I27" s="190"/>
      <c r="J27" s="191"/>
      <c r="K27" s="190"/>
      <c r="L27" s="269"/>
    </row>
    <row r="28" spans="1:21">
      <c r="B28" s="278" t="s">
        <v>205</v>
      </c>
      <c r="C28" s="279"/>
      <c r="D28" s="279"/>
      <c r="E28" s="279"/>
      <c r="F28" s="279"/>
      <c r="G28" s="279"/>
      <c r="H28" s="279"/>
      <c r="I28" s="279"/>
      <c r="J28" s="279"/>
      <c r="K28" s="279"/>
      <c r="L28" s="279"/>
    </row>
    <row r="29" spans="1:21">
      <c r="B29" s="269" t="s">
        <v>206</v>
      </c>
      <c r="C29" s="270"/>
      <c r="D29" s="270"/>
      <c r="E29" s="270"/>
      <c r="F29" s="270"/>
      <c r="G29" s="270"/>
      <c r="H29" s="270"/>
      <c r="I29" s="270"/>
      <c r="J29" s="270"/>
      <c r="K29" s="270"/>
      <c r="L29" s="270"/>
    </row>
    <row r="30" spans="1:21">
      <c r="B30" s="269" t="s">
        <v>207</v>
      </c>
      <c r="C30" s="270"/>
      <c r="D30" s="270"/>
      <c r="E30" s="270"/>
      <c r="F30" s="270"/>
      <c r="G30" s="270"/>
      <c r="H30" s="270"/>
      <c r="I30" s="270"/>
      <c r="J30" s="270"/>
      <c r="K30" s="270"/>
      <c r="L30" s="270"/>
    </row>
    <row r="31" spans="1:21">
      <c r="B31" s="269" t="s">
        <v>208</v>
      </c>
      <c r="C31" s="269"/>
      <c r="D31" s="269"/>
      <c r="E31" s="269"/>
      <c r="F31" s="269"/>
      <c r="G31" s="269"/>
      <c r="H31" s="269"/>
      <c r="I31" s="269"/>
      <c r="J31" s="269"/>
      <c r="K31" s="269"/>
      <c r="L31" s="269"/>
    </row>
    <row r="40" spans="11:11">
      <c r="K40" s="6"/>
    </row>
    <row r="41" spans="11:11">
      <c r="K41" s="6"/>
    </row>
    <row r="42" spans="11:11">
      <c r="K42" s="6"/>
    </row>
    <row r="43" spans="11:11">
      <c r="K43" s="6"/>
    </row>
    <row r="44" spans="11:11">
      <c r="K44" s="6"/>
    </row>
    <row r="45" spans="11:11">
      <c r="K45" s="6"/>
    </row>
    <row r="46" spans="11:11">
      <c r="K46" s="6"/>
    </row>
    <row r="47" spans="11:11">
      <c r="K47" s="6"/>
    </row>
    <row r="48" spans="11:11">
      <c r="K48" s="6"/>
    </row>
    <row r="49" spans="11:11">
      <c r="K49" s="6"/>
    </row>
    <row r="50" spans="11:11">
      <c r="K50" s="6"/>
    </row>
    <row r="51" spans="11:11">
      <c r="K51" s="6"/>
    </row>
    <row r="52" spans="11:11">
      <c r="K52" s="6"/>
    </row>
    <row r="53" spans="11:11">
      <c r="K53" s="6"/>
    </row>
    <row r="54" spans="11:11">
      <c r="K54" s="6"/>
    </row>
    <row r="55" spans="11:11">
      <c r="K55" s="6"/>
    </row>
    <row r="56" spans="11:11">
      <c r="K56" s="6"/>
    </row>
    <row r="57" spans="11:11">
      <c r="K57" s="6"/>
    </row>
    <row r="58" spans="11:11">
      <c r="K58" s="6"/>
    </row>
    <row r="59" spans="11:11">
      <c r="K59" s="6"/>
    </row>
  </sheetData>
  <mergeCells count="2">
    <mergeCell ref="G22:H22"/>
    <mergeCell ref="B28:L28"/>
  </mergeCells>
  <phoneticPr fontId="3" type="noConversion"/>
  <hyperlinks>
    <hyperlink ref="O1" location="MENU!A1" display="Menu" xr:uid="{00000000-0004-0000-0700-000000000000}"/>
  </hyperlinks>
  <pageMargins left="0.75" right="0.75" top="1" bottom="1" header="0.5" footer="0.5"/>
  <pageSetup paperSize="9" orientation="portrait" verticalDpi="203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6"/>
  <dimension ref="A1:W34"/>
  <sheetViews>
    <sheetView workbookViewId="0"/>
  </sheetViews>
  <sheetFormatPr defaultRowHeight="15"/>
  <cols>
    <col min="1" max="1" width="3" style="14" bestFit="1" customWidth="1"/>
    <col min="2" max="2" width="19.7109375" style="14" customWidth="1"/>
    <col min="3" max="8" width="3" style="14" customWidth="1"/>
    <col min="9" max="9" width="3.7109375" style="14" customWidth="1"/>
    <col min="10" max="10" width="3.7109375" style="46" customWidth="1"/>
    <col min="11" max="11" width="7.5703125" style="14" bestFit="1" customWidth="1"/>
    <col min="12" max="12" width="8" style="14" bestFit="1" customWidth="1"/>
    <col min="13" max="16384" width="9.140625" style="14"/>
  </cols>
  <sheetData>
    <row r="1" spans="1:23">
      <c r="B1" s="14" t="s">
        <v>184</v>
      </c>
      <c r="C1" s="14" t="s">
        <v>192</v>
      </c>
      <c r="D1" s="14" t="s">
        <v>193</v>
      </c>
      <c r="E1" s="14" t="s">
        <v>194</v>
      </c>
      <c r="F1" s="14" t="s">
        <v>195</v>
      </c>
      <c r="G1" s="14" t="s">
        <v>196</v>
      </c>
      <c r="H1" s="14" t="s">
        <v>197</v>
      </c>
      <c r="I1" s="14" t="s">
        <v>198</v>
      </c>
      <c r="J1" s="46" t="s">
        <v>199</v>
      </c>
      <c r="K1" s="17" t="s">
        <v>128</v>
      </c>
      <c r="L1" s="17" t="s">
        <v>200</v>
      </c>
      <c r="M1" s="129" t="str">
        <f>CONCATENATE(MAX(C2:C21),"/38")</f>
        <v>32/38</v>
      </c>
      <c r="N1" s="35"/>
      <c r="O1" s="246" t="s">
        <v>77</v>
      </c>
    </row>
    <row r="2" spans="1:23">
      <c r="A2" s="14">
        <v>1</v>
      </c>
      <c r="B2" s="5" t="str">
        <f>'[1]2.England'!B2</f>
        <v>Manchester City</v>
      </c>
      <c r="C2" s="5">
        <f>'[1]2.England'!C2</f>
        <v>32</v>
      </c>
      <c r="D2" s="5">
        <f>'[1]2.England'!D2</f>
        <v>23</v>
      </c>
      <c r="E2" s="5">
        <f>'[1]2.England'!E2</f>
        <v>5</v>
      </c>
      <c r="F2" s="5">
        <f>'[1]2.England'!F2</f>
        <v>4</v>
      </c>
      <c r="G2" s="5">
        <f>'[1]2.England'!G2</f>
        <v>67</v>
      </c>
      <c r="H2" s="5">
        <f>'[1]2.England'!H2</f>
        <v>23</v>
      </c>
      <c r="I2" s="5">
        <f>'[1]2.England'!I2</f>
        <v>44</v>
      </c>
      <c r="J2" s="48">
        <f>'[1]2.England'!J2</f>
        <v>74</v>
      </c>
      <c r="K2" s="6">
        <f>'[1]2.England'!K2</f>
        <v>117.0000002</v>
      </c>
      <c r="L2" s="5" t="str">
        <f>'[1]2.England'!L2</f>
        <v>GS CL</v>
      </c>
      <c r="W2" s="16"/>
    </row>
    <row r="3" spans="1:23">
      <c r="A3" s="14">
        <v>2</v>
      </c>
      <c r="B3" s="5" t="str">
        <f>'[1]2.England'!B3</f>
        <v>Manchester United</v>
      </c>
      <c r="C3" s="5">
        <f>'[1]2.England'!C3</f>
        <v>31</v>
      </c>
      <c r="D3" s="5">
        <f>'[1]2.England'!D3</f>
        <v>18</v>
      </c>
      <c r="E3" s="5">
        <f>'[1]2.England'!E3</f>
        <v>9</v>
      </c>
      <c r="F3" s="5">
        <f>'[1]2.England'!F3</f>
        <v>4</v>
      </c>
      <c r="G3" s="5">
        <f>'[1]2.England'!G3</f>
        <v>61</v>
      </c>
      <c r="H3" s="5">
        <f>'[1]2.England'!H3</f>
        <v>34</v>
      </c>
      <c r="I3" s="5">
        <f>'[1]2.England'!I3</f>
        <v>27</v>
      </c>
      <c r="J3" s="48">
        <f>'[1]2.England'!J3</f>
        <v>63</v>
      </c>
      <c r="K3" s="6">
        <f>'[1]2.England'!K3</f>
        <v>106.000000125</v>
      </c>
      <c r="L3" s="5" t="str">
        <f>'[1]2.England'!L3</f>
        <v>GS CL</v>
      </c>
      <c r="N3" s="35"/>
      <c r="W3" s="16"/>
    </row>
    <row r="4" spans="1:23">
      <c r="A4" s="14">
        <v>3</v>
      </c>
      <c r="B4" s="5" t="str">
        <f>'[1]2.England'!B4</f>
        <v>Leicester</v>
      </c>
      <c r="C4" s="5">
        <f>'[1]2.England'!C4</f>
        <v>31</v>
      </c>
      <c r="D4" s="5">
        <f>'[1]2.England'!D4</f>
        <v>17</v>
      </c>
      <c r="E4" s="5">
        <f>'[1]2.England'!E4</f>
        <v>5</v>
      </c>
      <c r="F4" s="5">
        <f>'[1]2.England'!F4</f>
        <v>9</v>
      </c>
      <c r="G4" s="5">
        <f>'[1]2.England'!G4</f>
        <v>55</v>
      </c>
      <c r="H4" s="5">
        <f>'[1]2.England'!H4</f>
        <v>37</v>
      </c>
      <c r="I4" s="5">
        <f>'[1]2.England'!I4</f>
        <v>18</v>
      </c>
      <c r="J4" s="48">
        <f>'[1]2.England'!J4</f>
        <v>56</v>
      </c>
      <c r="K4" s="6">
        <f>'[1]2.England'!K4</f>
        <v>32.000000019607846</v>
      </c>
      <c r="L4" s="5" t="str">
        <f>'[1]2.England'!L4</f>
        <v>GS CL</v>
      </c>
      <c r="W4" s="16"/>
    </row>
    <row r="5" spans="1:23">
      <c r="A5" s="14">
        <v>4</v>
      </c>
      <c r="B5" s="5" t="str">
        <f>'[1]2.England'!B5</f>
        <v>West Ham</v>
      </c>
      <c r="C5" s="5">
        <f>'[1]2.England'!C5</f>
        <v>31</v>
      </c>
      <c r="D5" s="5">
        <f>'[1]2.England'!D5</f>
        <v>16</v>
      </c>
      <c r="E5" s="5">
        <f>'[1]2.England'!E5</f>
        <v>7</v>
      </c>
      <c r="F5" s="5">
        <f>'[1]2.England'!F5</f>
        <v>8</v>
      </c>
      <c r="G5" s="5">
        <f>'[1]2.England'!G5</f>
        <v>51</v>
      </c>
      <c r="H5" s="5">
        <f>'[1]2.England'!H5</f>
        <v>39</v>
      </c>
      <c r="I5" s="5">
        <f>'[1]2.England'!I5</f>
        <v>12</v>
      </c>
      <c r="J5" s="48">
        <f>'[1]2.England'!J5</f>
        <v>55</v>
      </c>
      <c r="K5" s="6">
        <f>'[1]2.England'!K5</f>
        <v>19.342000012820513</v>
      </c>
      <c r="L5" s="5" t="str">
        <f>'[1]2.England'!L5</f>
        <v>GS CL</v>
      </c>
      <c r="W5" s="16"/>
    </row>
    <row r="6" spans="1:23">
      <c r="A6" s="14">
        <v>5</v>
      </c>
      <c r="B6" s="5" t="str">
        <f>'[1]2.England'!B6</f>
        <v>Chelsea</v>
      </c>
      <c r="C6" s="5">
        <f>'[1]2.England'!C6</f>
        <v>31</v>
      </c>
      <c r="D6" s="5">
        <f>'[1]2.England'!D6</f>
        <v>15</v>
      </c>
      <c r="E6" s="5">
        <f>'[1]2.England'!E6</f>
        <v>9</v>
      </c>
      <c r="F6" s="5">
        <f>'[1]2.England'!F6</f>
        <v>7</v>
      </c>
      <c r="G6" s="5">
        <f>'[1]2.England'!G6</f>
        <v>50</v>
      </c>
      <c r="H6" s="5">
        <f>'[1]2.England'!H6</f>
        <v>31</v>
      </c>
      <c r="I6" s="5">
        <f>'[1]2.England'!I6</f>
        <v>19</v>
      </c>
      <c r="J6" s="48">
        <f>'[1]2.England'!J6</f>
        <v>54</v>
      </c>
      <c r="K6" s="6">
        <f>'[1]2.England'!K6</f>
        <v>91.000000083333333</v>
      </c>
      <c r="L6" s="5" t="str">
        <f>'[1]2.England'!L6</f>
        <v>GS EL</v>
      </c>
      <c r="W6" s="16"/>
    </row>
    <row r="7" spans="1:23">
      <c r="A7" s="14">
        <v>6</v>
      </c>
      <c r="B7" s="5" t="str">
        <f>'[1]2.England'!B7</f>
        <v>Liverpool</v>
      </c>
      <c r="C7" s="5">
        <f>'[1]2.England'!C7</f>
        <v>31</v>
      </c>
      <c r="D7" s="5">
        <f>'[1]2.England'!D7</f>
        <v>15</v>
      </c>
      <c r="E7" s="5">
        <f>'[1]2.England'!E7</f>
        <v>7</v>
      </c>
      <c r="F7" s="5">
        <f>'[1]2.England'!F7</f>
        <v>9</v>
      </c>
      <c r="G7" s="5">
        <f>'[1]2.England'!G7</f>
        <v>53</v>
      </c>
      <c r="H7" s="5">
        <f>'[1]2.England'!H7</f>
        <v>37</v>
      </c>
      <c r="I7" s="5">
        <f>'[1]2.England'!I7</f>
        <v>16</v>
      </c>
      <c r="J7" s="48">
        <f>'[1]2.England'!J7</f>
        <v>52</v>
      </c>
      <c r="K7" s="6">
        <f>'[1]2.England'!K7</f>
        <v>100.00000011111111</v>
      </c>
      <c r="L7" s="5" t="str">
        <f>'[1]2.England'!L7</f>
        <v>GS EL*</v>
      </c>
      <c r="O7" s="15"/>
      <c r="P7" s="271"/>
      <c r="W7" s="16"/>
    </row>
    <row r="8" spans="1:23">
      <c r="A8" s="14">
        <v>7</v>
      </c>
      <c r="B8" s="5" t="str">
        <f>'[1]2.England'!B8</f>
        <v>Tottenham</v>
      </c>
      <c r="C8" s="5">
        <f>'[1]2.England'!C8</f>
        <v>31</v>
      </c>
      <c r="D8" s="5">
        <f>'[1]2.England'!D8</f>
        <v>14</v>
      </c>
      <c r="E8" s="5">
        <f>'[1]2.England'!E8</f>
        <v>7</v>
      </c>
      <c r="F8" s="5">
        <f>'[1]2.England'!F8</f>
        <v>10</v>
      </c>
      <c r="G8" s="5">
        <f>'[1]2.England'!G8</f>
        <v>52</v>
      </c>
      <c r="H8" s="5">
        <f>'[1]2.England'!H8</f>
        <v>35</v>
      </c>
      <c r="I8" s="5">
        <f>'[1]2.England'!I8</f>
        <v>17</v>
      </c>
      <c r="J8" s="48">
        <f>'[1]2.England'!J8</f>
        <v>49</v>
      </c>
      <c r="K8" s="6">
        <f>'[1]2.England'!K8</f>
        <v>88.000000071428573</v>
      </c>
      <c r="L8" s="5" t="str">
        <f>'[1]2.England'!L8</f>
        <v>ECLQ4?</v>
      </c>
      <c r="O8" s="66"/>
      <c r="P8" s="15"/>
      <c r="Q8" s="15" t="s">
        <v>209</v>
      </c>
      <c r="S8" s="118"/>
      <c r="U8" s="115"/>
      <c r="V8" s="113"/>
      <c r="W8" s="16"/>
    </row>
    <row r="9" spans="1:23">
      <c r="A9" s="14">
        <v>8</v>
      </c>
      <c r="B9" s="5" t="str">
        <f>'[1]2.England'!B9</f>
        <v>Everton</v>
      </c>
      <c r="C9" s="5">
        <f>'[1]2.England'!C9</f>
        <v>30</v>
      </c>
      <c r="D9" s="5">
        <f>'[1]2.England'!D9</f>
        <v>14</v>
      </c>
      <c r="E9" s="5">
        <f>'[1]2.England'!E9</f>
        <v>6</v>
      </c>
      <c r="F9" s="5">
        <f>'[1]2.England'!F9</f>
        <v>10</v>
      </c>
      <c r="G9" s="5">
        <f>'[1]2.England'!G9</f>
        <v>41</v>
      </c>
      <c r="H9" s="5">
        <f>'[1]2.England'!H9</f>
        <v>38</v>
      </c>
      <c r="I9" s="5">
        <f>'[1]2.England'!I9</f>
        <v>3</v>
      </c>
      <c r="J9" s="48">
        <f>'[1]2.England'!J9</f>
        <v>48</v>
      </c>
      <c r="K9" s="6">
        <f>'[1]2.England'!K9</f>
        <v>19.342000012987011</v>
      </c>
      <c r="L9" s="5" t="str">
        <f>'[1]2.England'!L9</f>
        <v xml:space="preserve"> </v>
      </c>
      <c r="P9" s="15"/>
      <c r="Q9" s="15" t="s">
        <v>210</v>
      </c>
      <c r="U9" s="115"/>
      <c r="V9" s="113"/>
      <c r="W9" s="16"/>
    </row>
    <row r="10" spans="1:23">
      <c r="A10" s="14">
        <v>9</v>
      </c>
      <c r="B10" s="5" t="str">
        <f>'[1]2.England'!B10</f>
        <v>Arsenal</v>
      </c>
      <c r="C10" s="5">
        <f>'[1]2.England'!C10</f>
        <v>31</v>
      </c>
      <c r="D10" s="5">
        <f>'[1]2.England'!D10</f>
        <v>13</v>
      </c>
      <c r="E10" s="5">
        <f>'[1]2.England'!E10</f>
        <v>6</v>
      </c>
      <c r="F10" s="5">
        <f>'[1]2.England'!F10</f>
        <v>12</v>
      </c>
      <c r="G10" s="5">
        <f>'[1]2.England'!G10</f>
        <v>43</v>
      </c>
      <c r="H10" s="5">
        <f>'[1]2.England'!H10</f>
        <v>35</v>
      </c>
      <c r="I10" s="5">
        <f>'[1]2.England'!I10</f>
        <v>8</v>
      </c>
      <c r="J10" s="48">
        <f>'[1]2.England'!J10</f>
        <v>45</v>
      </c>
      <c r="K10" s="6">
        <f>'[1]2.England'!K10</f>
        <v>95.000000090909097</v>
      </c>
      <c r="L10" s="5" t="str">
        <f>'[1]2.England'!L10</f>
        <v xml:space="preserve"> </v>
      </c>
      <c r="P10" s="15"/>
      <c r="Q10" s="15"/>
      <c r="U10" s="115"/>
      <c r="V10" s="113"/>
      <c r="W10" s="16"/>
    </row>
    <row r="11" spans="1:23">
      <c r="A11" s="14">
        <v>10</v>
      </c>
      <c r="B11" s="5" t="str">
        <f>'[1]2.England'!B11</f>
        <v>Leeds</v>
      </c>
      <c r="C11" s="5">
        <f>'[1]2.England'!C11</f>
        <v>31</v>
      </c>
      <c r="D11" s="5">
        <f>'[1]2.England'!D11</f>
        <v>14</v>
      </c>
      <c r="E11" s="5">
        <f>'[1]2.England'!E11</f>
        <v>3</v>
      </c>
      <c r="F11" s="5">
        <f>'[1]2.England'!F11</f>
        <v>14</v>
      </c>
      <c r="G11" s="5">
        <f>'[1]2.England'!G11</f>
        <v>49</v>
      </c>
      <c r="H11" s="5">
        <f>'[1]2.England'!H11</f>
        <v>49</v>
      </c>
      <c r="I11" s="5">
        <f>'[1]2.England'!I11</f>
        <v>0</v>
      </c>
      <c r="J11" s="48">
        <f>'[1]2.England'!J11</f>
        <v>45</v>
      </c>
      <c r="K11" s="6">
        <f>'[1]2.England'!K11</f>
        <v>19.342000000099997</v>
      </c>
      <c r="L11" s="5" t="str">
        <f>'[1]2.England'!L11</f>
        <v xml:space="preserve"> </v>
      </c>
      <c r="O11" s="15"/>
      <c r="P11" s="271"/>
      <c r="Q11" s="15"/>
      <c r="U11" s="115"/>
      <c r="V11" s="113"/>
      <c r="W11" s="16"/>
    </row>
    <row r="12" spans="1:23">
      <c r="A12" s="14">
        <v>11</v>
      </c>
      <c r="B12" s="5" t="str">
        <f>'[1]2.England'!B12</f>
        <v>Aston Villa</v>
      </c>
      <c r="C12" s="5">
        <f>'[1]2.England'!C12</f>
        <v>30</v>
      </c>
      <c r="D12" s="5">
        <f>'[1]2.England'!D12</f>
        <v>13</v>
      </c>
      <c r="E12" s="5">
        <f>'[1]2.England'!E12</f>
        <v>5</v>
      </c>
      <c r="F12" s="5">
        <f>'[1]2.England'!F12</f>
        <v>12</v>
      </c>
      <c r="G12" s="5">
        <f>'[1]2.England'!G12</f>
        <v>43</v>
      </c>
      <c r="H12" s="5">
        <f>'[1]2.England'!H12</f>
        <v>33</v>
      </c>
      <c r="I12" s="5">
        <f>'[1]2.England'!I12</f>
        <v>10</v>
      </c>
      <c r="J12" s="48">
        <f>'[1]2.England'!J12</f>
        <v>44</v>
      </c>
      <c r="K12" s="6">
        <f>'[1]2.England'!K12</f>
        <v>19.342000000090909</v>
      </c>
      <c r="L12" s="5" t="str">
        <f>'[1]2.England'!L12</f>
        <v xml:space="preserve"> </v>
      </c>
      <c r="O12" s="271"/>
      <c r="P12" s="15"/>
      <c r="Q12" s="15"/>
      <c r="U12" s="115"/>
      <c r="V12" s="113"/>
      <c r="W12" s="16"/>
    </row>
    <row r="13" spans="1:23">
      <c r="A13" s="14">
        <v>12</v>
      </c>
      <c r="B13" s="5" t="str">
        <f>'[1]2.England'!B13</f>
        <v>Wolverhampton</v>
      </c>
      <c r="C13" s="5">
        <f>'[1]2.England'!C13</f>
        <v>31</v>
      </c>
      <c r="D13" s="5">
        <f>'[1]2.England'!D13</f>
        <v>10</v>
      </c>
      <c r="E13" s="5">
        <f>'[1]2.England'!E13</f>
        <v>8</v>
      </c>
      <c r="F13" s="5">
        <f>'[1]2.England'!F13</f>
        <v>13</v>
      </c>
      <c r="G13" s="5">
        <f>'[1]2.England'!G13</f>
        <v>31</v>
      </c>
      <c r="H13" s="5">
        <f>'[1]2.England'!H13</f>
        <v>41</v>
      </c>
      <c r="I13" s="5">
        <f>'[1]2.England'!I13</f>
        <v>-10</v>
      </c>
      <c r="J13" s="48">
        <f>'[1]2.England'!J13</f>
        <v>38</v>
      </c>
      <c r="K13" s="6">
        <f>'[1]2.England'!K13</f>
        <v>19.342000013333333</v>
      </c>
      <c r="L13" s="5" t="str">
        <f>'[1]2.England'!L13</f>
        <v xml:space="preserve"> </v>
      </c>
      <c r="U13" s="115"/>
      <c r="V13" s="113"/>
      <c r="W13" s="16"/>
    </row>
    <row r="14" spans="1:23">
      <c r="A14" s="14">
        <v>13</v>
      </c>
      <c r="B14" s="5" t="str">
        <f>'[1]2.England'!B14</f>
        <v>Crystal Palace</v>
      </c>
      <c r="C14" s="5">
        <f>'[1]2.England'!C14</f>
        <v>31</v>
      </c>
      <c r="D14" s="5">
        <f>'[1]2.England'!D14</f>
        <v>10</v>
      </c>
      <c r="E14" s="5">
        <f>'[1]2.England'!E14</f>
        <v>8</v>
      </c>
      <c r="F14" s="5">
        <f>'[1]2.England'!F14</f>
        <v>13</v>
      </c>
      <c r="G14" s="5">
        <f>'[1]2.England'!G14</f>
        <v>33</v>
      </c>
      <c r="H14" s="5">
        <f>'[1]2.England'!H14</f>
        <v>52</v>
      </c>
      <c r="I14" s="5">
        <f>'[1]2.England'!I14</f>
        <v>-19</v>
      </c>
      <c r="J14" s="48">
        <f>'[1]2.England'!J14</f>
        <v>38</v>
      </c>
      <c r="K14" s="6">
        <f>'[1]2.England'!K14</f>
        <v>19.342000000076922</v>
      </c>
      <c r="L14" s="5" t="str">
        <f>'[1]2.England'!L14</f>
        <v xml:space="preserve"> </v>
      </c>
      <c r="U14" s="115"/>
      <c r="V14" s="113"/>
      <c r="W14" s="16"/>
    </row>
    <row r="15" spans="1:23">
      <c r="A15" s="14">
        <v>14</v>
      </c>
      <c r="B15" s="5" t="str">
        <f>'[1]2.England'!B15</f>
        <v>Southampton</v>
      </c>
      <c r="C15" s="5">
        <f>'[1]2.England'!C15</f>
        <v>31</v>
      </c>
      <c r="D15" s="5">
        <f>'[1]2.England'!D15</f>
        <v>10</v>
      </c>
      <c r="E15" s="5">
        <f>'[1]2.England'!E15</f>
        <v>6</v>
      </c>
      <c r="F15" s="5">
        <f>'[1]2.England'!F15</f>
        <v>15</v>
      </c>
      <c r="G15" s="5">
        <f>'[1]2.England'!G15</f>
        <v>39</v>
      </c>
      <c r="H15" s="5">
        <f>'[1]2.England'!H15</f>
        <v>56</v>
      </c>
      <c r="I15" s="5">
        <f>'[1]2.England'!I15</f>
        <v>-17</v>
      </c>
      <c r="J15" s="48">
        <f>'[1]2.England'!J15</f>
        <v>36</v>
      </c>
      <c r="K15" s="6">
        <f>'[1]2.England'!K15</f>
        <v>19.342000012658225</v>
      </c>
      <c r="L15" s="5" t="str">
        <f>'[1]2.England'!L15</f>
        <v xml:space="preserve"> </v>
      </c>
      <c r="U15" s="115"/>
      <c r="V15" s="113"/>
      <c r="W15" s="16"/>
    </row>
    <row r="16" spans="1:23">
      <c r="A16" s="14">
        <v>15</v>
      </c>
      <c r="B16" s="5" t="str">
        <f>'[1]2.England'!B16</f>
        <v>Brighton</v>
      </c>
      <c r="C16" s="5">
        <f>'[1]2.England'!C16</f>
        <v>31</v>
      </c>
      <c r="D16" s="5">
        <f>'[1]2.England'!D16</f>
        <v>7</v>
      </c>
      <c r="E16" s="5">
        <f>'[1]2.England'!E16</f>
        <v>12</v>
      </c>
      <c r="F16" s="5">
        <f>'[1]2.England'!F16</f>
        <v>12</v>
      </c>
      <c r="G16" s="5">
        <f>'[1]2.England'!G16</f>
        <v>33</v>
      </c>
      <c r="H16" s="5">
        <f>'[1]2.England'!H16</f>
        <v>38</v>
      </c>
      <c r="I16" s="5">
        <f>'[1]2.England'!I16</f>
        <v>-5</v>
      </c>
      <c r="J16" s="48">
        <f>'[1]2.England'!J16</f>
        <v>33</v>
      </c>
      <c r="K16" s="6">
        <f>'[1]2.England'!K16</f>
        <v>19.342000000066665</v>
      </c>
      <c r="L16" s="5" t="str">
        <f>'[1]2.England'!L16</f>
        <v xml:space="preserve"> </v>
      </c>
      <c r="P16" s="114"/>
      <c r="U16" s="115"/>
      <c r="V16" s="113"/>
      <c r="W16" s="16"/>
    </row>
    <row r="17" spans="1:23">
      <c r="A17" s="14">
        <v>16</v>
      </c>
      <c r="B17" s="5" t="str">
        <f>'[1]2.England'!B17</f>
        <v>Burnley</v>
      </c>
      <c r="C17" s="5">
        <f>'[1]2.England'!C17</f>
        <v>31</v>
      </c>
      <c r="D17" s="5">
        <f>'[1]2.England'!D17</f>
        <v>8</v>
      </c>
      <c r="E17" s="5">
        <f>'[1]2.England'!E17</f>
        <v>9</v>
      </c>
      <c r="F17" s="5">
        <f>'[1]2.England'!F17</f>
        <v>14</v>
      </c>
      <c r="G17" s="5">
        <f>'[1]2.England'!G17</f>
        <v>25</v>
      </c>
      <c r="H17" s="5">
        <f>'[1]2.England'!H17</f>
        <v>42</v>
      </c>
      <c r="I17" s="5">
        <f>'[1]2.England'!I17</f>
        <v>-17</v>
      </c>
      <c r="J17" s="48">
        <f>'[1]2.England'!J17</f>
        <v>33</v>
      </c>
      <c r="K17" s="6">
        <f>'[1]2.England'!K17</f>
        <v>19.342000013157893</v>
      </c>
      <c r="L17" s="5" t="str">
        <f>'[1]2.England'!L17</f>
        <v xml:space="preserve"> </v>
      </c>
      <c r="P17" s="114"/>
      <c r="U17" s="115"/>
      <c r="V17" s="113"/>
      <c r="W17" s="16"/>
    </row>
    <row r="18" spans="1:23">
      <c r="A18" s="14">
        <v>17</v>
      </c>
      <c r="B18" s="5" t="str">
        <f>'[1]2.England'!B18</f>
        <v>Newcastle</v>
      </c>
      <c r="C18" s="5">
        <f>'[1]2.England'!C18</f>
        <v>31</v>
      </c>
      <c r="D18" s="5">
        <f>'[1]2.England'!D18</f>
        <v>8</v>
      </c>
      <c r="E18" s="5">
        <f>'[1]2.England'!E18</f>
        <v>8</v>
      </c>
      <c r="F18" s="5">
        <f>'[1]2.England'!F18</f>
        <v>15</v>
      </c>
      <c r="G18" s="5">
        <f>'[1]2.England'!G18</f>
        <v>32</v>
      </c>
      <c r="H18" s="5">
        <f>'[1]2.England'!H18</f>
        <v>51</v>
      </c>
      <c r="I18" s="5">
        <f>'[1]2.England'!I18</f>
        <v>-19</v>
      </c>
      <c r="J18" s="48">
        <f>'[1]2.England'!J18</f>
        <v>32</v>
      </c>
      <c r="K18" s="6">
        <f>'[1]2.England'!K18</f>
        <v>19.342000000058821</v>
      </c>
      <c r="L18" s="5" t="str">
        <f>'[1]2.England'!L18</f>
        <v xml:space="preserve"> </v>
      </c>
      <c r="W18" s="16"/>
    </row>
    <row r="19" spans="1:23">
      <c r="A19" s="14">
        <v>18</v>
      </c>
      <c r="B19" s="5" t="str">
        <f>'[1]2.England'!B19</f>
        <v>Fulham</v>
      </c>
      <c r="C19" s="5">
        <f>'[1]2.England'!C19</f>
        <v>32</v>
      </c>
      <c r="D19" s="5">
        <f>'[1]2.England'!D19</f>
        <v>5</v>
      </c>
      <c r="E19" s="5">
        <f>'[1]2.England'!E19</f>
        <v>11</v>
      </c>
      <c r="F19" s="5">
        <f>'[1]2.England'!F19</f>
        <v>16</v>
      </c>
      <c r="G19" s="5">
        <f>'[1]2.England'!G19</f>
        <v>24</v>
      </c>
      <c r="H19" s="5">
        <f>'[1]2.England'!H19</f>
        <v>42</v>
      </c>
      <c r="I19" s="5">
        <f>'[1]2.England'!I19</f>
        <v>-18</v>
      </c>
      <c r="J19" s="48">
        <f>'[1]2.England'!J19</f>
        <v>26</v>
      </c>
      <c r="K19" s="6">
        <f>'[1]2.England'!K19</f>
        <v>19.342000000055553</v>
      </c>
      <c r="L19" s="5" t="str">
        <f>'[1]2.England'!L19</f>
        <v xml:space="preserve"> </v>
      </c>
      <c r="P19" s="15"/>
      <c r="W19" s="16"/>
    </row>
    <row r="20" spans="1:23">
      <c r="A20" s="14">
        <v>19</v>
      </c>
      <c r="B20" s="5" t="str">
        <f>'[1]2.England'!B20</f>
        <v>West Bromwich</v>
      </c>
      <c r="C20" s="5">
        <f>'[1]2.England'!C20</f>
        <v>31</v>
      </c>
      <c r="D20" s="5">
        <f>'[1]2.England'!D20</f>
        <v>5</v>
      </c>
      <c r="E20" s="5">
        <f>'[1]2.England'!E20</f>
        <v>9</v>
      </c>
      <c r="F20" s="5">
        <f>'[1]2.England'!F20</f>
        <v>17</v>
      </c>
      <c r="G20" s="5">
        <f>'[1]2.England'!G20</f>
        <v>28</v>
      </c>
      <c r="H20" s="5">
        <f>'[1]2.England'!H20</f>
        <v>59</v>
      </c>
      <c r="I20" s="5">
        <f>'[1]2.England'!I20</f>
        <v>-31</v>
      </c>
      <c r="J20" s="48">
        <f>'[1]2.England'!J20</f>
        <v>24</v>
      </c>
      <c r="K20" s="6">
        <f>'[1]2.England'!K20</f>
        <v>19.342000000052629</v>
      </c>
      <c r="L20" s="5" t="str">
        <f>'[1]2.England'!L20</f>
        <v xml:space="preserve"> </v>
      </c>
      <c r="P20" s="51"/>
      <c r="W20" s="16"/>
    </row>
    <row r="21" spans="1:23">
      <c r="A21" s="14">
        <v>20</v>
      </c>
      <c r="B21" s="5" t="str">
        <f>'[1]2.England'!B21</f>
        <v>Sheffield United</v>
      </c>
      <c r="C21" s="5">
        <f>'[1]2.England'!C21</f>
        <v>31</v>
      </c>
      <c r="D21" s="5">
        <f>'[1]2.England'!D21</f>
        <v>4</v>
      </c>
      <c r="E21" s="5">
        <f>'[1]2.England'!E21</f>
        <v>2</v>
      </c>
      <c r="F21" s="5">
        <f>'[1]2.England'!F21</f>
        <v>25</v>
      </c>
      <c r="G21" s="5">
        <f>'[1]2.England'!G21</f>
        <v>17</v>
      </c>
      <c r="H21" s="5">
        <f>'[1]2.England'!H21</f>
        <v>55</v>
      </c>
      <c r="I21" s="5">
        <f>'[1]2.England'!I21</f>
        <v>-38</v>
      </c>
      <c r="J21" s="48">
        <f>'[1]2.England'!J21</f>
        <v>14</v>
      </c>
      <c r="K21" s="6">
        <f>'[1]2.England'!K21</f>
        <v>19.34200000005</v>
      </c>
      <c r="L21" s="5" t="str">
        <f>'[1]2.England'!L21</f>
        <v xml:space="preserve"> </v>
      </c>
      <c r="P21" s="51"/>
      <c r="W21" s="16"/>
    </row>
    <row r="22" spans="1:23">
      <c r="C22" s="132"/>
      <c r="D22" s="132"/>
      <c r="F22" s="120" t="s">
        <v>203</v>
      </c>
      <c r="G22" s="277">
        <f>SUM(G2:G21)/SUM(C2:C21)*2</f>
        <v>2.6677419354838712</v>
      </c>
      <c r="H22" s="277"/>
      <c r="K22" s="232"/>
      <c r="L22" s="5"/>
      <c r="P22" s="51"/>
    </row>
    <row r="23" spans="1:23">
      <c r="B23" s="14" t="s">
        <v>124</v>
      </c>
      <c r="K23" s="6">
        <f>'[1]2.England'!K23</f>
        <v>19.341999999999999</v>
      </c>
      <c r="P23" s="51"/>
    </row>
    <row r="24" spans="1:23">
      <c r="K24" s="5"/>
      <c r="P24" s="51"/>
    </row>
    <row r="25" spans="1:23">
      <c r="J25" s="47"/>
      <c r="K25" s="16"/>
      <c r="P25" s="51"/>
    </row>
    <row r="26" spans="1:23">
      <c r="P26" s="51"/>
    </row>
    <row r="27" spans="1:23">
      <c r="B27" s="190" t="s">
        <v>204</v>
      </c>
    </row>
    <row r="28" spans="1:23">
      <c r="B28" s="113" t="s">
        <v>211</v>
      </c>
    </row>
    <row r="29" spans="1:23">
      <c r="B29" s="113" t="s">
        <v>212</v>
      </c>
    </row>
    <row r="30" spans="1:23">
      <c r="B30" s="113" t="s">
        <v>213</v>
      </c>
    </row>
    <row r="31" spans="1:23">
      <c r="B31" s="113" t="s">
        <v>214</v>
      </c>
      <c r="K31" s="111"/>
    </row>
    <row r="32" spans="1:23">
      <c r="B32" s="113" t="s">
        <v>215</v>
      </c>
    </row>
    <row r="33" spans="2:2">
      <c r="B33" s="113" t="s">
        <v>216</v>
      </c>
    </row>
    <row r="34" spans="2:2">
      <c r="B34" s="113" t="s">
        <v>217</v>
      </c>
    </row>
  </sheetData>
  <mergeCells count="1">
    <mergeCell ref="G22:H22"/>
  </mergeCells>
  <phoneticPr fontId="3" type="noConversion"/>
  <hyperlinks>
    <hyperlink ref="O1" location="MENU!A1" display="Menu" xr:uid="{00000000-0004-0000-0800-000000000000}"/>
  </hyperlinks>
  <pageMargins left="0.75" right="0.75" top="1" bottom="1" header="0.5" footer="0.5"/>
  <pageSetup paperSize="9" orientation="portrait" verticalDpi="20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2021-04-13T15:19:52Z</dcterms:modified>
  <cp:category/>
  <cp:contentStatus/>
</cp:coreProperties>
</file>