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thias/Dropbox/Research/shared/Switch-Hawaii/data/EV Adoption/"/>
    </mc:Choice>
  </mc:AlternateContent>
  <xr:revisionPtr revIDLastSave="0" documentId="13_ncr:1_{7F0B22C3-9EF9-424E-9E73-18E929910513}" xr6:coauthVersionLast="45" xr6:coauthVersionMax="45" xr10:uidLastSave="{00000000-0000-0000-0000-000000000000}"/>
  <bookViews>
    <workbookView xWindow="10140" yWindow="600" windowWidth="23300" windowHeight="20260" xr2:uid="{00CE80FB-542E-FC4C-9499-95548FE160E7}"/>
  </bookViews>
  <sheets>
    <sheet name="outputs" sheetId="3" r:id="rId1"/>
    <sheet name="Slide 50 - IGP EVs" sheetId="10" r:id="rId2"/>
    <sheet name="Slide 43 - all vehicles" sheetId="9" r:id="rId3"/>
  </sheets>
  <definedNames>
    <definedName name="days_in_reference_year">#REF!</definedName>
    <definedName name="ev_data">outputs!$A$10:$H$50</definedName>
    <definedName name="oahu_passenger_vehicles_gals_gas_per_year">#REF!</definedName>
    <definedName name="private_ev_fleet_size">#REF!</definedName>
    <definedName name="private_ev_home_charging_share">#REF!</definedName>
    <definedName name="private_ev_work_charging_share">#REF!</definedName>
    <definedName name="solver_adj" localSheetId="0" hidden="1">outputs!$B$3:$B$7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outputs!$B$8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vehicle_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3" l="1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11" i="3"/>
  <c r="B12" i="3" l="1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11" i="3"/>
  <c r="F8" i="3"/>
  <c r="F24" i="3" l="1"/>
  <c r="F18" i="3"/>
  <c r="F20" i="3"/>
  <c r="F14" i="3"/>
  <c r="F22" i="3"/>
  <c r="F31" i="3"/>
  <c r="F19" i="3"/>
  <c r="F28" i="3"/>
  <c r="F12" i="3"/>
  <c r="F29" i="3"/>
  <c r="F13" i="3"/>
  <c r="F15" i="3"/>
  <c r="F23" i="3"/>
  <c r="F32" i="3"/>
  <c r="F27" i="3"/>
  <c r="F11" i="3"/>
  <c r="F21" i="3"/>
  <c r="F30" i="3"/>
  <c r="F16" i="3"/>
  <c r="F25" i="3"/>
  <c r="F33" i="3"/>
  <c r="F17" i="3"/>
  <c r="F26" i="3"/>
  <c r="A34" i="3" l="1"/>
  <c r="A35" i="3" l="1"/>
  <c r="F35" i="3" s="1"/>
  <c r="F34" i="3"/>
  <c r="A36" i="3"/>
  <c r="F36" i="3" s="1"/>
  <c r="A37" i="3" l="1"/>
  <c r="F37" i="3" s="1"/>
  <c r="A38" i="3" l="1"/>
  <c r="F38" i="3" s="1"/>
  <c r="A39" i="3" l="1"/>
  <c r="F39" i="3" s="1"/>
  <c r="A40" i="3" l="1"/>
  <c r="F40" i="3" s="1"/>
  <c r="A41" i="3" l="1"/>
  <c r="F41" i="3" s="1"/>
  <c r="A42" i="3" l="1"/>
  <c r="F42" i="3" s="1"/>
  <c r="A43" i="3" l="1"/>
  <c r="F43" i="3" s="1"/>
  <c r="A44" i="3" l="1"/>
  <c r="F44" i="3" s="1"/>
  <c r="A45" i="3" l="1"/>
  <c r="F45" i="3" s="1"/>
  <c r="A46" i="3" l="1"/>
  <c r="F46" i="3" s="1"/>
  <c r="A47" i="3" l="1"/>
  <c r="F47" i="3" s="1"/>
  <c r="A48" i="3" l="1"/>
  <c r="F48" i="3" s="1"/>
  <c r="A49" i="3" l="1"/>
  <c r="F49" i="3" s="1"/>
  <c r="A50" i="3" l="1"/>
  <c r="F5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Fripp</author>
  </authors>
  <commentList>
    <comment ref="D10" authorId="0" shapeId="0" xr:uid="{31EB0820-1DCF-E64C-BD21-EFD70371350A}">
      <text>
        <r>
          <rPr>
            <sz val="10"/>
            <color rgb="FF000000"/>
            <rFont val="Tahoma"/>
            <family val="2"/>
          </rPr>
          <t xml:space="preserve">State average in 2018 from DBEDT databook 2018 table 18.17, http://files.hawaii.gov/dbedt/economic/databook/db2018/section18.pdf
</t>
        </r>
      </text>
    </comment>
    <comment ref="E10" authorId="0" shapeId="0" xr:uid="{F8CEA4B7-79D7-E54A-80F0-BEA4EF376855}">
      <text>
        <r>
          <rPr>
            <sz val="10"/>
            <color rgb="FF000000"/>
            <rFont val="Tahoma"/>
            <family val="2"/>
          </rPr>
          <t>Email from Aki Marceau (HECO) to Murray Clay (Ulupono) "</t>
        </r>
        <r>
          <rPr>
            <sz val="10"/>
            <color rgb="FF000000"/>
            <rFont val="Calibri"/>
            <family val="2"/>
          </rPr>
          <t>May 13, 2020, at 8:56 AM</t>
        </r>
        <r>
          <rPr>
            <sz val="10"/>
            <color rgb="FF000000"/>
            <rFont val="Tahoma"/>
            <family val="2"/>
          </rPr>
          <t>"; forwarded to M Fripp by Murray Clay 2020-05-14 08-19</t>
        </r>
      </text>
    </comment>
    <comment ref="G10" authorId="0" shapeId="0" xr:uid="{EB20B462-5315-FD4A-B19F-C35CF5CC744A}">
      <text>
        <r>
          <rPr>
            <sz val="10"/>
            <color rgb="FF000000"/>
            <rFont val="Tahoma"/>
            <family val="2"/>
          </rPr>
          <t>Total registered passenger vehicles on Oahu from DBEDT Monthly Energy Trends, May 2020, http://dbedt.hawaii.gov/economic/energy-trends-2/</t>
        </r>
      </text>
    </comment>
    <comment ref="H10" authorId="0" shapeId="0" xr:uid="{A5BCC0AF-5B64-8646-B79E-BC7117E22C4E}">
      <text>
        <r>
          <rPr>
            <sz val="10"/>
            <color rgb="FF000000"/>
            <rFont val="Tahoma"/>
            <family val="2"/>
          </rPr>
          <t xml:space="preserve">State average in 2018 from DBEDT databook 2018 table 18.17, http://files.hawaii.gov/dbedt/economic/databook/db2018/section18.pdf
</t>
        </r>
      </text>
    </comment>
  </commentList>
</comments>
</file>

<file path=xl/sharedStrings.xml><?xml version="1.0" encoding="utf-8"?>
<sst xmlns="http://schemas.openxmlformats.org/spreadsheetml/2006/main" count="26" uniqueCount="25">
  <si>
    <t>Year</t>
  </si>
  <si>
    <t>Adoption %</t>
  </si>
  <si>
    <t>ICE miles per gallon</t>
  </si>
  <si>
    <t>EV extra cost per vehicle per year</t>
  </si>
  <si>
    <t>annual change</t>
  </si>
  <si>
    <t>EV miles per kWh</t>
  </si>
  <si>
    <t>number of vehicles</t>
  </si>
  <si>
    <t>VMT per vehicle</t>
  </si>
  <si>
    <t>Oahu</t>
  </si>
  <si>
    <t>Hawaiian Electric Number of Evs</t>
  </si>
  <si>
    <t xml:space="preserve"> </t>
  </si>
  <si>
    <t>Hawaii Island</t>
  </si>
  <si>
    <t>Maui County</t>
  </si>
  <si>
    <t>Maui Island</t>
  </si>
  <si>
    <t>Molokai</t>
  </si>
  <si>
    <t>Lanai</t>
  </si>
  <si>
    <t>https://www.hawaiianelectric.com/documents/clean_energy_hawaii/integrated_grid_planning/stakeholder_engagement/working_groups/forecast_assumptions/EoT_forecast_IGP.xlsx</t>
  </si>
  <si>
    <t>Emailed from Aki Marceau (HECO) to Ulupono, 5/13/20 08:56</t>
  </si>
  <si>
    <t>IGP 2020</t>
  </si>
  <si>
    <t>Hawaiian Electric LDV Forecast - Oahu</t>
  </si>
  <si>
    <t>History</t>
  </si>
  <si>
    <t>IGP Forecast</t>
  </si>
  <si>
    <t>EoT Roadmap</t>
  </si>
  <si>
    <t>trends</t>
  </si>
  <si>
    <t>slides on subsequent pages are from EoT_forecast_IGP.xlsx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</si>
</sst>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</cellStyleXfs>
  <cellXfs count="8">
    <xf numFmtId="0" fontId="0" fillId="0" borderId="0" xfId="0"/>
    <xf numFmtId="0" fontId="3" fillId="0" borderId="0" xfId="0" applyFont="1"/>
    <xf numFmtId="0" fontId="5" fillId="0" borderId="0" xfId="444" applyFont="1"/>
    <xf numFmtId="0" fontId="4" fillId="0" borderId="0" xfId="444"/>
    <xf numFmtId="3" fontId="4" fillId="0" borderId="0" xfId="444" applyNumberFormat="1"/>
    <xf numFmtId="0" fontId="4" fillId="0" borderId="1" xfId="444" applyBorder="1"/>
    <xf numFmtId="3" fontId="4" fillId="0" borderId="1" xfId="444" applyNumberFormat="1" applyBorder="1"/>
    <xf numFmtId="164" fontId="0" fillId="0" borderId="0" xfId="0" applyNumberFormat="1" applyFont="1"/>
  </cellXfs>
  <cellStyles count="4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Normal" xfId="0" builtinId="0"/>
    <cellStyle name="Normal 2" xfId="444" xr:uid="{86B94C55-D376-AA44-A96C-F06C3EF1C0BB}"/>
  </cellStyles>
  <dxfs count="0"/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E11" sqref="E11:E50"/>
    </sheetView>
  </sheetViews>
  <sheetFormatPr baseColWidth="10" defaultRowHeight="16"/>
  <cols>
    <col min="1" max="1" width="17" customWidth="1"/>
    <col min="2" max="2" width="13.83203125" customWidth="1"/>
  </cols>
  <sheetData>
    <row r="1" spans="1:8">
      <c r="A1" t="s">
        <v>24</v>
      </c>
    </row>
    <row r="2" spans="1:8">
      <c r="A2" t="s">
        <v>16</v>
      </c>
    </row>
    <row r="3" spans="1:8">
      <c r="A3" t="s">
        <v>17</v>
      </c>
    </row>
    <row r="5" spans="1:8">
      <c r="E5" t="s">
        <v>23</v>
      </c>
    </row>
    <row r="6" spans="1:8">
      <c r="E6">
        <v>2020</v>
      </c>
      <c r="F6" s="1">
        <v>1000</v>
      </c>
    </row>
    <row r="7" spans="1:8">
      <c r="E7">
        <v>2050</v>
      </c>
      <c r="F7" s="1">
        <v>200</v>
      </c>
    </row>
    <row r="8" spans="1:8">
      <c r="E8" t="s">
        <v>4</v>
      </c>
      <c r="F8">
        <f>(F7-F6)/($E7-$E6)</f>
        <v>-26.666666666666668</v>
      </c>
    </row>
    <row r="9" spans="1:8">
      <c r="A9" t="s">
        <v>1</v>
      </c>
    </row>
    <row r="10" spans="1:8">
      <c r="A10" t="s">
        <v>0</v>
      </c>
      <c r="B10" t="s">
        <v>18</v>
      </c>
      <c r="D10" t="s">
        <v>2</v>
      </c>
      <c r="E10" t="s">
        <v>5</v>
      </c>
      <c r="F10" t="s">
        <v>3</v>
      </c>
      <c r="G10" t="s">
        <v>6</v>
      </c>
      <c r="H10" t="s">
        <v>7</v>
      </c>
    </row>
    <row r="11" spans="1:8">
      <c r="A11">
        <v>2011</v>
      </c>
      <c r="B11" s="7">
        <f>'Slide 50 - IGP EVs'!B3/G11</f>
        <v>6.3733971294841125E-4</v>
      </c>
      <c r="D11">
        <v>21</v>
      </c>
      <c r="E11">
        <f>1/0.31</f>
        <v>3.2258064516129035</v>
      </c>
      <c r="F11">
        <f t="shared" ref="F11:F50" si="0">F$6+($A11-$E$6)*F$8</f>
        <v>1240</v>
      </c>
      <c r="G11">
        <v>643299</v>
      </c>
      <c r="H11">
        <v>9011</v>
      </c>
    </row>
    <row r="12" spans="1:8">
      <c r="A12">
        <v>2012</v>
      </c>
      <c r="B12" s="7">
        <f>'Slide 50 - IGP EVs'!B4/G12</f>
        <v>1.3524037811344337E-3</v>
      </c>
      <c r="D12">
        <v>21</v>
      </c>
      <c r="E12">
        <f t="shared" ref="E12:E50" si="1">1/0.31</f>
        <v>3.2258064516129035</v>
      </c>
      <c r="F12">
        <f t="shared" si="0"/>
        <v>1213.3333333333333</v>
      </c>
      <c r="G12">
        <v>643299</v>
      </c>
      <c r="H12">
        <v>9011</v>
      </c>
    </row>
    <row r="13" spans="1:8">
      <c r="A13">
        <v>2013</v>
      </c>
      <c r="B13" s="7">
        <f>'Slide 50 - IGP EVs'!B5/G13</f>
        <v>2.4902883418130603E-3</v>
      </c>
      <c r="D13">
        <v>21</v>
      </c>
      <c r="E13">
        <f t="shared" si="1"/>
        <v>3.2258064516129035</v>
      </c>
      <c r="F13">
        <f t="shared" si="0"/>
        <v>1186.6666666666667</v>
      </c>
      <c r="G13">
        <v>643299</v>
      </c>
      <c r="H13">
        <v>9011</v>
      </c>
    </row>
    <row r="14" spans="1:8">
      <c r="A14">
        <v>2014</v>
      </c>
      <c r="B14" s="7">
        <f>'Slide 50 - IGP EVs'!B6/G14</f>
        <v>3.603301108815652E-3</v>
      </c>
      <c r="D14">
        <v>21</v>
      </c>
      <c r="E14">
        <f t="shared" si="1"/>
        <v>3.2258064516129035</v>
      </c>
      <c r="F14">
        <f t="shared" si="0"/>
        <v>1160</v>
      </c>
      <c r="G14">
        <v>643299</v>
      </c>
      <c r="H14">
        <v>9011</v>
      </c>
    </row>
    <row r="15" spans="1:8">
      <c r="A15">
        <v>2015</v>
      </c>
      <c r="B15" s="7">
        <f>'Slide 50 - IGP EVs'!B7/G15</f>
        <v>4.6836696466184468E-3</v>
      </c>
      <c r="D15">
        <v>21</v>
      </c>
      <c r="E15">
        <f t="shared" si="1"/>
        <v>3.2258064516129035</v>
      </c>
      <c r="F15">
        <f t="shared" si="0"/>
        <v>1133.3333333333333</v>
      </c>
      <c r="G15">
        <v>643299</v>
      </c>
      <c r="H15">
        <v>9011</v>
      </c>
    </row>
    <row r="16" spans="1:8">
      <c r="A16">
        <v>2016</v>
      </c>
      <c r="B16" s="7">
        <f>'Slide 50 - IGP EVs'!B8/G16</f>
        <v>6.1511054735045442E-3</v>
      </c>
      <c r="D16">
        <v>21</v>
      </c>
      <c r="E16">
        <f t="shared" si="1"/>
        <v>3.2258064516129035</v>
      </c>
      <c r="F16">
        <f t="shared" si="0"/>
        <v>1106.6666666666667</v>
      </c>
      <c r="G16">
        <v>643299</v>
      </c>
      <c r="H16">
        <v>9011</v>
      </c>
    </row>
    <row r="17" spans="1:8">
      <c r="A17">
        <v>2017</v>
      </c>
      <c r="B17" s="7">
        <f>'Slide 50 - IGP EVs'!B9/G17</f>
        <v>8.0848874318163091E-3</v>
      </c>
      <c r="D17">
        <v>21</v>
      </c>
      <c r="E17">
        <f t="shared" si="1"/>
        <v>3.2258064516129035</v>
      </c>
      <c r="F17">
        <f t="shared" si="0"/>
        <v>1080</v>
      </c>
      <c r="G17">
        <v>643299</v>
      </c>
      <c r="H17">
        <v>9011</v>
      </c>
    </row>
    <row r="18" spans="1:8">
      <c r="A18">
        <v>2018</v>
      </c>
      <c r="B18" s="7">
        <f>'Slide 50 - IGP EVs'!B10/G18</f>
        <v>1.0184999510336561E-2</v>
      </c>
      <c r="D18">
        <v>21</v>
      </c>
      <c r="E18">
        <f t="shared" si="1"/>
        <v>3.2258064516129035</v>
      </c>
      <c r="F18">
        <f t="shared" si="0"/>
        <v>1053.3333333333333</v>
      </c>
      <c r="G18">
        <v>643299</v>
      </c>
      <c r="H18">
        <v>9011</v>
      </c>
    </row>
    <row r="19" spans="1:8">
      <c r="A19">
        <v>2019</v>
      </c>
      <c r="B19" s="7">
        <f>'Slide 50 - IGP EVs'!B11/G19</f>
        <v>1.2725031439501693E-2</v>
      </c>
      <c r="D19">
        <v>21</v>
      </c>
      <c r="E19">
        <f t="shared" si="1"/>
        <v>3.2258064516129035</v>
      </c>
      <c r="F19">
        <f t="shared" si="0"/>
        <v>1026.6666666666667</v>
      </c>
      <c r="G19">
        <v>643299</v>
      </c>
      <c r="H19">
        <v>9011</v>
      </c>
    </row>
    <row r="20" spans="1:8">
      <c r="A20">
        <v>2020</v>
      </c>
      <c r="B20" s="7">
        <f>'Slide 50 - IGP EVs'!B12/G20</f>
        <v>1.4492483277604971E-2</v>
      </c>
      <c r="D20">
        <v>21</v>
      </c>
      <c r="E20">
        <f t="shared" si="1"/>
        <v>3.2258064516129035</v>
      </c>
      <c r="F20">
        <f t="shared" si="0"/>
        <v>1000</v>
      </c>
      <c r="G20">
        <v>643299</v>
      </c>
      <c r="H20">
        <v>9011</v>
      </c>
    </row>
    <row r="21" spans="1:8">
      <c r="A21">
        <v>2021</v>
      </c>
      <c r="B21" s="7">
        <f>'Slide 50 - IGP EVs'!B13/G21</f>
        <v>1.7635656203413966E-2</v>
      </c>
      <c r="D21">
        <v>21</v>
      </c>
      <c r="E21">
        <f t="shared" si="1"/>
        <v>3.2258064516129035</v>
      </c>
      <c r="F21">
        <f t="shared" si="0"/>
        <v>973.33333333333337</v>
      </c>
      <c r="G21">
        <v>643299</v>
      </c>
      <c r="H21">
        <v>9011</v>
      </c>
    </row>
    <row r="22" spans="1:8">
      <c r="A22">
        <v>2022</v>
      </c>
      <c r="B22" s="7">
        <f>'Slide 50 - IGP EVs'!B14/G22</f>
        <v>2.1423941277695129E-2</v>
      </c>
      <c r="D22">
        <v>21</v>
      </c>
      <c r="E22">
        <f t="shared" si="1"/>
        <v>3.2258064516129035</v>
      </c>
      <c r="F22">
        <f t="shared" si="0"/>
        <v>946.66666666666663</v>
      </c>
      <c r="G22">
        <v>643299</v>
      </c>
      <c r="H22">
        <v>9011</v>
      </c>
    </row>
    <row r="23" spans="1:8">
      <c r="A23">
        <v>2023</v>
      </c>
      <c r="B23" s="7">
        <f>'Slide 50 - IGP EVs'!B15/G23</f>
        <v>2.5928844907267073E-2</v>
      </c>
      <c r="D23">
        <v>21</v>
      </c>
      <c r="E23">
        <f t="shared" si="1"/>
        <v>3.2258064516129035</v>
      </c>
      <c r="F23">
        <f t="shared" si="0"/>
        <v>920</v>
      </c>
      <c r="G23">
        <v>643299</v>
      </c>
      <c r="H23">
        <v>9011</v>
      </c>
    </row>
    <row r="24" spans="1:8">
      <c r="A24">
        <v>2024</v>
      </c>
      <c r="B24" s="7">
        <f>'Slide 50 - IGP EVs'!B16/G24</f>
        <v>3.1254517728148183E-2</v>
      </c>
      <c r="D24">
        <v>21</v>
      </c>
      <c r="E24">
        <f t="shared" si="1"/>
        <v>3.2258064516129035</v>
      </c>
      <c r="F24">
        <f t="shared" si="0"/>
        <v>893.33333333333337</v>
      </c>
      <c r="G24">
        <v>643299</v>
      </c>
      <c r="H24">
        <v>9011</v>
      </c>
    </row>
    <row r="25" spans="1:8">
      <c r="A25">
        <v>2025</v>
      </c>
      <c r="B25" s="7">
        <f>'Slide 50 - IGP EVs'!B17/G25</f>
        <v>3.7488011018204599E-2</v>
      </c>
      <c r="D25">
        <v>21</v>
      </c>
      <c r="E25">
        <f t="shared" si="1"/>
        <v>3.2258064516129035</v>
      </c>
      <c r="F25">
        <f t="shared" si="0"/>
        <v>866.66666666666663</v>
      </c>
      <c r="G25">
        <v>643299</v>
      </c>
      <c r="H25">
        <v>9011</v>
      </c>
    </row>
    <row r="26" spans="1:8">
      <c r="A26">
        <v>2026</v>
      </c>
      <c r="B26" s="7">
        <f>'Slide 50 - IGP EVs'!B18/G26</f>
        <v>4.4700831184254913E-2</v>
      </c>
      <c r="D26">
        <v>21</v>
      </c>
      <c r="E26">
        <f t="shared" si="1"/>
        <v>3.2258064516129035</v>
      </c>
      <c r="F26">
        <f t="shared" si="0"/>
        <v>840</v>
      </c>
      <c r="G26">
        <v>643299</v>
      </c>
      <c r="H26">
        <v>9011</v>
      </c>
    </row>
    <row r="27" spans="1:8">
      <c r="A27">
        <v>2027</v>
      </c>
      <c r="B27" s="7">
        <f>'Slide 50 - IGP EVs'!B19/G27</f>
        <v>5.2986247452584255E-2</v>
      </c>
      <c r="D27">
        <v>21</v>
      </c>
      <c r="E27">
        <f t="shared" si="1"/>
        <v>3.2258064516129035</v>
      </c>
      <c r="F27">
        <f t="shared" si="0"/>
        <v>813.33333333333326</v>
      </c>
      <c r="G27">
        <v>643299</v>
      </c>
      <c r="H27">
        <v>9011</v>
      </c>
    </row>
    <row r="28" spans="1:8">
      <c r="A28">
        <v>2028</v>
      </c>
      <c r="B28" s="7">
        <f>'Slide 50 - IGP EVs'!B20/G28</f>
        <v>6.2457737381839552E-2</v>
      </c>
      <c r="D28">
        <v>21</v>
      </c>
      <c r="E28">
        <f t="shared" si="1"/>
        <v>3.2258064516129035</v>
      </c>
      <c r="F28">
        <f t="shared" si="0"/>
        <v>786.66666666666663</v>
      </c>
      <c r="G28">
        <v>643299</v>
      </c>
      <c r="H28">
        <v>9011</v>
      </c>
    </row>
    <row r="29" spans="1:8">
      <c r="A29">
        <v>2029</v>
      </c>
      <c r="B29" s="7">
        <f>'Slide 50 - IGP EVs'!B21/G29</f>
        <v>7.3205461224096421E-2</v>
      </c>
      <c r="D29">
        <v>21</v>
      </c>
      <c r="E29">
        <f t="shared" si="1"/>
        <v>3.2258064516129035</v>
      </c>
      <c r="F29">
        <f t="shared" si="0"/>
        <v>760</v>
      </c>
      <c r="G29">
        <v>643299</v>
      </c>
      <c r="H29">
        <v>9011</v>
      </c>
    </row>
    <row r="30" spans="1:8">
      <c r="A30">
        <v>2030</v>
      </c>
      <c r="B30" s="7">
        <f>'Slide 50 - IGP EVs'!B22/G30</f>
        <v>8.5311806795906719E-2</v>
      </c>
      <c r="D30">
        <v>21</v>
      </c>
      <c r="E30">
        <f t="shared" si="1"/>
        <v>3.2258064516129035</v>
      </c>
      <c r="F30">
        <f t="shared" si="0"/>
        <v>733.33333333333326</v>
      </c>
      <c r="G30">
        <v>643299</v>
      </c>
      <c r="H30">
        <v>9011</v>
      </c>
    </row>
    <row r="31" spans="1:8">
      <c r="A31">
        <v>2031</v>
      </c>
      <c r="B31" s="7">
        <f>'Slide 50 - IGP EVs'!B23/G31</f>
        <v>9.8862270888031845E-2</v>
      </c>
      <c r="D31">
        <v>21</v>
      </c>
      <c r="E31">
        <f t="shared" si="1"/>
        <v>3.2258064516129035</v>
      </c>
      <c r="F31">
        <f t="shared" si="0"/>
        <v>706.66666666666663</v>
      </c>
      <c r="G31">
        <v>643299</v>
      </c>
      <c r="H31">
        <v>9011</v>
      </c>
    </row>
    <row r="32" spans="1:8">
      <c r="A32">
        <v>2032</v>
      </c>
      <c r="B32" s="7">
        <f>'Slide 50 - IGP EVs'!B24/G32</f>
        <v>0.11394545926544267</v>
      </c>
      <c r="D32">
        <v>21</v>
      </c>
      <c r="E32">
        <f t="shared" si="1"/>
        <v>3.2258064516129035</v>
      </c>
      <c r="F32">
        <f t="shared" si="0"/>
        <v>680</v>
      </c>
      <c r="G32">
        <v>643299</v>
      </c>
      <c r="H32">
        <v>9011</v>
      </c>
    </row>
    <row r="33" spans="1:8">
      <c r="A33">
        <v>2033</v>
      </c>
      <c r="B33" s="7">
        <f>'Slide 50 - IGP EVs'!B25/G33</f>
        <v>0.13065619564152905</v>
      </c>
      <c r="D33">
        <v>21</v>
      </c>
      <c r="E33">
        <f t="shared" si="1"/>
        <v>3.2258064516129035</v>
      </c>
      <c r="F33">
        <f t="shared" si="0"/>
        <v>653.33333333333326</v>
      </c>
      <c r="G33">
        <v>643299</v>
      </c>
      <c r="H33">
        <v>9011</v>
      </c>
    </row>
    <row r="34" spans="1:8">
      <c r="A34">
        <f>A33+1</f>
        <v>2034</v>
      </c>
      <c r="B34" s="7">
        <f>'Slide 50 - IGP EVs'!B26/G34</f>
        <v>0.1490799768070524</v>
      </c>
      <c r="D34">
        <v>21</v>
      </c>
      <c r="E34">
        <f t="shared" si="1"/>
        <v>3.2258064516129035</v>
      </c>
      <c r="F34">
        <f t="shared" si="0"/>
        <v>626.66666666666663</v>
      </c>
      <c r="G34">
        <v>643299</v>
      </c>
      <c r="H34">
        <v>9011</v>
      </c>
    </row>
    <row r="35" spans="1:8">
      <c r="A35">
        <f t="shared" ref="A35:A50" si="2">A34+1</f>
        <v>2035</v>
      </c>
      <c r="B35" s="7">
        <f>'Slide 50 - IGP EVs'!B27/G35</f>
        <v>0.16932561685934536</v>
      </c>
      <c r="D35">
        <v>21</v>
      </c>
      <c r="E35">
        <f t="shared" si="1"/>
        <v>3.2258064516129035</v>
      </c>
      <c r="F35">
        <f t="shared" si="0"/>
        <v>600</v>
      </c>
      <c r="G35">
        <v>643299</v>
      </c>
      <c r="H35">
        <v>9011</v>
      </c>
    </row>
    <row r="36" spans="1:8">
      <c r="A36">
        <f t="shared" si="2"/>
        <v>2036</v>
      </c>
      <c r="B36" s="7">
        <f>'Slide 50 - IGP EVs'!B28/G36</f>
        <v>0.18907848449943185</v>
      </c>
      <c r="D36">
        <v>21</v>
      </c>
      <c r="E36">
        <f t="shared" si="1"/>
        <v>3.2258064516129035</v>
      </c>
      <c r="F36">
        <f t="shared" si="0"/>
        <v>573.33333333333326</v>
      </c>
      <c r="G36">
        <v>643299</v>
      </c>
      <c r="H36">
        <v>9011</v>
      </c>
    </row>
    <row r="37" spans="1:8">
      <c r="A37">
        <f t="shared" si="2"/>
        <v>2037</v>
      </c>
      <c r="B37" s="7">
        <f>'Slide 50 - IGP EVs'!B29/G37</f>
        <v>0.21195587122007029</v>
      </c>
      <c r="D37">
        <v>21</v>
      </c>
      <c r="E37">
        <f t="shared" si="1"/>
        <v>3.2258064516129035</v>
      </c>
      <c r="F37">
        <f t="shared" si="0"/>
        <v>546.66666666666663</v>
      </c>
      <c r="G37">
        <v>643299</v>
      </c>
      <c r="H37">
        <v>9011</v>
      </c>
    </row>
    <row r="38" spans="1:8">
      <c r="A38">
        <f t="shared" si="2"/>
        <v>2038</v>
      </c>
      <c r="B38" s="7">
        <f>'Slide 50 - IGP EVs'!B30/G38</f>
        <v>0.23908322568510132</v>
      </c>
      <c r="D38">
        <v>21</v>
      </c>
      <c r="E38">
        <f t="shared" si="1"/>
        <v>3.2258064516129035</v>
      </c>
      <c r="F38">
        <f t="shared" si="0"/>
        <v>520</v>
      </c>
      <c r="G38">
        <v>643299</v>
      </c>
      <c r="H38">
        <v>9011</v>
      </c>
    </row>
    <row r="39" spans="1:8">
      <c r="A39">
        <f t="shared" si="2"/>
        <v>2039</v>
      </c>
      <c r="B39" s="7">
        <f>'Slide 50 - IGP EVs'!B31/G39</f>
        <v>0.2708849228741223</v>
      </c>
      <c r="D39">
        <v>21</v>
      </c>
      <c r="E39">
        <f t="shared" si="1"/>
        <v>3.2258064516129035</v>
      </c>
      <c r="F39">
        <f t="shared" si="0"/>
        <v>493.33333333333331</v>
      </c>
      <c r="G39">
        <v>643299</v>
      </c>
      <c r="H39">
        <v>9011</v>
      </c>
    </row>
    <row r="40" spans="1:8">
      <c r="A40">
        <f t="shared" si="2"/>
        <v>2040</v>
      </c>
      <c r="B40" s="7">
        <f>'Slide 50 - IGP EVs'!B32/G40</f>
        <v>0.30781487302172084</v>
      </c>
      <c r="D40">
        <v>21</v>
      </c>
      <c r="E40">
        <f t="shared" si="1"/>
        <v>3.2258064516129035</v>
      </c>
      <c r="F40">
        <f t="shared" si="0"/>
        <v>466.66666666666663</v>
      </c>
      <c r="G40">
        <v>643299</v>
      </c>
      <c r="H40">
        <v>9011</v>
      </c>
    </row>
    <row r="41" spans="1:8">
      <c r="A41">
        <f t="shared" si="2"/>
        <v>2041</v>
      </c>
      <c r="B41" s="7">
        <f>'Slide 50 - IGP EVs'!B33/G41</f>
        <v>0.35109334850512747</v>
      </c>
      <c r="D41">
        <v>21</v>
      </c>
      <c r="E41">
        <f t="shared" si="1"/>
        <v>3.2258064516129035</v>
      </c>
      <c r="F41">
        <f t="shared" si="0"/>
        <v>440</v>
      </c>
      <c r="G41">
        <v>643299</v>
      </c>
      <c r="H41">
        <v>9011</v>
      </c>
    </row>
    <row r="42" spans="1:8">
      <c r="A42">
        <f t="shared" si="2"/>
        <v>2042</v>
      </c>
      <c r="B42" s="7">
        <f>'Slide 50 - IGP EVs'!B34/G42</f>
        <v>0.39558432393024084</v>
      </c>
      <c r="D42">
        <v>21</v>
      </c>
      <c r="E42">
        <f t="shared" si="1"/>
        <v>3.2258064516129035</v>
      </c>
      <c r="F42">
        <f t="shared" si="0"/>
        <v>413.33333333333326</v>
      </c>
      <c r="G42">
        <v>643299</v>
      </c>
      <c r="H42">
        <v>9011</v>
      </c>
    </row>
    <row r="43" spans="1:8">
      <c r="A43">
        <f t="shared" si="2"/>
        <v>2043</v>
      </c>
      <c r="B43" s="7">
        <f>'Slide 50 - IGP EVs'!B35/G43</f>
        <v>0.44180855247715295</v>
      </c>
      <c r="D43">
        <v>21</v>
      </c>
      <c r="E43">
        <f t="shared" si="1"/>
        <v>3.2258064516129035</v>
      </c>
      <c r="F43">
        <f t="shared" si="0"/>
        <v>386.66666666666663</v>
      </c>
      <c r="G43">
        <v>643299</v>
      </c>
      <c r="H43">
        <v>9011</v>
      </c>
    </row>
    <row r="44" spans="1:8">
      <c r="A44">
        <f t="shared" si="2"/>
        <v>2044</v>
      </c>
      <c r="B44" s="7">
        <f>'Slide 50 - IGP EVs'!B36/G44</f>
        <v>0.49109822959463639</v>
      </c>
      <c r="D44">
        <v>21</v>
      </c>
      <c r="E44">
        <f t="shared" si="1"/>
        <v>3.2258064516129035</v>
      </c>
      <c r="F44">
        <f t="shared" si="0"/>
        <v>360</v>
      </c>
      <c r="G44">
        <v>643299</v>
      </c>
      <c r="H44">
        <v>9011</v>
      </c>
    </row>
    <row r="45" spans="1:8">
      <c r="A45">
        <f t="shared" si="2"/>
        <v>2045</v>
      </c>
      <c r="B45" s="7">
        <f>'Slide 50 - IGP EVs'!B37/G45</f>
        <v>0.54444822702973272</v>
      </c>
      <c r="D45">
        <v>21</v>
      </c>
      <c r="E45">
        <f t="shared" si="1"/>
        <v>3.2258064516129035</v>
      </c>
      <c r="F45">
        <f t="shared" si="0"/>
        <v>333.33333333333326</v>
      </c>
      <c r="G45">
        <v>643299</v>
      </c>
      <c r="H45">
        <v>9011</v>
      </c>
    </row>
    <row r="46" spans="1:8">
      <c r="A46">
        <f t="shared" si="2"/>
        <v>2046</v>
      </c>
      <c r="B46" s="7">
        <f>'Slide 50 - IGP EVs'!B38/G46</f>
        <v>0.59960298399344625</v>
      </c>
      <c r="D46">
        <v>21</v>
      </c>
      <c r="E46">
        <f t="shared" si="1"/>
        <v>3.2258064516129035</v>
      </c>
      <c r="F46">
        <f t="shared" si="0"/>
        <v>306.66666666666663</v>
      </c>
      <c r="G46">
        <v>643299</v>
      </c>
      <c r="H46">
        <v>9011</v>
      </c>
    </row>
    <row r="47" spans="1:8">
      <c r="A47">
        <f t="shared" si="2"/>
        <v>2047</v>
      </c>
      <c r="B47" s="7">
        <f>'Slide 50 - IGP EVs'!B39/G47</f>
        <v>0.65520076978201425</v>
      </c>
      <c r="D47">
        <v>21</v>
      </c>
      <c r="E47">
        <f t="shared" si="1"/>
        <v>3.2258064516129035</v>
      </c>
      <c r="F47">
        <f t="shared" si="0"/>
        <v>280</v>
      </c>
      <c r="G47">
        <v>643299</v>
      </c>
      <c r="H47">
        <v>9011</v>
      </c>
    </row>
    <row r="48" spans="1:8">
      <c r="A48">
        <f t="shared" si="2"/>
        <v>2048</v>
      </c>
      <c r="B48" s="7">
        <f>'Slide 50 - IGP EVs'!B40/G48</f>
        <v>0.70573559107040429</v>
      </c>
      <c r="D48">
        <v>21</v>
      </c>
      <c r="E48">
        <f t="shared" si="1"/>
        <v>3.2258064516129035</v>
      </c>
      <c r="F48">
        <f t="shared" si="0"/>
        <v>253.33333333333326</v>
      </c>
      <c r="G48">
        <v>643299</v>
      </c>
      <c r="H48">
        <v>9011</v>
      </c>
    </row>
    <row r="49" spans="1:8">
      <c r="A49">
        <f t="shared" si="2"/>
        <v>2049</v>
      </c>
      <c r="B49" s="7">
        <f>'Slide 50 - IGP EVs'!B41/G49</f>
        <v>0.74879022041072663</v>
      </c>
      <c r="D49">
        <v>21</v>
      </c>
      <c r="E49">
        <f t="shared" si="1"/>
        <v>3.2258064516129035</v>
      </c>
      <c r="F49">
        <f t="shared" si="0"/>
        <v>226.66666666666663</v>
      </c>
      <c r="G49">
        <v>643299</v>
      </c>
      <c r="H49">
        <v>9011</v>
      </c>
    </row>
    <row r="50" spans="1:8">
      <c r="A50">
        <f t="shared" si="2"/>
        <v>2050</v>
      </c>
      <c r="B50" s="7">
        <f>'Slide 50 - IGP EVs'!B42/G50</f>
        <v>0.78356720591824336</v>
      </c>
      <c r="D50">
        <v>21</v>
      </c>
      <c r="E50">
        <f t="shared" si="1"/>
        <v>3.2258064516129035</v>
      </c>
      <c r="F50">
        <f t="shared" si="0"/>
        <v>200</v>
      </c>
      <c r="G50">
        <v>643299</v>
      </c>
      <c r="H50">
        <v>9011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9FD3D-5A5F-974B-A37E-BC54D8589971}">
  <dimension ref="A1:G42"/>
  <sheetViews>
    <sheetView workbookViewId="0">
      <selection activeCell="D9" sqref="D9"/>
    </sheetView>
  </sheetViews>
  <sheetFormatPr baseColWidth="10" defaultColWidth="9.1640625" defaultRowHeight="13"/>
  <cols>
    <col min="1" max="16384" width="9.1640625" style="3"/>
  </cols>
  <sheetData>
    <row r="1" spans="1:7">
      <c r="A1" s="2" t="s">
        <v>9</v>
      </c>
    </row>
    <row r="2" spans="1:7">
      <c r="A2" s="3" t="s">
        <v>10</v>
      </c>
      <c r="B2" s="3" t="s">
        <v>8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</row>
    <row r="3" spans="1:7">
      <c r="A3" s="3">
        <v>2011</v>
      </c>
      <c r="B3" s="3">
        <v>410</v>
      </c>
      <c r="C3" s="3">
        <v>43</v>
      </c>
      <c r="D3" s="3">
        <v>105</v>
      </c>
      <c r="E3" s="3">
        <v>101</v>
      </c>
      <c r="F3" s="3">
        <v>3</v>
      </c>
      <c r="G3" s="3">
        <v>1</v>
      </c>
    </row>
    <row r="4" spans="1:7">
      <c r="A4" s="3">
        <v>2012</v>
      </c>
      <c r="B4" s="3">
        <v>870</v>
      </c>
      <c r="C4" s="3">
        <v>83</v>
      </c>
      <c r="D4" s="3">
        <v>151</v>
      </c>
      <c r="E4" s="3">
        <v>141</v>
      </c>
      <c r="F4" s="3">
        <v>7</v>
      </c>
      <c r="G4" s="3">
        <v>3</v>
      </c>
    </row>
    <row r="5" spans="1:7">
      <c r="A5" s="3">
        <v>2013</v>
      </c>
      <c r="B5" s="3">
        <v>1602</v>
      </c>
      <c r="C5" s="3">
        <v>103</v>
      </c>
      <c r="D5" s="3">
        <v>350</v>
      </c>
      <c r="E5" s="3">
        <v>334</v>
      </c>
      <c r="F5" s="3">
        <v>11</v>
      </c>
      <c r="G5" s="3">
        <v>5</v>
      </c>
    </row>
    <row r="6" spans="1:7">
      <c r="A6" s="3">
        <v>2014</v>
      </c>
      <c r="B6" s="3">
        <v>2318</v>
      </c>
      <c r="C6" s="3">
        <v>152</v>
      </c>
      <c r="D6" s="3">
        <v>593</v>
      </c>
      <c r="E6" s="3">
        <v>572</v>
      </c>
      <c r="F6" s="3">
        <v>14</v>
      </c>
      <c r="G6" s="3">
        <v>8</v>
      </c>
    </row>
    <row r="7" spans="1:7">
      <c r="A7" s="3">
        <v>2015</v>
      </c>
      <c r="B7" s="3">
        <v>3013</v>
      </c>
      <c r="C7" s="3">
        <v>176</v>
      </c>
      <c r="D7" s="3">
        <v>664</v>
      </c>
      <c r="E7" s="3">
        <v>638</v>
      </c>
      <c r="F7" s="3">
        <v>16</v>
      </c>
      <c r="G7" s="3">
        <v>10</v>
      </c>
    </row>
    <row r="8" spans="1:7">
      <c r="A8" s="3">
        <v>2016</v>
      </c>
      <c r="B8" s="3">
        <v>3957</v>
      </c>
      <c r="C8" s="3">
        <v>241</v>
      </c>
      <c r="D8" s="3">
        <v>762</v>
      </c>
      <c r="E8" s="3">
        <v>729</v>
      </c>
      <c r="F8" s="3">
        <v>19</v>
      </c>
      <c r="G8" s="3">
        <v>14</v>
      </c>
    </row>
    <row r="9" spans="1:7">
      <c r="A9" s="3">
        <v>2017</v>
      </c>
      <c r="B9" s="3">
        <v>5201</v>
      </c>
      <c r="C9" s="3">
        <v>350</v>
      </c>
      <c r="D9" s="3">
        <v>912</v>
      </c>
      <c r="E9" s="3">
        <v>849</v>
      </c>
      <c r="F9" s="3">
        <v>23</v>
      </c>
      <c r="G9" s="3">
        <v>40</v>
      </c>
    </row>
    <row r="10" spans="1:7">
      <c r="A10" s="3">
        <v>2018</v>
      </c>
      <c r="B10" s="3">
        <v>6552</v>
      </c>
      <c r="C10" s="3">
        <v>455</v>
      </c>
      <c r="D10" s="3">
        <v>1045</v>
      </c>
      <c r="E10" s="3">
        <v>976</v>
      </c>
      <c r="F10" s="3">
        <v>28</v>
      </c>
      <c r="G10" s="3">
        <v>43</v>
      </c>
    </row>
    <row r="11" spans="1:7">
      <c r="A11" s="3">
        <v>2019</v>
      </c>
      <c r="B11" s="3">
        <v>8186</v>
      </c>
      <c r="C11" s="3">
        <v>614</v>
      </c>
      <c r="D11" s="3">
        <v>1137</v>
      </c>
      <c r="E11" s="3">
        <v>1055</v>
      </c>
      <c r="F11" s="3">
        <v>33</v>
      </c>
      <c r="G11" s="3">
        <v>47</v>
      </c>
    </row>
    <row r="12" spans="1:7">
      <c r="A12" s="3">
        <v>2020</v>
      </c>
      <c r="B12" s="3">
        <v>9323</v>
      </c>
      <c r="C12" s="3">
        <v>796</v>
      </c>
      <c r="D12" s="3">
        <v>1247</v>
      </c>
      <c r="E12" s="3">
        <v>1156</v>
      </c>
      <c r="F12" s="3">
        <v>37</v>
      </c>
      <c r="G12" s="3">
        <v>51</v>
      </c>
    </row>
    <row r="13" spans="1:7">
      <c r="A13" s="3">
        <v>2021</v>
      </c>
      <c r="B13" s="3">
        <v>11345</v>
      </c>
      <c r="C13" s="3">
        <v>1018</v>
      </c>
      <c r="D13" s="3">
        <v>1634</v>
      </c>
      <c r="E13" s="3">
        <v>1533</v>
      </c>
      <c r="F13" s="3">
        <v>42</v>
      </c>
      <c r="G13" s="3">
        <v>56</v>
      </c>
    </row>
    <row r="14" spans="1:7">
      <c r="A14" s="3">
        <v>2022</v>
      </c>
      <c r="B14" s="3">
        <v>13782</v>
      </c>
      <c r="C14" s="3">
        <v>1333</v>
      </c>
      <c r="D14" s="3">
        <v>2255</v>
      </c>
      <c r="E14" s="3">
        <v>2143</v>
      </c>
      <c r="F14" s="3">
        <v>47</v>
      </c>
      <c r="G14" s="3">
        <v>62</v>
      </c>
    </row>
    <row r="15" spans="1:7">
      <c r="A15" s="3">
        <v>2023</v>
      </c>
      <c r="B15" s="3">
        <v>16680</v>
      </c>
      <c r="C15" s="3">
        <v>1789</v>
      </c>
      <c r="D15" s="3">
        <v>3001</v>
      </c>
      <c r="E15" s="3">
        <v>2873</v>
      </c>
      <c r="F15" s="3">
        <v>56</v>
      </c>
      <c r="G15" s="3">
        <v>69</v>
      </c>
    </row>
    <row r="16" spans="1:7">
      <c r="A16" s="3">
        <v>2024</v>
      </c>
      <c r="B16" s="3">
        <v>20106</v>
      </c>
      <c r="C16" s="3">
        <v>2522</v>
      </c>
      <c r="D16" s="3">
        <v>3950</v>
      </c>
      <c r="E16" s="3">
        <v>3804</v>
      </c>
      <c r="F16" s="3">
        <v>66</v>
      </c>
      <c r="G16" s="3">
        <v>77</v>
      </c>
    </row>
    <row r="17" spans="1:7">
      <c r="A17" s="3">
        <v>2025</v>
      </c>
      <c r="B17" s="3">
        <v>24116</v>
      </c>
      <c r="C17" s="3">
        <v>3650</v>
      </c>
      <c r="D17" s="3">
        <v>5396</v>
      </c>
      <c r="E17" s="3">
        <v>5228</v>
      </c>
      <c r="F17" s="3">
        <v>79</v>
      </c>
      <c r="G17" s="3">
        <v>87</v>
      </c>
    </row>
    <row r="18" spans="1:7">
      <c r="A18" s="3">
        <v>2026</v>
      </c>
      <c r="B18" s="3">
        <v>28756</v>
      </c>
      <c r="C18" s="3">
        <v>5138</v>
      </c>
      <c r="D18" s="3">
        <v>7470</v>
      </c>
      <c r="E18" s="3">
        <v>7276</v>
      </c>
      <c r="F18" s="3">
        <v>93</v>
      </c>
      <c r="G18" s="3">
        <v>98</v>
      </c>
    </row>
    <row r="19" spans="1:7">
      <c r="A19" s="3">
        <v>2027</v>
      </c>
      <c r="B19" s="3">
        <v>34086</v>
      </c>
      <c r="C19" s="3">
        <v>6915</v>
      </c>
      <c r="D19" s="3">
        <v>10290</v>
      </c>
      <c r="E19" s="3">
        <v>10066</v>
      </c>
      <c r="F19" s="3">
        <v>110</v>
      </c>
      <c r="G19" s="3">
        <v>111</v>
      </c>
    </row>
    <row r="20" spans="1:7">
      <c r="A20" s="3">
        <v>2028</v>
      </c>
      <c r="B20" s="3">
        <v>40179</v>
      </c>
      <c r="C20" s="3">
        <v>9017</v>
      </c>
      <c r="D20" s="3">
        <v>13015</v>
      </c>
      <c r="E20" s="3">
        <v>12758</v>
      </c>
      <c r="F20" s="3">
        <v>129</v>
      </c>
      <c r="G20" s="3">
        <v>124</v>
      </c>
    </row>
    <row r="21" spans="1:7">
      <c r="A21" s="3">
        <v>2029</v>
      </c>
      <c r="B21" s="3">
        <v>47093</v>
      </c>
      <c r="C21" s="3">
        <v>11065</v>
      </c>
      <c r="D21" s="3">
        <v>15707</v>
      </c>
      <c r="E21" s="3">
        <v>15416</v>
      </c>
      <c r="F21" s="3">
        <v>151</v>
      </c>
      <c r="G21" s="3">
        <v>138</v>
      </c>
    </row>
    <row r="22" spans="1:7">
      <c r="A22" s="3">
        <v>2030</v>
      </c>
      <c r="B22" s="3">
        <v>54881</v>
      </c>
      <c r="C22" s="3">
        <v>13231</v>
      </c>
      <c r="D22" s="3">
        <v>19335</v>
      </c>
      <c r="E22" s="3">
        <v>18999</v>
      </c>
      <c r="F22" s="3">
        <v>176</v>
      </c>
      <c r="G22" s="3">
        <v>158</v>
      </c>
    </row>
    <row r="23" spans="1:7">
      <c r="A23" s="3">
        <v>2031</v>
      </c>
      <c r="B23" s="3">
        <v>63598</v>
      </c>
      <c r="C23" s="3">
        <v>15935</v>
      </c>
      <c r="D23" s="3">
        <v>23866</v>
      </c>
      <c r="E23" s="3">
        <v>23480</v>
      </c>
      <c r="F23" s="3">
        <v>203</v>
      </c>
      <c r="G23" s="3">
        <v>180</v>
      </c>
    </row>
    <row r="24" spans="1:7">
      <c r="A24" s="3">
        <v>2032</v>
      </c>
      <c r="B24" s="3">
        <v>73301</v>
      </c>
      <c r="C24" s="3">
        <v>18813</v>
      </c>
      <c r="D24" s="3">
        <v>29223</v>
      </c>
      <c r="E24" s="3">
        <v>28780</v>
      </c>
      <c r="F24" s="3">
        <v>234</v>
      </c>
      <c r="G24" s="3">
        <v>207</v>
      </c>
    </row>
    <row r="25" spans="1:7">
      <c r="A25" s="3">
        <v>2033</v>
      </c>
      <c r="B25" s="3">
        <v>84051</v>
      </c>
      <c r="C25" s="3">
        <v>22004</v>
      </c>
      <c r="D25" s="3">
        <v>35046</v>
      </c>
      <c r="E25" s="3">
        <v>34538</v>
      </c>
      <c r="F25" s="3">
        <v>268</v>
      </c>
      <c r="G25" s="3">
        <v>237</v>
      </c>
    </row>
    <row r="26" spans="1:7">
      <c r="A26" s="3">
        <v>2034</v>
      </c>
      <c r="B26" s="3">
        <v>95903</v>
      </c>
      <c r="C26" s="3">
        <v>25392</v>
      </c>
      <c r="D26" s="3">
        <v>40966</v>
      </c>
      <c r="E26" s="3">
        <v>40384</v>
      </c>
      <c r="F26" s="3">
        <v>306</v>
      </c>
      <c r="G26" s="3">
        <v>273</v>
      </c>
    </row>
    <row r="27" spans="1:7">
      <c r="A27" s="3">
        <v>2035</v>
      </c>
      <c r="B27" s="3">
        <v>108927</v>
      </c>
      <c r="C27" s="3">
        <v>29367</v>
      </c>
      <c r="D27" s="3">
        <v>46636</v>
      </c>
      <c r="E27" s="3">
        <v>45967</v>
      </c>
      <c r="F27" s="3">
        <v>352</v>
      </c>
      <c r="G27" s="3">
        <v>315</v>
      </c>
    </row>
    <row r="28" spans="1:7">
      <c r="A28" s="3">
        <v>2036</v>
      </c>
      <c r="B28" s="3">
        <v>121634</v>
      </c>
      <c r="C28" s="3">
        <v>33399</v>
      </c>
      <c r="D28" s="3">
        <v>52739</v>
      </c>
      <c r="E28" s="3">
        <v>51970</v>
      </c>
      <c r="F28" s="3">
        <v>405</v>
      </c>
      <c r="G28" s="3">
        <v>361</v>
      </c>
    </row>
    <row r="29" spans="1:7">
      <c r="A29" s="3">
        <v>2037</v>
      </c>
      <c r="B29" s="3">
        <v>136351</v>
      </c>
      <c r="C29" s="3">
        <v>37861</v>
      </c>
      <c r="D29" s="3">
        <v>58897</v>
      </c>
      <c r="E29" s="3">
        <v>58015</v>
      </c>
      <c r="F29" s="3">
        <v>465</v>
      </c>
      <c r="G29" s="3">
        <v>414</v>
      </c>
    </row>
    <row r="30" spans="1:7">
      <c r="A30" s="3">
        <v>2038</v>
      </c>
      <c r="B30" s="3">
        <v>153802</v>
      </c>
      <c r="C30" s="3">
        <v>42754</v>
      </c>
      <c r="D30" s="3">
        <v>65482</v>
      </c>
      <c r="E30" s="3">
        <v>64476</v>
      </c>
      <c r="F30" s="3">
        <v>530</v>
      </c>
      <c r="G30" s="3">
        <v>473</v>
      </c>
    </row>
    <row r="31" spans="1:7">
      <c r="A31" s="3">
        <v>2039</v>
      </c>
      <c r="B31" s="3">
        <v>174260</v>
      </c>
      <c r="C31" s="3">
        <v>48193</v>
      </c>
      <c r="D31" s="3">
        <v>71904</v>
      </c>
      <c r="E31" s="3">
        <v>70763</v>
      </c>
      <c r="F31" s="3">
        <v>600</v>
      </c>
      <c r="G31" s="3">
        <v>538</v>
      </c>
    </row>
    <row r="32" spans="1:7">
      <c r="A32" s="3">
        <v>2040</v>
      </c>
      <c r="B32" s="3">
        <v>198017</v>
      </c>
      <c r="C32" s="3">
        <v>54171</v>
      </c>
      <c r="D32" s="3">
        <v>78335</v>
      </c>
      <c r="E32" s="3">
        <v>77031</v>
      </c>
      <c r="F32" s="3">
        <v>690</v>
      </c>
      <c r="G32" s="3">
        <v>611</v>
      </c>
    </row>
    <row r="33" spans="1:7">
      <c r="A33" s="3">
        <v>2041</v>
      </c>
      <c r="B33" s="3">
        <v>225858</v>
      </c>
      <c r="C33" s="3">
        <v>60384</v>
      </c>
      <c r="D33" s="3">
        <v>84758</v>
      </c>
      <c r="E33" s="3">
        <v>83272</v>
      </c>
      <c r="F33" s="3">
        <v>792</v>
      </c>
      <c r="G33" s="3">
        <v>691</v>
      </c>
    </row>
    <row r="34" spans="1:7">
      <c r="A34" s="3">
        <v>2042</v>
      </c>
      <c r="B34" s="3">
        <v>254479</v>
      </c>
      <c r="C34" s="3">
        <v>67570</v>
      </c>
      <c r="D34" s="3">
        <v>90892</v>
      </c>
      <c r="E34" s="3">
        <v>89206</v>
      </c>
      <c r="F34" s="3">
        <v>904</v>
      </c>
      <c r="G34" s="3">
        <v>780</v>
      </c>
    </row>
    <row r="35" spans="1:7">
      <c r="A35" s="3">
        <v>2043</v>
      </c>
      <c r="B35" s="3">
        <v>284215</v>
      </c>
      <c r="C35" s="3">
        <v>75272</v>
      </c>
      <c r="D35" s="3">
        <v>96699</v>
      </c>
      <c r="E35" s="3">
        <v>94796</v>
      </c>
      <c r="F35" s="3">
        <v>1023</v>
      </c>
      <c r="G35" s="3">
        <v>876</v>
      </c>
    </row>
    <row r="36" spans="1:7">
      <c r="A36" s="3">
        <v>2044</v>
      </c>
      <c r="B36" s="3">
        <v>315923</v>
      </c>
      <c r="C36" s="3">
        <v>83447</v>
      </c>
      <c r="D36" s="3">
        <v>102625</v>
      </c>
      <c r="E36" s="3">
        <v>100490</v>
      </c>
      <c r="F36" s="3">
        <v>1150</v>
      </c>
      <c r="G36" s="3">
        <v>982</v>
      </c>
    </row>
    <row r="37" spans="1:7">
      <c r="A37" s="3">
        <v>2045</v>
      </c>
      <c r="B37" s="3">
        <v>350243</v>
      </c>
      <c r="C37" s="3">
        <v>92090</v>
      </c>
      <c r="D37" s="3">
        <v>108237</v>
      </c>
      <c r="E37" s="3">
        <v>105860</v>
      </c>
      <c r="F37" s="3">
        <v>1280</v>
      </c>
      <c r="G37" s="3">
        <v>1094</v>
      </c>
    </row>
    <row r="38" spans="1:7">
      <c r="A38" s="3">
        <v>2046</v>
      </c>
      <c r="B38" s="3">
        <v>385724</v>
      </c>
      <c r="C38" s="3">
        <v>101518</v>
      </c>
      <c r="D38" s="3">
        <v>113879</v>
      </c>
      <c r="E38" s="3">
        <v>111257</v>
      </c>
      <c r="F38" s="3">
        <v>1413</v>
      </c>
      <c r="G38" s="3">
        <v>1206</v>
      </c>
    </row>
    <row r="39" spans="1:7">
      <c r="A39" s="3">
        <v>2047</v>
      </c>
      <c r="B39" s="3">
        <v>421490</v>
      </c>
      <c r="C39" s="3">
        <v>111405</v>
      </c>
      <c r="D39" s="3">
        <v>119357</v>
      </c>
      <c r="E39" s="3">
        <v>116490</v>
      </c>
      <c r="F39" s="3">
        <v>1546</v>
      </c>
      <c r="G39" s="3">
        <v>1318</v>
      </c>
    </row>
    <row r="40" spans="1:7">
      <c r="A40" s="3">
        <v>2048</v>
      </c>
      <c r="B40" s="3">
        <v>453999</v>
      </c>
      <c r="C40" s="3">
        <v>121342</v>
      </c>
      <c r="D40" s="3">
        <v>124655</v>
      </c>
      <c r="E40" s="3">
        <v>121546</v>
      </c>
      <c r="F40" s="3">
        <v>1678</v>
      </c>
      <c r="G40" s="3">
        <v>1428</v>
      </c>
    </row>
    <row r="41" spans="1:7">
      <c r="A41" s="3">
        <v>2049</v>
      </c>
      <c r="B41" s="3">
        <v>481696</v>
      </c>
      <c r="C41" s="3">
        <v>131155</v>
      </c>
      <c r="D41" s="3">
        <v>129821</v>
      </c>
      <c r="E41" s="3">
        <v>126476</v>
      </c>
      <c r="F41" s="3">
        <v>1807</v>
      </c>
      <c r="G41" s="3">
        <v>1535</v>
      </c>
    </row>
    <row r="42" spans="1:7">
      <c r="A42" s="3">
        <v>2050</v>
      </c>
      <c r="B42" s="3">
        <v>504068</v>
      </c>
      <c r="C42" s="3">
        <v>141362</v>
      </c>
      <c r="D42" s="3">
        <v>134789</v>
      </c>
      <c r="E42" s="3">
        <v>131219</v>
      </c>
      <c r="F42" s="3">
        <v>1930</v>
      </c>
      <c r="G42" s="3">
        <v>1637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1E11-973F-0845-B037-99EFB7F9CA92}">
  <dimension ref="A1:L52"/>
  <sheetViews>
    <sheetView workbookViewId="0">
      <selection activeCell="C16" sqref="C16"/>
    </sheetView>
  </sheetViews>
  <sheetFormatPr baseColWidth="10" defaultColWidth="9.1640625" defaultRowHeight="13"/>
  <cols>
    <col min="1" max="1" width="9.1640625" style="3"/>
    <col min="2" max="8" width="12.6640625" style="3" customWidth="1"/>
    <col min="9" max="9" width="15" style="3" bestFit="1" customWidth="1"/>
    <col min="10" max="10" width="5.6640625" style="3" customWidth="1"/>
    <col min="11" max="11" width="15" style="3" bestFit="1" customWidth="1"/>
    <col min="12" max="12" width="15.5" style="3" bestFit="1" customWidth="1"/>
    <col min="13" max="16384" width="9.1640625" style="3"/>
  </cols>
  <sheetData>
    <row r="1" spans="1:12">
      <c r="A1" s="2" t="s">
        <v>19</v>
      </c>
    </row>
    <row r="2" spans="1:12">
      <c r="A2" s="3" t="s">
        <v>10</v>
      </c>
      <c r="B2" s="3" t="s">
        <v>20</v>
      </c>
      <c r="C2" s="3" t="s">
        <v>21</v>
      </c>
      <c r="D2" s="3" t="s">
        <v>22</v>
      </c>
    </row>
    <row r="3" spans="1:12">
      <c r="A3" s="3">
        <v>2006</v>
      </c>
      <c r="B3" s="4">
        <v>597966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>
      <c r="A4" s="3">
        <v>2007</v>
      </c>
      <c r="B4" s="4">
        <v>597858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3">
        <v>2008</v>
      </c>
      <c r="B5" s="4">
        <v>595106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>
      <c r="A6" s="3">
        <v>2009</v>
      </c>
      <c r="B6" s="4">
        <v>586867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>
      <c r="A7" s="3">
        <v>2010</v>
      </c>
      <c r="B7" s="4">
        <v>585621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>
      <c r="A8" s="3">
        <v>2011</v>
      </c>
      <c r="B8" s="4">
        <v>600447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>
      <c r="A9" s="3">
        <v>2012</v>
      </c>
      <c r="B9" s="4">
        <v>638145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>
      <c r="A10" s="3">
        <v>2013</v>
      </c>
      <c r="B10" s="4">
        <v>659625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3">
        <v>2014</v>
      </c>
      <c r="B11" s="4">
        <v>658655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>
      <c r="A12" s="3">
        <v>2015</v>
      </c>
      <c r="B12" s="4">
        <v>626380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>
      <c r="A13" s="3">
        <v>2016</v>
      </c>
      <c r="B13" s="4">
        <v>629352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3">
        <v>2017</v>
      </c>
      <c r="B14" s="4">
        <v>637355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5">
        <v>2018</v>
      </c>
      <c r="B15" s="6">
        <v>641228</v>
      </c>
      <c r="C15" s="6"/>
      <c r="D15" s="6"/>
      <c r="E15" s="4"/>
      <c r="F15" s="4"/>
      <c r="G15" s="4"/>
      <c r="H15" s="4"/>
      <c r="I15" s="4"/>
      <c r="J15" s="4"/>
      <c r="K15" s="4"/>
      <c r="L15" s="4"/>
    </row>
    <row r="16" spans="1:12">
      <c r="A16" s="3">
        <v>2019</v>
      </c>
      <c r="B16" s="4"/>
      <c r="C16" s="4">
        <v>637854.84530000004</v>
      </c>
      <c r="D16" s="4">
        <v>642582.36459999997</v>
      </c>
      <c r="E16" s="4"/>
      <c r="F16" s="4"/>
      <c r="G16" s="4"/>
      <c r="H16" s="4"/>
      <c r="I16" s="4"/>
      <c r="J16" s="4"/>
      <c r="K16" s="4"/>
      <c r="L16" s="4"/>
    </row>
    <row r="17" spans="1:12">
      <c r="A17" s="3">
        <v>2020</v>
      </c>
      <c r="B17" s="4"/>
      <c r="C17" s="4">
        <v>638451.21909999999</v>
      </c>
      <c r="D17" s="4">
        <v>644521.60589999997</v>
      </c>
      <c r="E17" s="4"/>
      <c r="F17" s="4"/>
      <c r="G17" s="4"/>
      <c r="H17" s="4"/>
      <c r="I17" s="4"/>
      <c r="J17" s="4"/>
      <c r="K17" s="4"/>
      <c r="L17" s="4"/>
    </row>
    <row r="18" spans="1:12">
      <c r="A18" s="3">
        <v>2021</v>
      </c>
      <c r="B18" s="4"/>
      <c r="C18" s="4">
        <v>639902.41379999998</v>
      </c>
      <c r="D18" s="4">
        <v>647148.39650000003</v>
      </c>
      <c r="E18" s="4"/>
      <c r="F18" s="4"/>
      <c r="G18" s="4"/>
      <c r="H18" s="4"/>
      <c r="I18" s="4"/>
      <c r="J18" s="4"/>
      <c r="K18" s="4"/>
      <c r="L18" s="4"/>
    </row>
    <row r="19" spans="1:12">
      <c r="A19" s="3">
        <v>2022</v>
      </c>
      <c r="B19" s="4"/>
      <c r="C19" s="4">
        <v>641350.60030000005</v>
      </c>
      <c r="D19" s="4">
        <v>650025.24710000004</v>
      </c>
      <c r="E19" s="4"/>
      <c r="F19" s="4"/>
      <c r="G19" s="4"/>
      <c r="H19" s="4"/>
      <c r="I19" s="4"/>
      <c r="J19" s="4"/>
      <c r="K19" s="4"/>
      <c r="L19" s="4"/>
    </row>
    <row r="20" spans="1:12">
      <c r="A20" s="3">
        <v>2023</v>
      </c>
      <c r="B20" s="4"/>
      <c r="C20" s="4">
        <v>642722.42680000002</v>
      </c>
      <c r="D20" s="4">
        <v>652921.4669</v>
      </c>
      <c r="E20" s="4"/>
      <c r="F20" s="4"/>
      <c r="G20" s="4"/>
      <c r="H20" s="4"/>
      <c r="I20" s="4"/>
      <c r="J20" s="4"/>
      <c r="K20" s="4"/>
      <c r="L20" s="4"/>
    </row>
    <row r="21" spans="1:12">
      <c r="A21" s="3">
        <v>2024</v>
      </c>
      <c r="B21" s="4"/>
      <c r="C21" s="4">
        <v>644238.97450000001</v>
      </c>
      <c r="D21" s="4">
        <v>655785.90729999996</v>
      </c>
      <c r="E21" s="4"/>
      <c r="F21" s="4"/>
      <c r="G21" s="4"/>
      <c r="H21" s="4"/>
      <c r="I21" s="4"/>
      <c r="J21" s="4"/>
      <c r="K21" s="4"/>
      <c r="L21" s="4"/>
    </row>
    <row r="22" spans="1:12">
      <c r="A22" s="3">
        <v>2025</v>
      </c>
      <c r="B22" s="4"/>
      <c r="C22" s="4">
        <v>645850.63199999998</v>
      </c>
      <c r="D22" s="4">
        <v>658610.44940000004</v>
      </c>
      <c r="E22" s="4"/>
      <c r="F22" s="4"/>
      <c r="G22" s="4"/>
      <c r="H22" s="4"/>
      <c r="I22" s="4"/>
      <c r="J22" s="4"/>
      <c r="K22" s="4"/>
      <c r="L22" s="4"/>
    </row>
    <row r="23" spans="1:12">
      <c r="A23" s="3">
        <v>2026</v>
      </c>
      <c r="B23" s="4"/>
      <c r="C23" s="4">
        <v>647368.24470000004</v>
      </c>
      <c r="D23" s="4">
        <v>661418.86979999999</v>
      </c>
      <c r="E23" s="4"/>
      <c r="F23" s="4"/>
      <c r="G23" s="4"/>
      <c r="H23" s="4"/>
      <c r="I23" s="4"/>
      <c r="J23" s="4"/>
      <c r="K23" s="4"/>
      <c r="L23" s="4"/>
    </row>
    <row r="24" spans="1:12">
      <c r="A24" s="3">
        <v>2027</v>
      </c>
      <c r="B24" s="4"/>
      <c r="C24" s="4">
        <v>648885.99470000004</v>
      </c>
      <c r="D24" s="4">
        <v>664221.02709999995</v>
      </c>
      <c r="E24" s="4"/>
      <c r="F24" s="4"/>
      <c r="G24" s="4"/>
      <c r="H24" s="4"/>
      <c r="I24" s="4"/>
      <c r="J24" s="4"/>
      <c r="K24" s="4"/>
      <c r="L24" s="4"/>
    </row>
    <row r="25" spans="1:12">
      <c r="A25" s="3">
        <v>2028</v>
      </c>
      <c r="B25" s="4"/>
      <c r="C25" s="4">
        <v>650634.35049999994</v>
      </c>
      <c r="D25" s="4">
        <v>667105.64859999996</v>
      </c>
      <c r="E25" s="4"/>
      <c r="F25" s="4"/>
      <c r="G25" s="4"/>
      <c r="H25" s="4"/>
      <c r="I25" s="4"/>
      <c r="J25" s="4"/>
      <c r="K25" s="4"/>
      <c r="L25" s="4"/>
    </row>
    <row r="26" spans="1:12">
      <c r="A26" s="3">
        <v>2029</v>
      </c>
      <c r="B26" s="4"/>
      <c r="C26" s="4">
        <v>652477.96189999999</v>
      </c>
      <c r="D26" s="4">
        <v>670073.08219999995</v>
      </c>
      <c r="E26" s="4"/>
      <c r="F26" s="4"/>
      <c r="G26" s="4"/>
      <c r="H26" s="4"/>
      <c r="I26" s="4"/>
      <c r="J26" s="4"/>
      <c r="K26" s="4"/>
      <c r="L26" s="4"/>
    </row>
    <row r="27" spans="1:12">
      <c r="A27" s="3">
        <v>2030</v>
      </c>
      <c r="B27" s="4"/>
      <c r="C27" s="4">
        <v>654347.60820000002</v>
      </c>
      <c r="D27" s="4">
        <v>673063.94440000004</v>
      </c>
      <c r="E27" s="4"/>
      <c r="F27" s="4"/>
      <c r="G27" s="4"/>
      <c r="H27" s="4"/>
      <c r="I27" s="4"/>
      <c r="J27" s="4"/>
      <c r="K27" s="4"/>
      <c r="L27" s="4"/>
    </row>
    <row r="28" spans="1:12">
      <c r="A28" s="3">
        <v>2031</v>
      </c>
      <c r="B28" s="4"/>
      <c r="C28" s="4">
        <v>656151.93599999999</v>
      </c>
      <c r="D28" s="4">
        <v>676020.59160000004</v>
      </c>
      <c r="E28" s="4"/>
      <c r="F28" s="4"/>
      <c r="G28" s="4"/>
      <c r="H28" s="4"/>
      <c r="I28" s="4"/>
      <c r="J28" s="4"/>
      <c r="K28" s="4"/>
      <c r="L28" s="4"/>
    </row>
    <row r="29" spans="1:12">
      <c r="A29" s="3">
        <v>2032</v>
      </c>
      <c r="B29" s="4"/>
      <c r="C29" s="4">
        <v>657881.00340000005</v>
      </c>
      <c r="D29" s="4">
        <v>678935.71669999999</v>
      </c>
      <c r="E29" s="4"/>
      <c r="F29" s="4"/>
      <c r="G29" s="4"/>
      <c r="H29" s="4"/>
      <c r="I29" s="4"/>
      <c r="J29" s="4"/>
      <c r="K29" s="4"/>
      <c r="L29" s="4"/>
    </row>
    <row r="30" spans="1:12">
      <c r="A30" s="3">
        <v>2033</v>
      </c>
      <c r="B30" s="4"/>
      <c r="C30" s="4">
        <v>659554.60690000001</v>
      </c>
      <c r="D30" s="4">
        <v>681824.39760000003</v>
      </c>
      <c r="E30" s="4"/>
      <c r="F30" s="4"/>
      <c r="G30" s="4"/>
      <c r="H30" s="4"/>
      <c r="I30" s="4"/>
      <c r="J30" s="4"/>
      <c r="K30" s="4"/>
      <c r="L30" s="4"/>
    </row>
    <row r="31" spans="1:12">
      <c r="A31" s="3">
        <v>2034</v>
      </c>
      <c r="B31" s="4"/>
      <c r="C31" s="4">
        <v>661169.33319999999</v>
      </c>
      <c r="D31" s="4">
        <v>684707.16330000001</v>
      </c>
      <c r="E31" s="4"/>
      <c r="F31" s="4"/>
      <c r="G31" s="4"/>
      <c r="H31" s="4"/>
      <c r="I31" s="4"/>
      <c r="J31" s="4"/>
      <c r="K31" s="4"/>
      <c r="L31" s="4"/>
    </row>
    <row r="32" spans="1:12">
      <c r="A32" s="3">
        <v>2035</v>
      </c>
      <c r="B32" s="4"/>
      <c r="C32" s="4">
        <v>662782.2746</v>
      </c>
      <c r="D32" s="4">
        <v>687589.58109999995</v>
      </c>
      <c r="E32" s="4"/>
      <c r="F32" s="4"/>
      <c r="G32" s="4"/>
      <c r="H32" s="4"/>
      <c r="I32" s="4"/>
      <c r="J32" s="4"/>
      <c r="K32" s="4"/>
      <c r="L32" s="4"/>
    </row>
    <row r="33" spans="1:12">
      <c r="A33" s="3">
        <v>2036</v>
      </c>
      <c r="B33" s="4"/>
      <c r="C33" s="4">
        <v>664478.46580000001</v>
      </c>
      <c r="D33" s="4">
        <v>690479.65379999997</v>
      </c>
      <c r="E33" s="4"/>
      <c r="F33" s="4"/>
      <c r="G33" s="4"/>
      <c r="H33" s="4"/>
      <c r="I33" s="4"/>
      <c r="J33" s="4"/>
      <c r="K33" s="4"/>
      <c r="L33" s="4"/>
    </row>
    <row r="34" spans="1:12">
      <c r="A34" s="3">
        <v>2037</v>
      </c>
      <c r="B34" s="4"/>
      <c r="C34" s="4">
        <v>666255.00170000002</v>
      </c>
      <c r="D34" s="4">
        <v>693384.45640000002</v>
      </c>
      <c r="E34" s="4"/>
      <c r="F34" s="4"/>
      <c r="G34" s="4"/>
      <c r="H34" s="4"/>
      <c r="I34" s="4"/>
      <c r="J34" s="4"/>
      <c r="K34" s="4"/>
      <c r="L34" s="4"/>
    </row>
    <row r="35" spans="1:12">
      <c r="A35" s="3">
        <v>2038</v>
      </c>
      <c r="B35" s="4"/>
      <c r="C35" s="4">
        <v>668084.93770000001</v>
      </c>
      <c r="D35" s="4">
        <v>696307.12040000001</v>
      </c>
      <c r="E35" s="4"/>
      <c r="F35" s="4"/>
      <c r="G35" s="4"/>
      <c r="H35" s="4"/>
      <c r="I35" s="4"/>
      <c r="J35" s="4"/>
      <c r="K35" s="4"/>
      <c r="L35" s="4"/>
    </row>
    <row r="36" spans="1:12">
      <c r="A36" s="3">
        <v>2039</v>
      </c>
      <c r="B36" s="4"/>
      <c r="C36" s="4">
        <v>669920.61510000005</v>
      </c>
      <c r="D36" s="4">
        <v>699245.32620000001</v>
      </c>
      <c r="E36" s="4"/>
      <c r="F36" s="4"/>
      <c r="G36" s="4"/>
      <c r="H36" s="4"/>
      <c r="I36" s="4"/>
      <c r="J36" s="4"/>
      <c r="K36" s="4"/>
      <c r="L36" s="4"/>
    </row>
    <row r="37" spans="1:12">
      <c r="A37" s="3">
        <v>2040</v>
      </c>
      <c r="B37" s="4"/>
      <c r="C37" s="4">
        <v>671709.18460000004</v>
      </c>
      <c r="D37" s="4">
        <v>702196.29009999998</v>
      </c>
      <c r="E37" s="4"/>
      <c r="F37" s="4"/>
      <c r="G37" s="4"/>
      <c r="H37" s="4"/>
      <c r="I37" s="4"/>
      <c r="J37" s="4"/>
      <c r="K37" s="4"/>
      <c r="L37" s="4"/>
    </row>
    <row r="38" spans="1:12">
      <c r="A38" s="3">
        <v>2041</v>
      </c>
      <c r="B38" s="4"/>
      <c r="C38" s="4">
        <v>673420.13919999998</v>
      </c>
      <c r="D38" s="4">
        <v>705153.40119999996</v>
      </c>
      <c r="E38" s="4"/>
      <c r="F38" s="4"/>
      <c r="G38" s="4"/>
      <c r="H38" s="4"/>
      <c r="I38" s="4"/>
      <c r="J38" s="4"/>
      <c r="K38" s="4"/>
      <c r="L38" s="4"/>
    </row>
    <row r="39" spans="1:12">
      <c r="A39" s="3">
        <v>2042</v>
      </c>
      <c r="B39" s="4"/>
      <c r="C39" s="4">
        <v>675040.24159999995</v>
      </c>
      <c r="D39" s="4">
        <v>708107.14879999997</v>
      </c>
      <c r="E39" s="4"/>
      <c r="F39" s="4"/>
      <c r="G39" s="4"/>
      <c r="H39" s="4"/>
      <c r="I39" s="4"/>
      <c r="J39" s="4"/>
      <c r="K39" s="4"/>
      <c r="L39" s="4"/>
    </row>
    <row r="40" spans="1:12">
      <c r="A40" s="3">
        <v>2043</v>
      </c>
      <c r="B40" s="4"/>
      <c r="C40" s="4">
        <v>676566.17779999995</v>
      </c>
      <c r="D40" s="4">
        <v>711052.89350000001</v>
      </c>
      <c r="E40" s="4"/>
      <c r="F40" s="4"/>
      <c r="G40" s="4"/>
      <c r="H40" s="4"/>
      <c r="I40" s="4"/>
      <c r="J40" s="4"/>
      <c r="K40" s="4"/>
      <c r="L40" s="4"/>
    </row>
    <row r="41" spans="1:12">
      <c r="A41" s="3">
        <v>2044</v>
      </c>
      <c r="B41" s="4"/>
      <c r="C41" s="4">
        <v>678014.52969999996</v>
      </c>
      <c r="D41" s="4">
        <v>713981.35660000006</v>
      </c>
      <c r="E41" s="4"/>
      <c r="F41" s="4"/>
      <c r="G41" s="4"/>
      <c r="H41" s="4"/>
      <c r="I41" s="4"/>
      <c r="J41" s="4"/>
      <c r="K41" s="4"/>
      <c r="L41" s="4"/>
    </row>
    <row r="42" spans="1:12">
      <c r="A42" s="3">
        <v>2045</v>
      </c>
      <c r="B42" s="4"/>
      <c r="C42" s="4">
        <v>679383.01150000002</v>
      </c>
      <c r="D42" s="4">
        <v>716894.2781</v>
      </c>
      <c r="E42" s="4"/>
      <c r="F42" s="4"/>
      <c r="G42" s="4"/>
      <c r="H42" s="4"/>
      <c r="I42" s="4"/>
      <c r="J42" s="4"/>
      <c r="K42" s="4"/>
      <c r="L42" s="4"/>
    </row>
    <row r="43" spans="1:12">
      <c r="A43" s="3">
        <v>2046</v>
      </c>
      <c r="B43" s="4"/>
      <c r="C43" s="4">
        <v>680661.2108</v>
      </c>
      <c r="D43" s="4">
        <v>719786.78639999998</v>
      </c>
      <c r="E43" s="4"/>
      <c r="F43" s="4"/>
      <c r="G43" s="4"/>
      <c r="H43" s="4"/>
      <c r="I43" s="4"/>
      <c r="J43" s="4"/>
      <c r="K43" s="4"/>
      <c r="L43" s="4"/>
    </row>
    <row r="44" spans="1:12">
      <c r="A44" s="3">
        <v>2047</v>
      </c>
      <c r="B44" s="4"/>
      <c r="C44" s="4">
        <v>681869.02350000001</v>
      </c>
      <c r="D44" s="4">
        <v>722658.41780000005</v>
      </c>
      <c r="E44" s="4"/>
      <c r="F44" s="4"/>
      <c r="G44" s="4"/>
      <c r="H44" s="4"/>
      <c r="I44" s="4"/>
      <c r="J44" s="4"/>
      <c r="K44" s="4"/>
      <c r="L44" s="4"/>
    </row>
    <row r="45" spans="1:12">
      <c r="A45" s="3">
        <v>2048</v>
      </c>
      <c r="B45" s="4"/>
      <c r="C45" s="4">
        <v>683001.20909999998</v>
      </c>
      <c r="D45" s="4">
        <v>725510.44790000003</v>
      </c>
      <c r="E45" s="4"/>
      <c r="F45" s="4"/>
      <c r="G45" s="4"/>
      <c r="H45" s="4"/>
      <c r="I45" s="4"/>
      <c r="J45" s="4"/>
      <c r="K45" s="4"/>
      <c r="L45" s="4"/>
    </row>
    <row r="46" spans="1:12">
      <c r="A46" s="3">
        <v>2049</v>
      </c>
      <c r="B46" s="4"/>
      <c r="C46" s="4">
        <v>684038.76980000001</v>
      </c>
      <c r="D46" s="4">
        <v>728366.02390000003</v>
      </c>
      <c r="E46" s="4"/>
      <c r="F46" s="4"/>
      <c r="G46" s="4"/>
      <c r="H46" s="4"/>
      <c r="I46" s="4"/>
      <c r="J46" s="4"/>
      <c r="K46" s="4"/>
      <c r="L46" s="4"/>
    </row>
    <row r="47" spans="1:12">
      <c r="A47" s="3">
        <v>2050</v>
      </c>
      <c r="B47" s="4"/>
      <c r="C47" s="4">
        <v>684610.22149999999</v>
      </c>
      <c r="D47" s="4">
        <v>731227.24979999999</v>
      </c>
      <c r="E47" s="4"/>
      <c r="F47" s="4"/>
      <c r="G47" s="4"/>
      <c r="H47" s="4"/>
      <c r="I47" s="4"/>
      <c r="J47" s="4"/>
      <c r="K47" s="4"/>
      <c r="L47" s="4"/>
    </row>
    <row r="48" spans="1:12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12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2:12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2:12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2:1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outputs</vt:lpstr>
      <vt:lpstr>Slide 50 - IGP EVs</vt:lpstr>
      <vt:lpstr>Slide 43 - all vehicles</vt:lpstr>
      <vt:lpstr>ev_data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2015-07-27T08:27:16Z</dcterms:created>
  <dcterms:modified xsi:type="dcterms:W3CDTF">2020-05-28T01:52:00Z</dcterms:modified>
</cp:coreProperties>
</file>