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switch-hawaii-studies/database/Ulupono/"/>
    </mc:Choice>
  </mc:AlternateContent>
  <bookViews>
    <workbookView xWindow="13660" yWindow="2500" windowWidth="25160" windowHeight="15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D6" i="1"/>
  <c r="C6" i="1"/>
  <c r="E6" i="1"/>
  <c r="D7" i="1"/>
  <c r="C7" i="1"/>
  <c r="E7" i="1"/>
  <c r="D8" i="1"/>
  <c r="C8" i="1"/>
  <c r="E8" i="1"/>
  <c r="D9" i="1"/>
  <c r="C9" i="1"/>
  <c r="E9" i="1"/>
  <c r="D10" i="1"/>
  <c r="C10" i="1"/>
  <c r="E10" i="1"/>
  <c r="D11" i="1"/>
  <c r="C11" i="1"/>
  <c r="E11" i="1"/>
  <c r="D12" i="1"/>
  <c r="C12" i="1"/>
  <c r="E12" i="1"/>
  <c r="D13" i="1"/>
  <c r="C13" i="1"/>
  <c r="E13" i="1"/>
  <c r="D14" i="1"/>
  <c r="C14" i="1"/>
  <c r="E14" i="1"/>
  <c r="D15" i="1"/>
  <c r="C15" i="1"/>
  <c r="E15" i="1"/>
  <c r="D16" i="1"/>
  <c r="C16" i="1"/>
  <c r="E16" i="1"/>
  <c r="D17" i="1"/>
  <c r="C17" i="1"/>
  <c r="E17" i="1"/>
  <c r="D18" i="1"/>
  <c r="C18" i="1"/>
  <c r="E18" i="1"/>
  <c r="D19" i="1"/>
  <c r="C19" i="1"/>
  <c r="E19" i="1"/>
  <c r="D20" i="1"/>
  <c r="C20" i="1"/>
  <c r="E20" i="1"/>
  <c r="D21" i="1"/>
  <c r="C21" i="1"/>
  <c r="E21" i="1"/>
  <c r="D22" i="1"/>
  <c r="C22" i="1"/>
  <c r="E22" i="1"/>
  <c r="D23" i="1"/>
  <c r="C23" i="1"/>
  <c r="E23" i="1"/>
  <c r="D24" i="1"/>
  <c r="C24" i="1"/>
  <c r="E24" i="1"/>
  <c r="D25" i="1"/>
  <c r="C25" i="1"/>
  <c r="E25" i="1"/>
  <c r="D26" i="1"/>
  <c r="C26" i="1"/>
  <c r="E26" i="1"/>
  <c r="D27" i="1"/>
  <c r="C27" i="1"/>
  <c r="E27" i="1"/>
  <c r="D28" i="1"/>
  <c r="C28" i="1"/>
  <c r="E28" i="1"/>
  <c r="D29" i="1"/>
  <c r="C29" i="1"/>
  <c r="E29" i="1"/>
  <c r="D30" i="1"/>
  <c r="C30" i="1"/>
  <c r="E30" i="1"/>
  <c r="D31" i="1"/>
  <c r="C31" i="1"/>
  <c r="E31" i="1"/>
  <c r="D32" i="1"/>
  <c r="C32" i="1"/>
  <c r="E32" i="1"/>
  <c r="D33" i="1"/>
  <c r="C33" i="1"/>
  <c r="E33" i="1"/>
  <c r="E2" i="1"/>
  <c r="E1" i="1"/>
  <c r="B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K2" i="1"/>
  <c r="L2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4" i="1"/>
  <c r="K4" i="1"/>
  <c r="E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comments1.xml><?xml version="1.0" encoding="utf-8"?>
<comments xmlns="http://schemas.openxmlformats.org/spreadsheetml/2006/main">
  <authors>
    <author>Matthias Fripp</author>
  </authors>
  <commentList>
    <comment ref="B4" authorId="0">
      <text>
        <r>
          <rPr>
            <sz val="10"/>
            <color indexed="81"/>
            <rFont val="Calibri"/>
          </rPr>
          <t>Brent Crude mean price for 1/16-6/16 from https://www.eia.gov/dnav/pet/pet_pri_spt_s1_m.htm</t>
        </r>
      </text>
    </comment>
    <comment ref="C5" authorId="0">
      <text>
        <r>
          <rPr>
            <sz val="10"/>
            <color indexed="81"/>
            <rFont val="Calibri"/>
          </rPr>
          <t>This is somewhat arbitrary, but falls between the month-ahead ($0.4/mo) and year-ahead ($0.225/mo) cost of LOOP storage futures as of 7/20/16 (http://www.cmegroup.com/trading/energy/crude-oil/loop-crude-oil-storage.html)</t>
        </r>
      </text>
    </comment>
  </commentList>
</comments>
</file>

<file path=xl/sharedStrings.xml><?xml version="1.0" encoding="utf-8"?>
<sst xmlns="http://schemas.openxmlformats.org/spreadsheetml/2006/main" count="10" uniqueCount="9">
  <si>
    <t>oil purchase</t>
  </si>
  <si>
    <t>storage</t>
  </si>
  <si>
    <t>interest</t>
  </si>
  <si>
    <t>total required to date</t>
  </si>
  <si>
    <t>real price</t>
  </si>
  <si>
    <t>inflation</t>
  </si>
  <si>
    <t>cost</t>
  </si>
  <si>
    <t>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</si>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</sst>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2" sqref="D2"/>
    </sheetView>
  </sheetViews>
  <sheetFormatPr baseColWidth="10" defaultRowHeight="16" x14ac:dyDescent="0.2"/>
  <sheetData>
    <row r="1" spans="1:12" x14ac:dyDescent="0.2">
      <c r="C1" t="s">
        <v>5</v>
      </c>
      <c r="D1" t="s">
        <v>2</v>
      </c>
      <c r="E1">
        <f>E2/B4</f>
        <v>7.1386051939050317</v>
      </c>
    </row>
    <row r="2" spans="1:12" x14ac:dyDescent="0.2">
      <c r="C2" s="1">
        <v>2.5000000000000001E-2</v>
      </c>
      <c r="D2" s="1">
        <v>0.06</v>
      </c>
      <c r="E2">
        <f>AVERAGE(E17:E33)</f>
        <v>282.76015173057834</v>
      </c>
      <c r="F2">
        <f>AVERAGE(F17:F33)</f>
        <v>162.38107035723934</v>
      </c>
      <c r="K2">
        <f>AVERAGE(K17:K33)</f>
        <v>103.25279643370604</v>
      </c>
      <c r="L2">
        <f>K2/B4</f>
        <v>2.6067355827747041</v>
      </c>
    </row>
    <row r="3" spans="1:12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I3" t="s">
        <v>6</v>
      </c>
      <c r="J3" t="s">
        <v>7</v>
      </c>
      <c r="K3" t="s">
        <v>8</v>
      </c>
    </row>
    <row r="4" spans="1:12" x14ac:dyDescent="0.2">
      <c r="A4">
        <v>2016</v>
      </c>
      <c r="B4">
        <f>AVERAGE(30.7, 32.18, 38.21, 41.58, 46.74, 48.25)</f>
        <v>39.610000000000007</v>
      </c>
      <c r="E4">
        <f>SUM(B4:D4)</f>
        <v>39.610000000000007</v>
      </c>
      <c r="F4">
        <f>E4*(1+$C$2)^(A$4-A4)</f>
        <v>39.610000000000007</v>
      </c>
      <c r="I4">
        <v>20</v>
      </c>
      <c r="J4">
        <f>($B$4-$I$4)*(1+$D$2)^(A4-A$4)</f>
        <v>19.610000000000007</v>
      </c>
      <c r="K4">
        <f>SUM(I4:J4)</f>
        <v>39.610000000000007</v>
      </c>
    </row>
    <row r="5" spans="1:12" x14ac:dyDescent="0.2">
      <c r="A5">
        <v>2017</v>
      </c>
      <c r="C5">
        <f>0.225*12</f>
        <v>2.7</v>
      </c>
      <c r="D5">
        <f>D$2*E4</f>
        <v>2.3766000000000003</v>
      </c>
      <c r="E5">
        <f>E4+SUM(B5:D5)</f>
        <v>44.686600000000006</v>
      </c>
      <c r="F5">
        <f t="shared" ref="F5:F33" si="0">E5*(1+$C$2)^(A$4-A5)</f>
        <v>43.596682926829281</v>
      </c>
      <c r="I5">
        <f>(1+$C$2)*I4</f>
        <v>20.5</v>
      </c>
      <c r="J5">
        <f t="shared" ref="J5:J33" si="1">($B$4-$I$4)*(1+$D$2)^(A5-A$4)</f>
        <v>20.786600000000007</v>
      </c>
      <c r="K5">
        <f t="shared" ref="K5:K33" si="2">SUM(I5:J5)</f>
        <v>41.286600000000007</v>
      </c>
    </row>
    <row r="6" spans="1:12" x14ac:dyDescent="0.2">
      <c r="A6">
        <v>2018</v>
      </c>
      <c r="C6">
        <f>C5*(1+C$2)</f>
        <v>2.7675000000000001</v>
      </c>
      <c r="D6">
        <f t="shared" ref="D6:D33" si="3">D$2*E5</f>
        <v>2.6811960000000004</v>
      </c>
      <c r="E6">
        <f t="shared" ref="E6:E31" si="4">E5+SUM(B6:D6)</f>
        <v>50.135296000000004</v>
      </c>
      <c r="F6">
        <f t="shared" si="0"/>
        <v>47.719496490184419</v>
      </c>
      <c r="I6">
        <f t="shared" ref="I6:I33" si="5">(1+$C$2)*I5</f>
        <v>21.012499999999999</v>
      </c>
      <c r="J6">
        <f t="shared" si="1"/>
        <v>22.033796000000009</v>
      </c>
      <c r="K6">
        <f t="shared" si="2"/>
        <v>43.046296000000012</v>
      </c>
    </row>
    <row r="7" spans="1:12" x14ac:dyDescent="0.2">
      <c r="A7">
        <v>2019</v>
      </c>
      <c r="C7">
        <f t="shared" ref="C7:C33" si="6">C6*(1+C$2)</f>
        <v>2.8366875</v>
      </c>
      <c r="D7">
        <f t="shared" si="3"/>
        <v>3.0081177600000002</v>
      </c>
      <c r="E7">
        <f t="shared" si="4"/>
        <v>55.980101260000005</v>
      </c>
      <c r="F7">
        <f t="shared" si="0"/>
        <v>51.983089053263896</v>
      </c>
      <c r="I7">
        <f t="shared" si="5"/>
        <v>21.537812499999998</v>
      </c>
      <c r="J7">
        <f t="shared" si="1"/>
        <v>23.355823760000014</v>
      </c>
      <c r="K7">
        <f t="shared" si="2"/>
        <v>44.893636260000008</v>
      </c>
    </row>
    <row r="8" spans="1:12" x14ac:dyDescent="0.2">
      <c r="A8">
        <v>2020</v>
      </c>
      <c r="C8">
        <f t="shared" si="6"/>
        <v>2.9076046874999997</v>
      </c>
      <c r="D8">
        <f t="shared" si="3"/>
        <v>3.3588060756</v>
      </c>
      <c r="E8">
        <f t="shared" si="4"/>
        <v>62.246512023100003</v>
      </c>
      <c r="F8">
        <f t="shared" si="0"/>
        <v>56.392267703863155</v>
      </c>
      <c r="I8">
        <f t="shared" si="5"/>
        <v>22.076257812499996</v>
      </c>
      <c r="J8">
        <f t="shared" si="1"/>
        <v>24.757173185600013</v>
      </c>
      <c r="K8">
        <f t="shared" si="2"/>
        <v>46.833430998100013</v>
      </c>
    </row>
    <row r="9" spans="1:12" x14ac:dyDescent="0.2">
      <c r="A9">
        <v>2021</v>
      </c>
      <c r="C9">
        <f t="shared" si="6"/>
        <v>2.9802948046874995</v>
      </c>
      <c r="D9">
        <f t="shared" si="3"/>
        <v>3.7347907213860001</v>
      </c>
      <c r="E9">
        <f t="shared" si="4"/>
        <v>68.961597549173504</v>
      </c>
      <c r="F9">
        <f t="shared" si="0"/>
        <v>60.952003674238966</v>
      </c>
      <c r="I9">
        <f t="shared" si="5"/>
        <v>22.628164257812493</v>
      </c>
      <c r="J9">
        <f t="shared" si="1"/>
        <v>26.24260357673602</v>
      </c>
      <c r="K9">
        <f t="shared" si="2"/>
        <v>48.870767834548516</v>
      </c>
    </row>
    <row r="10" spans="1:12" x14ac:dyDescent="0.2">
      <c r="A10">
        <v>2022</v>
      </c>
      <c r="C10">
        <f t="shared" si="6"/>
        <v>3.0548021748046867</v>
      </c>
      <c r="D10">
        <f t="shared" si="3"/>
        <v>4.1376958529504098</v>
      </c>
      <c r="E10">
        <f t="shared" si="4"/>
        <v>76.154095576928597</v>
      </c>
      <c r="F10">
        <f t="shared" si="0"/>
        <v>65.667437946042256</v>
      </c>
      <c r="I10">
        <f t="shared" si="5"/>
        <v>23.193868364257803</v>
      </c>
      <c r="J10">
        <f t="shared" si="1"/>
        <v>27.817159791340181</v>
      </c>
      <c r="K10">
        <f t="shared" si="2"/>
        <v>51.011028155597984</v>
      </c>
    </row>
    <row r="11" spans="1:12" x14ac:dyDescent="0.2">
      <c r="A11">
        <v>2023</v>
      </c>
      <c r="C11">
        <f t="shared" si="6"/>
        <v>3.1311722291748034</v>
      </c>
      <c r="D11">
        <f t="shared" si="3"/>
        <v>4.5692457346157154</v>
      </c>
      <c r="E11">
        <f t="shared" si="4"/>
        <v>83.854513540719111</v>
      </c>
      <c r="F11">
        <f t="shared" si="0"/>
        <v>70.543887046638815</v>
      </c>
      <c r="I11">
        <f t="shared" si="5"/>
        <v>23.773715073364247</v>
      </c>
      <c r="J11">
        <f t="shared" si="1"/>
        <v>29.486189378820594</v>
      </c>
      <c r="K11">
        <f t="shared" si="2"/>
        <v>53.259904452184841</v>
      </c>
    </row>
    <row r="12" spans="1:12" x14ac:dyDescent="0.2">
      <c r="A12">
        <v>2024</v>
      </c>
      <c r="C12">
        <f t="shared" si="6"/>
        <v>3.209451534904173</v>
      </c>
      <c r="D12">
        <f t="shared" si="3"/>
        <v>5.0312708124431467</v>
      </c>
      <c r="E12">
        <f t="shared" si="4"/>
        <v>92.095235888066426</v>
      </c>
      <c r="F12">
        <f t="shared" si="0"/>
        <v>75.586849043353311</v>
      </c>
      <c r="I12">
        <f t="shared" si="5"/>
        <v>24.368057950198352</v>
      </c>
      <c r="J12">
        <f t="shared" si="1"/>
        <v>31.255360741549829</v>
      </c>
      <c r="K12">
        <f t="shared" si="2"/>
        <v>55.623418691748185</v>
      </c>
    </row>
    <row r="13" spans="1:12" x14ac:dyDescent="0.2">
      <c r="A13">
        <v>2025</v>
      </c>
      <c r="C13">
        <f t="shared" si="6"/>
        <v>3.2896878232767772</v>
      </c>
      <c r="D13">
        <f t="shared" si="3"/>
        <v>5.5257141532839853</v>
      </c>
      <c r="E13">
        <f t="shared" si="4"/>
        <v>100.91063786462719</v>
      </c>
      <c r="F13">
        <f t="shared" si="0"/>
        <v>80.802009742394659</v>
      </c>
      <c r="I13">
        <f t="shared" si="5"/>
        <v>24.977259398953308</v>
      </c>
      <c r="J13">
        <f t="shared" si="1"/>
        <v>33.130682386042821</v>
      </c>
      <c r="K13">
        <f t="shared" si="2"/>
        <v>58.107941784996129</v>
      </c>
    </row>
    <row r="14" spans="1:12" x14ac:dyDescent="0.2">
      <c r="A14">
        <v>2026</v>
      </c>
      <c r="C14">
        <f t="shared" si="6"/>
        <v>3.3719300188586963</v>
      </c>
      <c r="D14">
        <f t="shared" si="3"/>
        <v>6.0546382718776313</v>
      </c>
      <c r="E14">
        <f t="shared" si="4"/>
        <v>110.33720615536352</v>
      </c>
      <c r="F14">
        <f t="shared" si="0"/>
        <v>86.195249099452042</v>
      </c>
      <c r="I14">
        <f t="shared" si="5"/>
        <v>25.601690883927137</v>
      </c>
      <c r="J14">
        <f t="shared" si="1"/>
        <v>35.118523329205388</v>
      </c>
      <c r="K14">
        <f t="shared" si="2"/>
        <v>60.720214213132522</v>
      </c>
    </row>
    <row r="15" spans="1:12" x14ac:dyDescent="0.2">
      <c r="A15">
        <v>2027</v>
      </c>
      <c r="C15">
        <f t="shared" si="6"/>
        <v>3.4562282693301634</v>
      </c>
      <c r="D15">
        <f t="shared" si="3"/>
        <v>6.620232369321811</v>
      </c>
      <c r="E15">
        <f t="shared" si="4"/>
        <v>120.4136667940155</v>
      </c>
      <c r="F15">
        <f t="shared" si="0"/>
        <v>91.772647849189426</v>
      </c>
      <c r="I15">
        <f t="shared" si="5"/>
        <v>26.241733156025312</v>
      </c>
      <c r="J15">
        <f t="shared" si="1"/>
        <v>37.225634728957722</v>
      </c>
      <c r="K15">
        <f t="shared" si="2"/>
        <v>63.467367884983034</v>
      </c>
    </row>
    <row r="16" spans="1:12" x14ac:dyDescent="0.2">
      <c r="A16">
        <v>2028</v>
      </c>
      <c r="C16">
        <f t="shared" si="6"/>
        <v>3.5426339760634171</v>
      </c>
      <c r="D16">
        <f t="shared" si="3"/>
        <v>7.2248200076409299</v>
      </c>
      <c r="E16">
        <f t="shared" si="4"/>
        <v>131.18112077771985</v>
      </c>
      <c r="F16">
        <f t="shared" si="0"/>
        <v>97.540494361112991</v>
      </c>
      <c r="I16">
        <f t="shared" si="5"/>
        <v>26.897776484925942</v>
      </c>
      <c r="J16">
        <f t="shared" si="1"/>
        <v>39.459172812695186</v>
      </c>
      <c r="K16">
        <f t="shared" si="2"/>
        <v>66.356949297621128</v>
      </c>
    </row>
    <row r="17" spans="1:11" x14ac:dyDescent="0.2">
      <c r="A17">
        <v>2029</v>
      </c>
      <c r="C17">
        <f t="shared" si="6"/>
        <v>3.6311998254650022</v>
      </c>
      <c r="D17">
        <f t="shared" si="3"/>
        <v>7.8708672466631908</v>
      </c>
      <c r="E17">
        <f t="shared" si="4"/>
        <v>142.68318784984805</v>
      </c>
      <c r="F17">
        <f t="shared" si="0"/>
        <v>103.50529172954124</v>
      </c>
      <c r="I17">
        <f t="shared" si="5"/>
        <v>27.570220897049087</v>
      </c>
      <c r="J17">
        <f t="shared" si="1"/>
        <v>41.826723181456899</v>
      </c>
      <c r="K17">
        <f t="shared" si="2"/>
        <v>69.396944078505982</v>
      </c>
    </row>
    <row r="18" spans="1:11" x14ac:dyDescent="0.2">
      <c r="A18">
        <v>2030</v>
      </c>
      <c r="C18">
        <f t="shared" si="6"/>
        <v>3.7219798211016268</v>
      </c>
      <c r="D18">
        <f t="shared" si="3"/>
        <v>8.5609912709908826</v>
      </c>
      <c r="E18">
        <f t="shared" si="4"/>
        <v>154.96615894194056</v>
      </c>
      <c r="F18">
        <f t="shared" si="0"/>
        <v>109.67376510567193</v>
      </c>
      <c r="I18">
        <f t="shared" si="5"/>
        <v>28.259476419475313</v>
      </c>
      <c r="J18">
        <f t="shared" si="1"/>
        <v>44.336326572344312</v>
      </c>
      <c r="K18">
        <f t="shared" si="2"/>
        <v>72.595802991819625</v>
      </c>
    </row>
    <row r="19" spans="1:11" x14ac:dyDescent="0.2">
      <c r="A19">
        <v>2031</v>
      </c>
      <c r="C19">
        <f t="shared" si="6"/>
        <v>3.8150293166291673</v>
      </c>
      <c r="D19">
        <f t="shared" si="3"/>
        <v>9.2979695365164332</v>
      </c>
      <c r="E19">
        <f t="shared" si="4"/>
        <v>168.07915779508616</v>
      </c>
      <c r="F19">
        <f t="shared" si="0"/>
        <v>116.05286928001193</v>
      </c>
      <c r="I19">
        <f t="shared" si="5"/>
        <v>28.965963329962193</v>
      </c>
      <c r="J19">
        <f t="shared" si="1"/>
        <v>46.996506166684981</v>
      </c>
      <c r="K19">
        <f t="shared" si="2"/>
        <v>75.962469496647174</v>
      </c>
    </row>
    <row r="20" spans="1:11" x14ac:dyDescent="0.2">
      <c r="A20">
        <v>2032</v>
      </c>
      <c r="C20">
        <f t="shared" si="6"/>
        <v>3.9104050495448961</v>
      </c>
      <c r="D20">
        <f t="shared" si="3"/>
        <v>10.084749467705169</v>
      </c>
      <c r="E20">
        <f t="shared" si="4"/>
        <v>182.07431231233622</v>
      </c>
      <c r="F20">
        <f t="shared" si="0"/>
        <v>122.64979652371964</v>
      </c>
      <c r="I20">
        <f t="shared" si="5"/>
        <v>29.690112413211246</v>
      </c>
      <c r="J20">
        <f t="shared" si="1"/>
        <v>49.816296536686067</v>
      </c>
      <c r="K20">
        <f t="shared" si="2"/>
        <v>79.50640894989732</v>
      </c>
    </row>
    <row r="21" spans="1:11" x14ac:dyDescent="0.2">
      <c r="A21">
        <v>2033</v>
      </c>
      <c r="C21">
        <f t="shared" si="6"/>
        <v>4.0081651757835184</v>
      </c>
      <c r="D21">
        <f t="shared" si="3"/>
        <v>10.924458738740173</v>
      </c>
      <c r="E21">
        <f t="shared" si="4"/>
        <v>197.00693622685992</v>
      </c>
      <c r="F21">
        <f t="shared" si="0"/>
        <v>129.47198469770035</v>
      </c>
      <c r="I21">
        <f t="shared" si="5"/>
        <v>30.432365223541524</v>
      </c>
      <c r="J21">
        <f t="shared" si="1"/>
        <v>52.805274328887243</v>
      </c>
      <c r="K21">
        <f t="shared" si="2"/>
        <v>83.23763955242876</v>
      </c>
    </row>
    <row r="22" spans="1:11" x14ac:dyDescent="0.2">
      <c r="A22">
        <v>2034</v>
      </c>
      <c r="C22">
        <f t="shared" si="6"/>
        <v>4.1083693051781056</v>
      </c>
      <c r="D22">
        <f t="shared" si="3"/>
        <v>11.820416173611594</v>
      </c>
      <c r="E22">
        <f t="shared" si="4"/>
        <v>212.93572170564963</v>
      </c>
      <c r="F22">
        <f t="shared" si="0"/>
        <v>136.52712563859743</v>
      </c>
      <c r="I22">
        <f t="shared" si="5"/>
        <v>31.193174354130058</v>
      </c>
      <c r="J22">
        <f t="shared" si="1"/>
        <v>55.973590788620477</v>
      </c>
      <c r="K22">
        <f t="shared" si="2"/>
        <v>87.166765142750535</v>
      </c>
    </row>
    <row r="23" spans="1:11" x14ac:dyDescent="0.2">
      <c r="A23">
        <v>2035</v>
      </c>
      <c r="C23">
        <f t="shared" si="6"/>
        <v>4.2110785378075581</v>
      </c>
      <c r="D23">
        <f t="shared" si="3"/>
        <v>12.776143302338976</v>
      </c>
      <c r="E23">
        <f t="shared" si="4"/>
        <v>229.92294354579616</v>
      </c>
      <c r="F23">
        <f t="shared" si="0"/>
        <v>143.82317383113488</v>
      </c>
      <c r="I23">
        <f t="shared" si="5"/>
        <v>31.973003712983306</v>
      </c>
      <c r="J23">
        <f t="shared" si="1"/>
        <v>59.332006235937712</v>
      </c>
      <c r="K23">
        <f t="shared" si="2"/>
        <v>91.305009948921025</v>
      </c>
    </row>
    <row r="24" spans="1:11" x14ac:dyDescent="0.2">
      <c r="A24">
        <v>2036</v>
      </c>
      <c r="C24">
        <f t="shared" si="6"/>
        <v>4.3163555012527466</v>
      </c>
      <c r="D24">
        <f t="shared" si="3"/>
        <v>13.795376612747768</v>
      </c>
      <c r="E24">
        <f t="shared" si="4"/>
        <v>248.03467565979668</v>
      </c>
      <c r="F24">
        <f t="shared" si="0"/>
        <v>151.36835537658828</v>
      </c>
      <c r="I24">
        <f t="shared" si="5"/>
        <v>32.772328805807888</v>
      </c>
      <c r="J24">
        <f t="shared" si="1"/>
        <v>62.891926610093968</v>
      </c>
      <c r="K24">
        <f t="shared" si="2"/>
        <v>95.664255415901863</v>
      </c>
    </row>
    <row r="25" spans="1:11" x14ac:dyDescent="0.2">
      <c r="A25">
        <v>2037</v>
      </c>
      <c r="C25">
        <f t="shared" si="6"/>
        <v>4.4242643887840645</v>
      </c>
      <c r="D25">
        <f t="shared" si="3"/>
        <v>14.8820805395878</v>
      </c>
      <c r="E25">
        <f t="shared" si="4"/>
        <v>267.34102058816853</v>
      </c>
      <c r="F25">
        <f t="shared" si="0"/>
        <v>159.1711772674962</v>
      </c>
      <c r="I25">
        <f t="shared" si="5"/>
        <v>33.591637025953084</v>
      </c>
      <c r="J25">
        <f t="shared" si="1"/>
        <v>66.665442206699623</v>
      </c>
      <c r="K25">
        <f t="shared" si="2"/>
        <v>100.2570792326527</v>
      </c>
    </row>
    <row r="26" spans="1:11" x14ac:dyDescent="0.2">
      <c r="A26">
        <v>2038</v>
      </c>
      <c r="C26">
        <f t="shared" si="6"/>
        <v>4.5348709985036653</v>
      </c>
      <c r="D26">
        <f t="shared" si="3"/>
        <v>16.04046123529011</v>
      </c>
      <c r="E26">
        <f t="shared" si="4"/>
        <v>287.91635282196228</v>
      </c>
      <c r="F26">
        <f t="shared" si="0"/>
        <v>167.24043697906922</v>
      </c>
      <c r="I26">
        <f t="shared" si="5"/>
        <v>34.431427951601911</v>
      </c>
      <c r="J26">
        <f t="shared" si="1"/>
        <v>70.665368739101609</v>
      </c>
      <c r="K26">
        <f t="shared" si="2"/>
        <v>105.09679669070351</v>
      </c>
    </row>
    <row r="27" spans="1:11" x14ac:dyDescent="0.2">
      <c r="A27">
        <v>2039</v>
      </c>
      <c r="C27">
        <f t="shared" si="6"/>
        <v>4.6482427734662561</v>
      </c>
      <c r="D27">
        <f t="shared" si="3"/>
        <v>17.274981169317737</v>
      </c>
      <c r="E27">
        <f t="shared" si="4"/>
        <v>309.83957676474625</v>
      </c>
      <c r="F27">
        <f t="shared" si="0"/>
        <v>175.58523238811063</v>
      </c>
      <c r="I27">
        <f t="shared" si="5"/>
        <v>35.292213650391957</v>
      </c>
      <c r="J27">
        <f t="shared" si="1"/>
        <v>74.905290863447703</v>
      </c>
      <c r="K27">
        <f t="shared" si="2"/>
        <v>110.19750451383966</v>
      </c>
    </row>
    <row r="28" spans="1:11" x14ac:dyDescent="0.2">
      <c r="A28">
        <v>2040</v>
      </c>
      <c r="C28">
        <f t="shared" si="6"/>
        <v>4.7644488428029117</v>
      </c>
      <c r="D28">
        <f t="shared" si="3"/>
        <v>18.590374605884776</v>
      </c>
      <c r="E28">
        <f t="shared" si="4"/>
        <v>333.19440021343394</v>
      </c>
      <c r="F28">
        <f t="shared" si="0"/>
        <v>184.21497203063146</v>
      </c>
      <c r="I28">
        <f t="shared" si="5"/>
        <v>36.174518991651752</v>
      </c>
      <c r="J28">
        <f t="shared" si="1"/>
        <v>79.399608315254568</v>
      </c>
      <c r="K28">
        <f t="shared" si="2"/>
        <v>115.57412730690632</v>
      </c>
    </row>
    <row r="29" spans="1:11" x14ac:dyDescent="0.2">
      <c r="A29">
        <v>2041</v>
      </c>
      <c r="C29">
        <f t="shared" si="6"/>
        <v>4.8835600638729844</v>
      </c>
      <c r="D29">
        <f t="shared" si="3"/>
        <v>19.991664012806037</v>
      </c>
      <c r="E29">
        <f t="shared" si="4"/>
        <v>358.06962429011298</v>
      </c>
      <c r="F29">
        <f t="shared" si="0"/>
        <v>193.13938570972621</v>
      </c>
      <c r="I29">
        <f t="shared" si="5"/>
        <v>37.078881966443042</v>
      </c>
      <c r="J29">
        <f t="shared" si="1"/>
        <v>84.163584814169838</v>
      </c>
      <c r="K29">
        <f t="shared" si="2"/>
        <v>121.24246678061289</v>
      </c>
    </row>
    <row r="30" spans="1:11" x14ac:dyDescent="0.2">
      <c r="A30">
        <v>2042</v>
      </c>
      <c r="C30">
        <f t="shared" si="6"/>
        <v>5.0056490654698083</v>
      </c>
      <c r="D30">
        <f t="shared" si="3"/>
        <v>21.48417745740678</v>
      </c>
      <c r="E30">
        <f t="shared" si="4"/>
        <v>384.55945081298955</v>
      </c>
      <c r="F30">
        <f t="shared" si="0"/>
        <v>202.36853546566812</v>
      </c>
      <c r="I30">
        <f t="shared" si="5"/>
        <v>38.005854015604115</v>
      </c>
      <c r="J30">
        <f t="shared" si="1"/>
        <v>89.213399903020033</v>
      </c>
      <c r="K30">
        <f t="shared" si="2"/>
        <v>127.21925391862415</v>
      </c>
    </row>
    <row r="31" spans="1:11" x14ac:dyDescent="0.2">
      <c r="A31">
        <v>2043</v>
      </c>
      <c r="C31">
        <f t="shared" si="6"/>
        <v>5.1307902921065534</v>
      </c>
      <c r="D31">
        <f t="shared" si="3"/>
        <v>23.073567048779374</v>
      </c>
      <c r="E31">
        <f t="shared" si="4"/>
        <v>412.76380815387546</v>
      </c>
      <c r="F31">
        <f t="shared" si="0"/>
        <v>211.91282692059335</v>
      </c>
      <c r="I31">
        <f t="shared" si="5"/>
        <v>38.956000365994214</v>
      </c>
      <c r="J31">
        <f t="shared" si="1"/>
        <v>94.566203897201248</v>
      </c>
      <c r="K31">
        <f t="shared" si="2"/>
        <v>133.52220426319548</v>
      </c>
    </row>
    <row r="32" spans="1:11" x14ac:dyDescent="0.2">
      <c r="A32">
        <v>2044</v>
      </c>
      <c r="C32">
        <f t="shared" si="6"/>
        <v>5.259060049409217</v>
      </c>
      <c r="D32">
        <f t="shared" si="3"/>
        <v>24.765828489232526</v>
      </c>
      <c r="E32">
        <f t="shared" ref="E32:E33" si="7">E31+SUM(B32:D32)</f>
        <v>442.78869669251719</v>
      </c>
      <c r="F32">
        <f t="shared" si="0"/>
        <v>221.78302101056482</v>
      </c>
      <c r="I32">
        <f t="shared" si="5"/>
        <v>39.929900375144065</v>
      </c>
      <c r="J32">
        <f t="shared" si="1"/>
        <v>100.24017613103332</v>
      </c>
      <c r="K32">
        <f t="shared" si="2"/>
        <v>140.1700765061774</v>
      </c>
    </row>
    <row r="33" spans="1:11" x14ac:dyDescent="0.2">
      <c r="A33">
        <v>2045</v>
      </c>
      <c r="C33">
        <f t="shared" si="6"/>
        <v>5.3905365506444474</v>
      </c>
      <c r="D33">
        <f t="shared" si="3"/>
        <v>26.567321801551032</v>
      </c>
      <c r="E33">
        <f t="shared" si="7"/>
        <v>474.74655504471269</v>
      </c>
      <c r="F33">
        <f t="shared" si="0"/>
        <v>231.99024611824262</v>
      </c>
      <c r="I33">
        <f t="shared" si="5"/>
        <v>40.928147884522666</v>
      </c>
      <c r="J33">
        <f t="shared" si="1"/>
        <v>106.25458669889534</v>
      </c>
      <c r="K33">
        <f t="shared" si="2"/>
        <v>147.18273458341801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2016-07-20T03:34:22Z</dcterms:created>
  <dcterms:modified xsi:type="dcterms:W3CDTF">2016-07-21T00:51:17Z</dcterms:modified>
</cp:coreProperties>
</file>