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as/Dropbox/Research/Ulupono/Enovation Model/pbr_scenario/"/>
    </mc:Choice>
  </mc:AlternateContent>
  <xr:revisionPtr revIDLastSave="0" documentId="13_ncr:1_{90A7B40D-3B85-AC43-B8C5-E23A9179FC46}" xr6:coauthVersionLast="45" xr6:coauthVersionMax="45" xr10:uidLastSave="{00000000-0000-0000-0000-000000000000}"/>
  <bookViews>
    <workbookView xWindow="160" yWindow="460" windowWidth="26020" windowHeight="16140" activeTab="1" xr2:uid="{E1D09B8E-E49B-41A9-9277-0F26D9E08CDB}"/>
  </bookViews>
  <sheets>
    <sheet name="Instructions" sheetId="2" r:id="rId1"/>
    <sheet name="Ulupono #1" sheetId="1" r:id="rId2"/>
    <sheet name="annual_details_by_tech" sheetId="4" r:id="rId3"/>
  </sheets>
  <externalReferences>
    <externalReference r:id="rId4"/>
    <externalReference r:id="rId5"/>
    <externalReference r:id="rId6"/>
  </externalReferences>
  <definedNames>
    <definedName name="_Fill" hidden="1">#REF!</definedName>
    <definedName name="_xlnm._FilterDatabase" localSheetId="2" hidden="1">annual_details_by_tech!$A$1:$AI$851</definedName>
    <definedName name="_Order1" hidden="1">255</definedName>
    <definedName name="_Order2" hidden="1">255</definedName>
    <definedName name="_Table1_In1" hidden="1">#REF!</definedName>
    <definedName name="_Table1_Out" hidden="1">#REF!</definedName>
    <definedName name="a" hidden="1">{#N/A,#N/A,FALSE,"All 292 "}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b" hidden="1">{#N/A,#N/A,FALSE,"All 292 ";#N/A,#N/A,FALSE,"292 Calc";#N/A,#N/A,FALSE,"GSH-6 Calc";#N/A,#N/A,FALSE,"GSH-6A Calc";#N/A,#N/A,FALSE,"057 Calc";#N/A,#N/A,FALSE,"099 Misc. Unmetered"}</definedName>
    <definedName name="CIQWBGuid" hidden="1">"6c38b395-3cf8-4a2e-896a-d45c766cc64f"</definedName>
    <definedName name="FuelRegion">'[1]Fuel &amp; Electricity'!$B$9:$B$211</definedName>
    <definedName name="FuelScenario">'[1]Fuel &amp; Electricity'!$D$9:$D$211</definedName>
    <definedName name="FuelType">'[1]Fuel &amp; Electricity'!$C$9:$C$211</definedName>
    <definedName name="gIsBlank" hidden="1">ISBLANK(gIsRef)</definedName>
    <definedName name="gIsError" hidden="1">ISERROR(gIsRef)</definedName>
    <definedName name="gIsNumber" hidden="1">ISNUMBER(gIsRef)</definedName>
    <definedName name="gIsPreviousSheet" hidden="1">PrevShtCellValue(gIsRef)&lt;&gt;gIsRef</definedName>
    <definedName name="gIsRef" hidden="1">INDIRECT("rc",FALSE)</definedName>
    <definedName name="gIsText" hidden="1">ISTEXT(gIsRef)</definedName>
    <definedName name="gordy" hidden="1">{#N/A,#N/A,FALSE,"Econ_Study";#N/A,#N/A,FALSE,"Base_Elec";#N/A,#N/A,FALSE,"Cogen_Elec";#N/A,#N/A,FALSE,"SRC_Elec";#N/A,#N/A,FALSE,"PT4_Smry WP2";#N/A,#N/A,FALSE,"Hist_smry WP1";#N/A,#N/A,FALSE,"Trn_Arnd WP4";#N/A,#N/A,FALSE,"Tests"}</definedName>
    <definedName name="gordy2" hidden="1">{"Option A",#N/A,FALSE,"ELI2B"}</definedName>
    <definedName name="gordy3" hidden="1">{"Option B",#N/A,FALSE,"ELI2B"}</definedName>
    <definedName name="gordy4" hidden="1">{"Option A",#N/A,FALSE,"ELI2B";"Option B",#N/A,FALSE,"ELI2B";"Options Summary",#N/A,FALSE,"ELI2B"}</definedName>
    <definedName name="gordy5" hidden="1">{#N/A,#N/A,FALSE,"Summary";#N/A,#N/A,FALSE,"Option A";#N/A,#N/A,FALSE,"Option B";#N/A,#N/A,FALSE,"O&amp;M and Growth"}</definedName>
    <definedName name="IncentiveRegion">'[1]Market Revenue'!$H$24:$H$40</definedName>
    <definedName name="InstallCost">'[1]Technology &amp; Use Case'!$G$71:$Q$82</definedName>
    <definedName name="InstallCostScenario">'[1]Technology &amp; Use Case'!$D$71:$D$82</definedName>
    <definedName name="InstallCostUseCase">'[1]Technology &amp; Use Case'!$E$71:$E$82</definedName>
    <definedName name="InstallCostYr">'[1]Technology &amp; Use Case'!$G$70:$Q$70</definedName>
    <definedName name="IQ_1_4_CONSTRUCTION_GROSS_LOANS_FFIEC" hidden="1">"c13402"</definedName>
    <definedName name="IQ_1_4_CONSTRUCTION_LL_REC_DOM_FFIEC" hidden="1">"c12899"</definedName>
    <definedName name="IQ_1_4_CONSTRUCTION_LOAN_COMMITMENTS_UNUSED_FFIEC" hidden="1">"c13244"</definedName>
    <definedName name="IQ_1_4_CONSTRUCTION_LOANS_DUE_30_89_FFIEC" hidden="1">"c13257"</definedName>
    <definedName name="IQ_1_4_CONSTRUCTION_LOANS_DUE_90_FFIEC" hidden="1">"c13285"</definedName>
    <definedName name="IQ_1_4_CONSTRUCTION_LOANS_NON_ACCRUAL_FFIEC" hidden="1">"c13311"</definedName>
    <definedName name="IQ_1_4_CONSTRUCTION_RISK_BASED_FFIEC" hidden="1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BS_AVAIL_SALE_FFIEC" hidden="1">"c12802"</definedName>
    <definedName name="IQ_ABS_FFIEC" hidden="1">"c12788"</definedName>
    <definedName name="IQ_ABS_INVEST_SECURITIES_FFIEC" hidden="1">"c13461"</definedName>
    <definedName name="IQ_ABS_PERIOD" hidden="1">"c13823"</definedName>
    <definedName name="IQ_ACCOUNT_CHANGE" hidden="1">"c1449"</definedName>
    <definedName name="IQ_ACCOUNTING_FFIEC" hidden="1">"c13054"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RUED_INTEREST_RECEIVABLE_FFIEC" hidden="1">"c12842"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"c1344"</definedName>
    <definedName name="IQ_ADDIN" hidden="1">"AUTO"</definedName>
    <definedName name="IQ_ADDITIONAL_NON_INT_INC_FDIC" hidden="1">"c6574"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 hidden="1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PER_SHARE_BASIC" hidden="1">"c8869"</definedName>
    <definedName name="IQ_AFFO_PER_SHARE_DILUTED" hidden="1">"c8870"</definedName>
    <definedName name="IQ_AFS_INVEST_SECURITIES_FFIEC" hidden="1">"c13456"</definedName>
    <definedName name="IQ_AFS_SECURITIES_TIER_1_FFIEC" hidden="1">"c13343"</definedName>
    <definedName name="IQ_AFTER_TAX_INCOME_FDIC" hidden="1">"c6583"</definedName>
    <definedName name="IQ_AGENCY" hidden="1">"c8960"</definedName>
    <definedName name="IQ_AGENCY_INVEST_SECURITIES_FFIEC" hidden="1">"c13458"</definedName>
    <definedName name="IQ_AGG_CORPORATE_SHARES" hidden="1">"c13781"</definedName>
    <definedName name="IQ_AGG_CORPORATE_VALUE" hidden="1">"c13774"</definedName>
    <definedName name="IQ_AGG_ESOP_SHARES" hidden="1">"c13782"</definedName>
    <definedName name="IQ_AGG_ESOP_VALUE" hidden="1">"c13775"</definedName>
    <definedName name="IQ_AGG_FOUNDATION_SHARES" hidden="1">"c13783"</definedName>
    <definedName name="IQ_AGG_FOUNDATION_VALUE" hidden="1">"c13776"</definedName>
    <definedName name="IQ_AGG_HEDGEFUND_SHARES" hidden="1">"c13785"</definedName>
    <definedName name="IQ_AGG_HEDGEFUND_VALUE" hidden="1">"c13778"</definedName>
    <definedName name="IQ_AGG_INSIDER_SHARES" hidden="1">"c13780"</definedName>
    <definedName name="IQ_AGG_INSIDER_VALUE" hidden="1">"c13773"</definedName>
    <definedName name="IQ_AGG_INSTITUTIONAL_SHARES" hidden="1">"c13779"</definedName>
    <definedName name="IQ_AGG_INSTITUTIONAL_VALUE" hidden="1">"c13772"</definedName>
    <definedName name="IQ_AGG_OTHER_SHARES" hidden="1">"c13784"</definedName>
    <definedName name="IQ_AGG_OTHER_VALUE" hidden="1">"c13777"</definedName>
    <definedName name="IQ_AGRICULTURAL_GROSS_LOANS_FFIEC" hidden="1">"c13413"</definedName>
    <definedName name="IQ_AGRICULTURAL_LOANS_FOREIGN_FFIEC" hidden="1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 hidden="1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LEASES_CHARGE_OFFS_FFIEC" hidden="1">"c13185"</definedName>
    <definedName name="IQ_ALL_OTHER_LEASES_RECOV_FFIEC" hidden="1">"c13207"</definedName>
    <definedName name="IQ_ALL_OTHER_LOANS_CHARGE_OFFS_FFIEC" hidden="1">"c13183"</definedName>
    <definedName name="IQ_ALL_OTHER_LOANS_RECOV_FFIEC" hidden="1">"c13205"</definedName>
    <definedName name="IQ_ALL_OTHER_TRADING_LIABILITIES_DOM_FFIEC" hidden="1">"c12942"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 hidden="1">"c12810"</definedName>
    <definedName name="IQ_ALLOWABLE_T2_CAPITAL_FFIEC" hidden="1">"c13150"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CREDIT_LOSSES_OFF_BS_FFIEC" hidden="1">"c12871"</definedName>
    <definedName name="IQ_ALLOWANCE_LL_LOSSES_T2_FFIEC" hidden="1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 hidden="1">"c13026"</definedName>
    <definedName name="IQ_AMORT_EXPENSE_FDIC" hidden="1">"c6677"</definedName>
    <definedName name="IQ_AMORTIZATION" hidden="1">"c1591"</definedName>
    <definedName name="IQ_AMORTIZED_COST_FDIC" hidden="1">"c6426"</definedName>
    <definedName name="IQ_AMOUNT_FINANCIAL_LOC_CONVEYED_FFIEC" hidden="1">"c13250"</definedName>
    <definedName name="IQ_AMOUNT_PERFORMANCE_LOC_CONVEYED_FFIEC" hidden="1">"c13252"</definedName>
    <definedName name="IQ_AMT_OUT" hidden="1">"c2145"</definedName>
    <definedName name="IQ_ANALYST_EMAIL" hidden="1">"c13738"</definedName>
    <definedName name="IQ_ANALYST_NAME" hidden="1">"c13736"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 hidden="1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HELD_FDIC" hidden="1">"c6305"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 hidden="1">"c8921"</definedName>
    <definedName name="IQ_ASSETS_NAME_AP_ABS" hidden="1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 hidden="1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TM_FEES_FFIEC" hidden="1">"c13042"</definedName>
    <definedName name="IQ_ATM_INTERCHANGE_EXPENSES_FFIEC" hidden="1">"c13056"</definedName>
    <definedName name="IQ_AUDITOR_NAME" hidden="1">"c1539"</definedName>
    <definedName name="IQ_AUDITOR_OPINION" hidden="1">"c1540"</definedName>
    <definedName name="IQ_AUM" hidden="1">"c10043"</definedName>
    <definedName name="IQ_AUM_EQUITY_FUNDS" hidden="1">"c10039"</definedName>
    <definedName name="IQ_AUM_FIXED_INCOME_FUNDS" hidden="1">"c10040"</definedName>
    <definedName name="IQ_AUM_MONEY_MARKET_FUNDS" hidden="1">"c10041"</definedName>
    <definedName name="IQ_AUM_OTHER" hidden="1">"c10042"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ABLE_FOR_SALE_FDIC" hidden="1">"c6409"</definedName>
    <definedName name="IQ_AVAILABLE_SALE_SEC_FFIEC" hidden="1">"c12791"</definedName>
    <definedName name="IQ_AVERAGE_ASSETS_FDIC" hidden="1">"c6362"</definedName>
    <definedName name="IQ_AVERAGE_ASSETS_QUART_FDIC" hidden="1">"c6363"</definedName>
    <definedName name="IQ_AVERAGE_EARNING_ASSETS_FDIC" hidden="1">"c6748"</definedName>
    <definedName name="IQ_AVERAGE_EQUITY_FDIC" hidden="1">"c6749"</definedName>
    <definedName name="IQ_AVERAGE_LOANS_FDIC" hidden="1">"c6750"</definedName>
    <definedName name="IQ_AVG_BANK_ASSETS" hidden="1">"c2072"</definedName>
    <definedName name="IQ_AVG_BANK_LOANS" hidden="1">"c2073"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SHAREOUTSTANDING" hidden="1">"c83"</definedName>
    <definedName name="IQ_AVG_TEMP_EMPLOYEES" hidden="1">"c6020"</definedName>
    <definedName name="IQ_AVG_TEV" hidden="1">"c84"</definedName>
    <definedName name="IQ_AVG_TOTAL_ASSETS_LEVERAGE_CAPITAL_FFIEC" hidden="1">"c13159"</definedName>
    <definedName name="IQ_AVG_TOTAL_ASSETS_LEVERAGE_RATIO_FFIEC" hidden="1">"c13154"</definedName>
    <definedName name="IQ_AVG_VOLUME" hidden="1">"c1346"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" hidden="1">"c8353"</definedName>
    <definedName name="IQ_BALANCE_GOODS_APR_UNUSED" hidden="1">"c7473"</definedName>
    <definedName name="IQ_BALANCE_GOODS_FC_UNUSED" hidden="1">"c7693"</definedName>
    <definedName name="IQ_BALANCE_GOODS_POP_FC_UNUSED" hidden="1">"c7913"</definedName>
    <definedName name="IQ_BALANCE_GOODS_POP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" hidden="1">"c8133"</definedName>
    <definedName name="IQ_BALANCE_GOODS_YOY_UNUSED" hidden="1">"c7253"</definedName>
    <definedName name="IQ_BALANCE_SERV_APR_FC_UNUSED" hidden="1">"c8355"</definedName>
    <definedName name="IQ_BALANCE_SERV_APR_UNUSED" hidden="1">"c7475"</definedName>
    <definedName name="IQ_BALANCE_SERV_FC_UNUSED" hidden="1">"c7695"</definedName>
    <definedName name="IQ_BALANCE_SERV_POP_FC_UNUSED" hidden="1">"c7915"</definedName>
    <definedName name="IQ_BALANCE_SERV_POP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" hidden="1">"c8135"</definedName>
    <definedName name="IQ_BALANCE_SERV_YOY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" hidden="1">"c8357"</definedName>
    <definedName name="IQ_BALANCE_TRADE_APR_UNUSED" hidden="1">"c7477"</definedName>
    <definedName name="IQ_BALANCE_TRADE_FC_UNUSED" hidden="1">"c7697"</definedName>
    <definedName name="IQ_BALANCE_TRADE_POP_FC_UNUSED" hidden="1">"c7917"</definedName>
    <definedName name="IQ_BALANCE_TRADE_POP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" hidden="1">"c8137"</definedName>
    <definedName name="IQ_BALANCE_TRADE_YOY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 hidden="1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 hidden="1">"c13386"</definedName>
    <definedName name="IQ_BANKS_FOREIGN_COUNTRIES_TOTAL_DEPOSITS_FDIC" hidden="1">"c6475"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NCHMARK_YIELD" hidden="1">"c8955"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"c11749"</definedName>
    <definedName name="IQ_BOARD_MEMBER" hidden="1">"c96"</definedName>
    <definedName name="IQ_BOARD_MEMBER_BACKGROUND" hidden="1">"c2101"</definedName>
    <definedName name="IQ_BOARD_MEMBER_ID" hidden="1">"c13756"</definedName>
    <definedName name="IQ_BOARD_MEMBER_TITLE" hidden="1">"c97"</definedName>
    <definedName name="IQ_BOND_COUPON" hidden="1">"c2183"</definedName>
    <definedName name="IQ_BOND_COUPON_TYPE" hidden="1">"c2184"</definedName>
    <definedName name="IQ_BOND_LIST" hidden="1">"c13505"</definedName>
    <definedName name="IQ_BOND_PRICE" hidden="1">"c2162"</definedName>
    <definedName name="IQ_BORROWED_MONEY_QUARTERLY_AVG_FFIEC" hidden="1">"c13091"</definedName>
    <definedName name="IQ_BORROWINGS_LESS_1YR_ASSETS_TOT_FFIEC" hidden="1">"c13450"</definedName>
    <definedName name="IQ_BROK_COMISSION" hidden="1">"c98"</definedName>
    <definedName name="IQ_BROK_COMMISSION" hidden="1">"c3514"</definedName>
    <definedName name="IQ_BROKERED_DEPOSITS_FDIC" hidden="1">"c6486"</definedName>
    <definedName name="IQ_BUDGET_BALANCE_APR_FC_UNUSED" hidden="1">"c8359"</definedName>
    <definedName name="IQ_BUDGET_BALANCE_APR_UNUSED" hidden="1">"c7479"</definedName>
    <definedName name="IQ_BUDGET_BALANCE_FC_UNUSED" hidden="1">"c7699"</definedName>
    <definedName name="IQ_BUDGET_BALANCE_POP_FC_UNUSED" hidden="1">"c7919"</definedName>
    <definedName name="IQ_BUDGET_BALANCE_POP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" hidden="1">"c6819"</definedName>
    <definedName name="IQ_BUDGET_BALANCE_YOY_FC_UNUSED" hidden="1">"c8139"</definedName>
    <definedName name="IQ_BUDGET_BALANCE_YOY_UNUSED" hidden="1">"c7259"</definedName>
    <definedName name="IQ_BUDGET_RECEIPTS_APR_FC_UNUSED" hidden="1">"c8361"</definedName>
    <definedName name="IQ_BUDGET_RECEIPTS_APR_UNUSED" hidden="1">"c7481"</definedName>
    <definedName name="IQ_BUDGET_RECEIPTS_FC_UNUSED" hidden="1">"c7701"</definedName>
    <definedName name="IQ_BUDGET_RECEIPTS_POP_FC_UNUSED" hidden="1">"c7921"</definedName>
    <definedName name="IQ_BUDGET_RECEIPTS_POP_UNUSED" hidden="1">"c7041"</definedName>
    <definedName name="IQ_BUDGET_RECEIPTS_UNUSED" hidden="1">"c6821"</definedName>
    <definedName name="IQ_BUDGET_RECEIPTS_YOY_FC_UNUSED" hidden="1">"c8141"</definedName>
    <definedName name="IQ_BUDGET_RECEIPTS_YOY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REV" hidden="1">"c4068"</definedName>
    <definedName name="IQ_BUS_SEG_REV_ABS" hidden="1">"c4090"</definedName>
    <definedName name="IQ_BUS_SEG_REV_TOTAL" hidden="1">"c4106"</definedName>
    <definedName name="IQ_BUSINESS_COMBINATIONS_FFIEC" hidden="1">"c12967"</definedName>
    <definedName name="IQ_BUSINESS_DESCRIPTION" hidden="1">"c322"</definedName>
    <definedName name="IQ_BV_OVER_SHARES" hidden="1">"c1349"</definedName>
    <definedName name="IQ_BV_SHARE" hidden="1">"c100"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IZED_INTEREST" hidden="1">"c2076"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BALANCES_DUE_FFIEC" hidden="1">"c12773"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IVIDENDS_NET_INCOME_FDIC" hidden="1">"c6738"</definedName>
    <definedName name="IQ_CASH_DUE_BANKS" hidden="1">"c1351"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NET" hidden="1">"c12753"</definedName>
    <definedName name="IQ_CASH_INTEREST_OPER" hidden="1">"c6293"</definedName>
    <definedName name="IQ_CASH_INTEREST_RECEIVED" hidden="1">"c12754"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P" hidden="1">"c8888"</definedName>
    <definedName name="IQ_CASH_OPER_AP_ABS" hidden="1">"c8907"</definedName>
    <definedName name="IQ_CASH_OPER_NAME_AP" hidden="1">"c8926"</definedName>
    <definedName name="IQ_CASH_OPER_NAME_AP_ABS" hidden="1">"c8945"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URRENCY" hidden="1">"c6031"</definedName>
    <definedName name="IQ_CDS_DERIVATIVES_BENEFICIARY_FFIEC" hidden="1">"c13119"</definedName>
    <definedName name="IQ_CDS_DERIVATIVES_GUARANTOR_FFIEC" hidden="1">"c13112"</definedName>
    <definedName name="IQ_CDS_EVAL_DATE" hidden="1">"c6029"</definedName>
    <definedName name="IQ_CDS_LIST" hidden="1">"c13510"</definedName>
    <definedName name="IQ_CDS_LOAN_LIST" hidden="1">"c13518"</definedName>
    <definedName name="IQ_CDS_MID" hidden="1">"c6028"</definedName>
    <definedName name="IQ_CDS_NAME" hidden="1">"c6034"</definedName>
    <definedName name="IQ_CDS_SENIOR_LIST" hidden="1">"c13508"</definedName>
    <definedName name="IQ_CDS_SUB_LIST" hidden="1">"c13509"</definedName>
    <definedName name="IQ_CDS_TERM" hidden="1">"c6030"</definedName>
    <definedName name="IQ_CDS_TYPE" hidden="1">"c6025"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H" hidden="1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FAIR_VALUE_FINANCIAL_LIAB_T1_FFIEC" hidden="1">"c13138"</definedName>
    <definedName name="IQ_CHANGE_FAIR_VALUE_OPTIONS_FFIEC" hidden="1">"c13045"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" hidden="1">"c8500"</definedName>
    <definedName name="IQ_CHANGE_INVENT_REAL_APR_UNUSED" hidden="1">"c7620"</definedName>
    <definedName name="IQ_CHANGE_INVENT_REAL_FC_UNUSED" hidden="1">"c7840"</definedName>
    <definedName name="IQ_CHANGE_INVENT_REAL_POP_FC_UNUSED" hidden="1">"c8060"</definedName>
    <definedName name="IQ_CHANGE_INVENT_REAL_POP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" hidden="1">"c8280"</definedName>
    <definedName name="IQ_CHANGE_INVENT_REAL_YOY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IMS_ADJUSTMENT_EXP_PC_FFIEC" hidden="1">"c13100"</definedName>
    <definedName name="IQ_CLASS_MARKETCAP" hidden="1">"c13512"</definedName>
    <definedName name="IQ_CLASS_SHARESOUTSTANDING" hidden="1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D_END_1_4_FAM_LOANS_TOT_LOANS_FFIEC" hidden="1">"c13866"</definedName>
    <definedName name="IQ_CLOSED_END_1_4_FIRST_LIENS_TRADING_DOM_FFIEC" hidden="1">"c12928"</definedName>
    <definedName name="IQ_CLOSED_END_1_4_JR_LIENS_LL_REC_DOM_FFIEC" hidden="1">"c12904"</definedName>
    <definedName name="IQ_CLOSED_END_1_4_JUNIOR_LIENS_TRADING_DOM_FFIEC" hidden="1">"c12929"</definedName>
    <definedName name="IQ_CLOSED_END_SEC_1_4_1ST_LIENS_CHARGE_OFFS_FFIEC" hidden="1">"c13169"</definedName>
    <definedName name="IQ_CLOSED_END_SEC_1_4_1ST_LIENS_DUE_30_89_FFIEC" hidden="1">"c13261"</definedName>
    <definedName name="IQ_CLOSED_END_SEC_1_4_1ST_LIENS_DUE_90_FFIEC" hidden="1">"c13289"</definedName>
    <definedName name="IQ_CLOSED_END_SEC_1_4_1ST_LIENS_NON_ACCRUAL_FFIEC" hidden="1">"c13315"</definedName>
    <definedName name="IQ_CLOSED_END_SEC_1_4_1ST_LIENS_RECOV_FFIEC" hidden="1">"c13191"</definedName>
    <definedName name="IQ_CLOSED_END_SEC_1_4_JR_LIENS_CHARGE_OFFS_FFIEC" hidden="1">"c13170"</definedName>
    <definedName name="IQ_CLOSED_END_SEC_1_4_JR_LIENS_DUE_30_89_FFIEC" hidden="1">"c13262"</definedName>
    <definedName name="IQ_CLOSED_END_SEC_1_4_JR_LIENS_DUE_90_FFIEC" hidden="1">"c13290"</definedName>
    <definedName name="IQ_CLOSED_END_SEC_1_4_JR_LIENS_NON_ACCRUAL_FFIEC" hidden="1">"c13316"</definedName>
    <definedName name="IQ_CLOSED_END_SEC_1_4_JR_LIENS_RECOV_FFIEC" hidden="1">"c13192"</definedName>
    <definedName name="IQ_CLOSED_END_SECURED_1_4_FIRST_LIENS_LL_REC_DOM_FFIEC" hidden="1">"c12903"</definedName>
    <definedName name="IQ_CLOSED_LOANS_GROSS_LOANS_FFIEC" hidden="1">"c13399"</definedName>
    <definedName name="IQ_CLOSED_LOANS_RISK_BASED_FFIEC" hidden="1">"c13420"</definedName>
    <definedName name="IQ_CLOSEPRICE" hidden="1">"c174"</definedName>
    <definedName name="IQ_CLOSEPRICE_ADJ" hidden="1">"c2115"</definedName>
    <definedName name="IQ_CMBS_ISSUED_AVAIL_SALE_FFIEC" hidden="1">"c12800"</definedName>
    <definedName name="IQ_CMBS_ISSUED_FFIEC" hidden="1">"c12786"</definedName>
    <definedName name="IQ_CMO_FDIC" hidden="1">"c6406"</definedName>
    <definedName name="IQ_COGS" hidden="1">"c175"</definedName>
    <definedName name="IQ_COLLATERAL_TYPE" hidden="1">"c8954"</definedName>
    <definedName name="IQ_COLLECTION_DOMESTIC_FDIC" hidden="1">"c6387"</definedName>
    <definedName name="IQ_COMBINED_RATIO" hidden="1">"c176"</definedName>
    <definedName name="IQ_COMM_IND_LOANS_TOT_LOANS_FFIEC" hidden="1">"c13874"</definedName>
    <definedName name="IQ_COMM_INDUSTRIAL_LOANS_FFIEC" hidden="1">"c12821"</definedName>
    <definedName name="IQ_COMM_INDUSTRIAL_NON_US_LL_REC_FFIEC" hidden="1">"c12888"</definedName>
    <definedName name="IQ_COMM_INDUSTRIAL_US_LL_REC_FFIEC" hidden="1">"c12887"</definedName>
    <definedName name="IQ_COMM_RE_FARM_LOANS_TOT_LOANS_FFIEC" hidden="1">"c13872"</definedName>
    <definedName name="IQ_COMM_RE_NONFARM_NONRES_TOT_LOANS_FFIEC" hidden="1">"c13871"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GROSS_LOANS_FFIEC" hidden="1">"c13410"</definedName>
    <definedName name="IQ_COMMERCIAL_INDUSTRIAL_LOANS_DUE_30_89_FFIEC" hidden="1">"c13271"</definedName>
    <definedName name="IQ_COMMERCIAL_INDUSTRIAL_LOANS_DUE_90_FFIEC" hidden="1">"c13297"</definedName>
    <definedName name="IQ_COMMERCIAL_INDUSTRIAL_LOANS_LL_REC_DOM_FFIEC" hidden="1">"c12910"</definedName>
    <definedName name="IQ_COMMERCIAL_INDUSTRIAL_LOANS_NET_FDIC" hidden="1">"c6317"</definedName>
    <definedName name="IQ_COMMERCIAL_INDUSTRIAL_LOANS_NON_ACCRUAL_FFIEC" hidden="1">"c13323"</definedName>
    <definedName name="IQ_COMMERCIAL_INDUSTRIAL_NET_CHARGE_OFFS_FDIC" hidden="1">"c6636"</definedName>
    <definedName name="IQ_COMMERCIAL_INDUSTRIAL_NON_US_CHARGE_OFFS_FFIEC" hidden="1">"c13179"</definedName>
    <definedName name="IQ_COMMERCIAL_INDUSTRIAL_NON_US_RECOV_FFIEC" hidden="1">"c13201"</definedName>
    <definedName name="IQ_COMMERCIAL_INDUSTRIAL_RECOVERIES_FDIC" hidden="1">"c6617"</definedName>
    <definedName name="IQ_COMMERCIAL_INDUSTRIAL_RISK_BASED_FFIEC" hidden="1">"c13431"</definedName>
    <definedName name="IQ_COMMERCIAL_INDUSTRIAL_TOTAL_LOANS_FOREIGN_FDIC" hidden="1">"c6451"</definedName>
    <definedName name="IQ_COMMERCIAL_INDUSTRIAL_TRADING_DOM_FFIEC" hidden="1">"c12932"</definedName>
    <definedName name="IQ_COMMERCIAL_INDUSTRIAL_US_CHARGE_OFFS_FFIEC" hidden="1">"c13178"</definedName>
    <definedName name="IQ_COMMERCIAL_INDUSTRIAL_US_RECOV_FFIEC" hidden="1">"c13200"</definedName>
    <definedName name="IQ_COMMERCIAL_MORT" hidden="1">"c179"</definedName>
    <definedName name="IQ_COMMERCIAL_OTHER_LOC_FFIEC" hidden="1">"c13253"</definedName>
    <definedName name="IQ_COMMERCIAL_PAPER_ASSETS_TOT_FFIEC" hidden="1">"c13449"</definedName>
    <definedName name="IQ_COMMERCIAL_PAPER_FFIEC" hidden="1">"c12863"</definedName>
    <definedName name="IQ_COMMERCIAL_RE_CONSTRUCTION_LAND_DEV_FDIC" hidden="1">"c6526"</definedName>
    <definedName name="IQ_COMMERCIAL_RE_GROSS_LOANS_FFIEC" hidden="1">"c13400"</definedName>
    <definedName name="IQ_COMMERCIAL_RE_LOANS_FDIC" hidden="1">"c6312"</definedName>
    <definedName name="IQ_COMMERCIAL_RE_RISK_BASED_FFIEC" hidden="1">"c13421"</definedName>
    <definedName name="IQ_COMMISS_FEES" hidden="1">"c180"</definedName>
    <definedName name="IQ_COMMISSION_DEF" hidden="1">"c181"</definedName>
    <definedName name="IQ_COMMITMENTS_BUY_SEC_OTHER_OFF_BS_FFIEC" hidden="1">"c13128"</definedName>
    <definedName name="IQ_COMMITMENTS_COMMERCIAL_RE_UNUSED_FFIEC" hidden="1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 hidden="1">"c13129"</definedName>
    <definedName name="IQ_COMMODITY_EXPOSURE_FFIEC" hidden="1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"c13596"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MON_STOCK_FFIEC" hidden="1">"c12876"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OLIDATED_ASSETS_QUARTERLY_AVG_FFIEC" hidden="1">"c13087"</definedName>
    <definedName name="IQ_CONST_LAND_DEV_LOANS_TOT_LOANS_FFIEC" hidden="1">"c13865"</definedName>
    <definedName name="IQ_CONST_LAND_DEVELOP_OTHER_DOM_CHARGE_OFFS_FFIEC" hidden="1">"c13628"</definedName>
    <definedName name="IQ_CONST_LAND_DEVELOP_OTHER_DOM_RECOV_FFIEC" hidden="1">"c13632"</definedName>
    <definedName name="IQ_CONSTRUCTION_DEV_LOANS_FDIC" hidden="1">"c6313"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 hidden="1">"c12900"</definedName>
    <definedName name="IQ_CONSTRUCTION_LOANS" hidden="1">"c222"</definedName>
    <definedName name="IQ_CONSTRUCTION_LOANS_DOM_DUE_30_89_FFIEC" hidden="1">"c13256"</definedName>
    <definedName name="IQ_CONSTRUCTION_LOANS_DOM_DUE_90_FFIEC" hidden="1">"c13284"</definedName>
    <definedName name="IQ_CONSTRUCTION_LOANS_DOM_NON_ACCRUAL_FFIEC" hidden="1">"c13310"</definedName>
    <definedName name="IQ_CONSTRUCTION_LOANS_GROSS_LOANS_FFIEC" hidden="1">"c13401"</definedName>
    <definedName name="IQ_CONSTRUCTION_RISK_BASED_FFIEC" hidden="1">"c13422"</definedName>
    <definedName name="IQ_CONSULTING_FFIEC" hidden="1">"c13055"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ASES_LL_REC_FFIEC" hidden="1">"c12895"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LOANS_LL_REC_DOM_FFIEC" hidden="1">"c12911"</definedName>
    <definedName name="IQ_CONSUMER_LOANS_TOT_LOANS_FFIEC" hidden="1">"c13875"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RACTS_OTHER_COMMODITIES_EQUITIES_FDIC" hidden="1">"c6522"</definedName>
    <definedName name="IQ_CONTRIBUTOR_CIQID" hidden="1">"c13742"</definedName>
    <definedName name="IQ_CONTRIBUTOR_NAME" hidden="1">"c13735"</definedName>
    <definedName name="IQ_CONTRIBUTOR_START_DATE" hidden="1">"c13741"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SION_COMMON_FFIEC" hidden="1">"c12964"</definedName>
    <definedName name="IQ_CONVERSION_PREF_FFIEC" hidden="1">"c12962"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RE_CAPITAL_RATIO_FDIC" hidden="1">"c6745"</definedName>
    <definedName name="IQ_CORE_DEPOSITS_ASSETS_TOT_FFIEC" hidden="1">"c13442"</definedName>
    <definedName name="IQ_CORE_DEPOSITS_FFIEC" hidden="1">"c13862"</definedName>
    <definedName name="IQ_CORE_DEPOSITS_TOT_DEPOSITS_FFIEC" hidden="1">"c13911"</definedName>
    <definedName name="IQ_CORP_GOODS_PRICE_INDEX_APR_FC_UNUSED" hidden="1">"c8381"</definedName>
    <definedName name="IQ_CORP_GOODS_PRICE_INDEX_APR_UNUSED" hidden="1">"c7501"</definedName>
    <definedName name="IQ_CORP_GOODS_PRICE_INDEX_FC_UNUSED" hidden="1">"c7721"</definedName>
    <definedName name="IQ_CORP_GOODS_PRICE_INDEX_POP_FC_UNUSED" hidden="1">"c7941"</definedName>
    <definedName name="IQ_CORP_GOODS_PRICE_INDEX_POP_UNUSED" hidden="1">"c7061"</definedName>
    <definedName name="IQ_CORP_GOODS_PRICE_INDEX_UNUSED" hidden="1">"c6841"</definedName>
    <definedName name="IQ_CORP_GOODS_PRICE_INDEX_YOY_FC_UNUSED" hidden="1">"c8161"</definedName>
    <definedName name="IQ_CORP_GOODS_PRICE_INDEX_YOY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RPORATE_OVER_TOTAL" hidden="1">"c13767"</definedName>
    <definedName name="IQ_COST_BORROWED_FUNDS_FFIEC" hidden="1">"c13492"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FOREIGN_DEPOSITS_FFIEC" hidden="1">"c13490"</definedName>
    <definedName name="IQ_COST_FUNDS_PURCHASED_FFIEC" hidden="1">"c13491"</definedName>
    <definedName name="IQ_COST_INT_DEPOSITS_FFIEC" hidden="1">"c13489"</definedName>
    <definedName name="IQ_COST_OF_FUNDING_ASSETS_FDIC" hidden="1">"c6725"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UPON_FORMULA" hidden="1">"c8965"</definedName>
    <definedName name="IQ_COVERED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 hidden="1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GROSS_LOANS_FFIEC" hidden="1">"c13412"</definedName>
    <definedName name="IQ_CREDIT_CARD_INTERCHANGE_FEES_FFIEC" hidden="1">"c13046"</definedName>
    <definedName name="IQ_CREDIT_CARD_LINES_FDIC" hidden="1">"c6525"</definedName>
    <definedName name="IQ_CREDIT_CARD_LINES_UNUSED_FFIEC" hidden="1">"c13242"</definedName>
    <definedName name="IQ_CREDIT_CARD_LOANS_CHARGE_OFFS_FFIEC" hidden="1">"c13180"</definedName>
    <definedName name="IQ_CREDIT_CARD_LOANS_DUE_30_89_FFIEC" hidden="1">"c13272"</definedName>
    <definedName name="IQ_CREDIT_CARD_LOANS_DUE_90_FFIEC" hidden="1">"c13298"</definedName>
    <definedName name="IQ_CREDIT_CARD_LOANS_FDIC" hidden="1">"c6319"</definedName>
    <definedName name="IQ_CREDIT_CARD_LOANS_NON_ACCRUAL_FFIEC" hidden="1">"c13324"</definedName>
    <definedName name="IQ_CREDIT_CARD_LOANS_RECOV_FFIEC" hidden="1">"c13202"</definedName>
    <definedName name="IQ_CREDIT_CARD_NET_CHARGE_OFFS_FDIC" hidden="1">"c6654"</definedName>
    <definedName name="IQ_CREDIT_CARD_RECOVERIES_FDIC" hidden="1">"c6653"</definedName>
    <definedName name="IQ_CREDIT_CARD_RISK_BASED_FFIEC" hidden="1">"c13433"</definedName>
    <definedName name="IQ_CREDIT_CARDS_CONSUMER_LOANS_FFIEC" hidden="1">"c12822"</definedName>
    <definedName name="IQ_CREDIT_CARDS_LL_REC_FFIEC" hidden="1">"c12889"</definedName>
    <definedName name="IQ_CREDIT_CARDS_LOANS_TRADING_DOM_FFIEC" hidden="1">"c12933"</definedName>
    <definedName name="IQ_CREDIT_EXPOSURE" hidden="1">"c10038"</definedName>
    <definedName name="IQ_CREDIT_EXPOSURE_FFIEC" hidden="1">"c13062"</definedName>
    <definedName name="IQ_CREDIT_LOSS_CF" hidden="1">"c232"</definedName>
    <definedName name="IQ_CREDIT_LOSS_PROVISION_NET_CHARGE_OFFS_FDIC" hidden="1">"c6734"</definedName>
    <definedName name="IQ_CREDIT_LOSSES_DERIVATIVES_FFIEC" hidden="1">"c13068"</definedName>
    <definedName name="IQ_CREDIT_OPTIONS_DERIVATIVES_BENEFICIARY_FFIEC" hidden="1">"c13121"</definedName>
    <definedName name="IQ_CREDIT_OPTIONS_DERIVATIVES_GUARANTOR_FFIEC" hidden="1">"c13114"</definedName>
    <definedName name="IQ_CUMULATIVE_PREFERREDS_T2_FFIEC" hidden="1">"c13145"</definedName>
    <definedName name="IQ_CUMULATIVE_SPLIT_FACTOR" hidden="1">"c2094"</definedName>
    <definedName name="IQ_CURR_ACCT_BALANCE_APR_FC_UNUSED" hidden="1">"c8387"</definedName>
    <definedName name="IQ_CURR_ACCT_BALANCE_APR_UNUSED" hidden="1">"c7507"</definedName>
    <definedName name="IQ_CURR_ACCT_BALANCE_FC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" hidden="1">"c7947"</definedName>
    <definedName name="IQ_CURR_ACCT_BALANCE_POP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" hidden="1">"c8167"</definedName>
    <definedName name="IQ_CURR_ACCT_BALANCE_YOY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USTOMER_LIAB_ACCEPTANCES_OUT_FFIEC" hidden="1">"c12835"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 hidden="1">500000</definedName>
    <definedName name="IQ_DATA_PROCESSING_EXP_FFIEC" hidden="1">"c13047"</definedName>
    <definedName name="IQ_DATED_DATE" hidden="1">"c2185"</definedName>
    <definedName name="IQ_DAY_COUNT" hidden="1">"c2161"</definedName>
    <definedName name="IQ_DAYS_COVER_SHORT" hidden="1">"c1578"</definedName>
    <definedName name="IQ_DAYS_DELAY" hidden="1">"c8963"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1_5_INVEST_SECURITIES_FFIEC" hidden="1">"c13465"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BT_LESS_1YR_INVEST_SECURITIES_FFIEC" hidden="1">"c13464"</definedName>
    <definedName name="IQ_DEBT_MATURING_MORE_THAN_ONE_YEAR_FFIEC" hidden="1">"c13164"</definedName>
    <definedName name="IQ_DEBT_MATURING_WITHIN_ONE_YEAR_FFIEC" hidden="1">"c13163"</definedName>
    <definedName name="IQ_DEBT_SEC_OVER_5YR_INVEST_SECURITIES_FFIEC" hidden="1">"c13466"</definedName>
    <definedName name="IQ_DEBT_SECURITIES_FOREIGN_FFIEC" hidden="1">"c13484"</definedName>
    <definedName name="IQ_DEBT_SECURITIES_OTHER_ASSETS_DUE_30_89_FFIEC" hidden="1">"c13279"</definedName>
    <definedName name="IQ_DEBT_SECURITIES_OTHER_ASSETS_DUE_90_FFIEC" hidden="1">"c13305"</definedName>
    <definedName name="IQ_DEBT_SECURITIES_OTHER_ASSETS_NON_ACCRUAL_FFIEC" hidden="1">"c13331"</definedName>
    <definedName name="IQ_DECREASE_INT_EXPENSE_FFIEC" hidden="1">"c13064"</definedName>
    <definedName name="IQ_DEDUCTIONS_TOTAL_RISK_BASED_CAPITAL_FFIEC" hidden="1">"c13152"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_ASSETS_FFIEC" hidden="1">"c12843"</definedName>
    <definedName name="IQ_DEFERRED_TAX_ASSETS_T1_FFIEC" hidden="1">"c13141"</definedName>
    <definedName name="IQ_DEFERRED_TAX_LIAB_FFIEC" hidden="1">"c12870"</definedName>
    <definedName name="IQ_DEFERRED_TAXES" hidden="1">"c1356"</definedName>
    <definedName name="IQ_DEMAND_DEP" hidden="1">"c320"</definedName>
    <definedName name="IQ_DEMAND_DEPOSITS_COMMERCIAL_BANK_SUBS_FFIEC" hidden="1">"c12945"</definedName>
    <definedName name="IQ_DEMAND_DEPOSITS_FDIC" hidden="1">"c6489"</definedName>
    <definedName name="IQ_DEMAND_DEPOSITS_TOT_DEPOSITS_FFIEC" hidden="1">"c13902"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 hidden="1">"c12908"</definedName>
    <definedName name="IQ_DEPOSITORY_INST_GROSS_LOANS_FFIEC" hidden="1">"c13409"</definedName>
    <definedName name="IQ_DEPOSITORY_INST_RISK_BASED_FFIEC" hidden="1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 hidden="1">"c13444"</definedName>
    <definedName name="IQ_DEPOSITS_DOM_FFIEC" hidden="1">"c12850"</definedName>
    <definedName name="IQ_DEPOSITS_FAIR_VALUE_TOT_FFIEC" hidden="1">"c13213"</definedName>
    <definedName name="IQ_DEPOSITS_FIN" hidden="1">"c321"</definedName>
    <definedName name="IQ_DEPOSITS_FOREIGN_FFIEC" hidden="1">"c12853"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100K_COMMERCIAL_BANK_SUBS_FFIEC" hidden="1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 hidden="1">"c13221"</definedName>
    <definedName name="IQ_DEPOSITS_LEVEL_2_FFIEC" hidden="1">"c13229"</definedName>
    <definedName name="IQ_DEPOSITS_LEVEL_3_FFIEC" hidden="1">"c13237"</definedName>
    <definedName name="IQ_DEPOSITS_MORE_100K_COMMERCIAL_BANK_SUBS_FFIEC" hidden="1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S_FDIC" hidden="1">"c6523"</definedName>
    <definedName name="IQ_DERIVATIVES_NEGATIVE_FAIR_VALUE_DOM_FFIEC" hidden="1">"c12943"</definedName>
    <definedName name="IQ_DERIVATIVES_NEGATIVE_VALUE_FFIEC" hidden="1">"c12861"</definedName>
    <definedName name="IQ_DERIVATIVES_POS_FAIR_VALUE_FFIEC" hidden="1">"c12827"</definedName>
    <definedName name="IQ_DERIVATIVES_POSITIVE_FAIR_VALUE_TRADING_DOM_FFIEC" hidden="1">"c12938"</definedName>
    <definedName name="IQ_DESCRIPTION_LONG" hidden="1">"c1520"</definedName>
    <definedName name="IQ_DEVELOP_LAND" hidden="1">"c323"</definedName>
    <definedName name="IQ_DIC" hidden="1">"c13834"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RECTORS_FEES_FFIEC" hidden="1">"c13049"</definedName>
    <definedName name="IQ_DISALLOWED_DEFERRED_TAX_ASSETS_FFIEC" hidden="1">"c13157"</definedName>
    <definedName name="IQ_DISALLOWED_GOODWILL_INTANGIBLE_ASSETS_FFIEC" hidden="1">"c13155"</definedName>
    <definedName name="IQ_DISALLOWED_GOODWILL_INTANGIBLES_T1_FFIEC" hidden="1">"c13137"</definedName>
    <definedName name="IQ_DISALLOWED_SERVICING_ASSETS_FFIEC" hidden="1">"c13156"</definedName>
    <definedName name="IQ_DISALLOWED_SERVICING_ASSETS_T1_FFIEC" hidden="1">"c13140"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PAYMENT_TYPE" hidden="1">"c12752"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IVIDENDS_DECLARED_COMMON_FDIC" hidden="1">"c6659"</definedName>
    <definedName name="IQ_DIVIDENDS_DECLARED_COMMON_FFIEC" hidden="1">"c12969"</definedName>
    <definedName name="IQ_DIVIDENDS_DECLARED_PREFERRED_FDIC" hidden="1">"c6658"</definedName>
    <definedName name="IQ_DIVIDENDS_DECLARED_PREFERRED_FFIEC" hidden="1">"c12968"</definedName>
    <definedName name="IQ_DIVIDENDS_FDIC" hidden="1">"c6660"</definedName>
    <definedName name="IQ_DIVIDENDS_NET_INCOME_FFIEC" hidden="1">"c13349"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OM_OFFICE_DEPOSITS_TOT_DEPOSITS_FFIEC" hidden="1">"c13910"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YIELD" hidden="1">"c343"</definedName>
    <definedName name="IQ_EARNING_ASSETS_AVG_ASSETS_FFIEC" hidden="1">"c13354"</definedName>
    <definedName name="IQ_EARNING_ASSETS_FDIC" hidden="1">"c6360"</definedName>
    <definedName name="IQ_EARNING_ASSETS_QUARTERLY_AVG_FFIEC" hidden="1">"c13086"</definedName>
    <definedName name="IQ_EARNING_ASSETS_REPRICE_ASSETS_TOT_FFIEC" hidden="1">"c13451"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CO_FFIEC" hidden="1">"c13032"</definedName>
    <definedName name="IQ_EARNINGS_COVERAGE_LOSSES_FFIEC" hidden="1">"c13351"</definedName>
    <definedName name="IQ_EARNINGS_COVERAGE_NET_CHARGE_OFFS_FDIC" hidden="1">"c6735"</definedName>
    <definedName name="IQ_EARNINGS_LIFE_INSURANCE_FFIEC" hidden="1">"c13041"</definedName>
    <definedName name="IQ_EARNINGS_PERIOD_COVERED" hidden="1">"c9958"</definedName>
    <definedName name="IQ_EARNINGS_PERIOD_GROUP" hidden="1">"c9944"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EQ_INC" hidden="1">"c3498"</definedName>
    <definedName name="IQ_EBIT_EQ_INC_EXCL_SBC" hidden="1">"c3502"</definedName>
    <definedName name="IQ_EBIT_EXCL_SBC" hidden="1">"c3082"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XCL_SBC" hidden="1">"c3081"</definedName>
    <definedName name="IQ_EBITDA_INT" hidden="1">"c373"</definedName>
    <definedName name="IQ_EBITDA_MARGIN" hidden="1">"c372"</definedName>
    <definedName name="IQ_EBITDA_OVER_TOTAL_IE" hidden="1">"c1371"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FIEC" hidden="1">"c13029"</definedName>
    <definedName name="IQ_EBT_FIN" hidden="1">"c386"</definedName>
    <definedName name="IQ_EBT_FTE_FFIEC" hidden="1">"c13037"</definedName>
    <definedName name="IQ_EBT_INCL_MARGIN" hidden="1">"c387"</definedName>
    <definedName name="IQ_EBT_INS" hidden="1">"c388"</definedName>
    <definedName name="IQ_EBT_RE" hidden="1">"c6215"</definedName>
    <definedName name="IQ_EBT_REIT" hidden="1">"c389"</definedName>
    <definedName name="IQ_EBT_SUBTOTAL_AP" hidden="1">"c8982"</definedName>
    <definedName name="IQ_EBT_UTI" hidden="1">"c390"</definedName>
    <definedName name="IQ_ECO_METRIC_6825_UNUSED" hidden="1">"c6825"</definedName>
    <definedName name="IQ_ECO_METRIC_6839_UNUSED" hidden="1">"c6839"</definedName>
    <definedName name="IQ_ECO_METRIC_6896_UNUSED" hidden="1">"c6896"</definedName>
    <definedName name="IQ_ECO_METRIC_6897_UNUSED" hidden="1">"c6897"</definedName>
    <definedName name="IQ_ECO_METRIC_6927" hidden="1">"c6927"</definedName>
    <definedName name="IQ_ECO_METRIC_6988_UNUSED" hidden="1">"c6988"</definedName>
    <definedName name="IQ_ECO_METRIC_7045_UNUSED" hidden="1">"c7045"</definedName>
    <definedName name="IQ_ECO_METRIC_7059_UNUSED" hidden="1">"c7059"</definedName>
    <definedName name="IQ_ECO_METRIC_7116_UNUSED" hidden="1">"c7116"</definedName>
    <definedName name="IQ_ECO_METRIC_7117_UNUSED" hidden="1">"c7117"</definedName>
    <definedName name="IQ_ECO_METRIC_7147" hidden="1">"c7147"</definedName>
    <definedName name="IQ_ECO_METRIC_7208_UNUSED" hidden="1">"c7208"</definedName>
    <definedName name="IQ_ECO_METRIC_7265_UNUSED" hidden="1">"c7265"</definedName>
    <definedName name="IQ_ECO_METRIC_7279_UNUSED" hidden="1">"c7279"</definedName>
    <definedName name="IQ_ECO_METRIC_7336_UNUSED" hidden="1">"c7336"</definedName>
    <definedName name="IQ_ECO_METRIC_7337_UNUSED" hidden="1">"c7337"</definedName>
    <definedName name="IQ_ECO_METRIC_7367" hidden="1">"c7367"</definedName>
    <definedName name="IQ_ECO_METRIC_7428_UNUSED" hidden="1">"c7428"</definedName>
    <definedName name="IQ_ECO_METRIC_7556_UNUSED" hidden="1">"c7556"</definedName>
    <definedName name="IQ_ECO_METRIC_7557_UNUSED" hidden="1">"c7557"</definedName>
    <definedName name="IQ_ECO_METRIC_7587" hidden="1">"c7587"</definedName>
    <definedName name="IQ_ECO_METRIC_7648_UNUSED" hidden="1">"c7648"</definedName>
    <definedName name="IQ_ECO_METRIC_7704" hidden="1">"c7704"</definedName>
    <definedName name="IQ_ECO_METRIC_7705_UNUSED" hidden="1">"c7705"</definedName>
    <definedName name="IQ_ECO_METRIC_7706" hidden="1">"c7706"</definedName>
    <definedName name="IQ_ECO_METRIC_7718" hidden="1">"c7718"</definedName>
    <definedName name="IQ_ECO_METRIC_7719_UNUSED" hidden="1">"c7719"</definedName>
    <definedName name="IQ_ECO_METRIC_7776_UNUSED" hidden="1">"c7776"</definedName>
    <definedName name="IQ_ECO_METRIC_7777_UNUSED" hidden="1">"c7777"</definedName>
    <definedName name="IQ_ECO_METRIC_7807" hidden="1">"c7807"</definedName>
    <definedName name="IQ_ECO_METRIC_7811" hidden="1">"c7811"</definedName>
    <definedName name="IQ_ECO_METRIC_7868_UNUSED" hidden="1">"c7868"</definedName>
    <definedName name="IQ_ECO_METRIC_7873" hidden="1">"c7873"</definedName>
    <definedName name="IQ_ECO_METRIC_7924" hidden="1">"c7924"</definedName>
    <definedName name="IQ_ECO_METRIC_7925_UNUSED" hidden="1">"c7925"</definedName>
    <definedName name="IQ_ECO_METRIC_7926" hidden="1">"c7926"</definedName>
    <definedName name="IQ_ECO_METRIC_7938" hidden="1">"c7938"</definedName>
    <definedName name="IQ_ECO_METRIC_7939_UNUSED" hidden="1">"c7939"</definedName>
    <definedName name="IQ_ECO_METRIC_7996_UNUSED" hidden="1">"c7996"</definedName>
    <definedName name="IQ_ECO_METRIC_7997_UNUSED" hidden="1">"c7997"</definedName>
    <definedName name="IQ_ECO_METRIC_8027" hidden="1">"c8027"</definedName>
    <definedName name="IQ_ECO_METRIC_8031" hidden="1">"c8031"</definedName>
    <definedName name="IQ_ECO_METRIC_8088_UNUSED" hidden="1">"c8088"</definedName>
    <definedName name="IQ_ECO_METRIC_8093" hidden="1">"c8093"</definedName>
    <definedName name="IQ_ECO_METRIC_8144" hidden="1">"c8144"</definedName>
    <definedName name="IQ_ECO_METRIC_8145_UNUSED" hidden="1">"c8145"</definedName>
    <definedName name="IQ_ECO_METRIC_8146" hidden="1">"c8146"</definedName>
    <definedName name="IQ_ECO_METRIC_8158" hidden="1">"c8158"</definedName>
    <definedName name="IQ_ECO_METRIC_8159_UNUSED" hidden="1">"c8159"</definedName>
    <definedName name="IQ_ECO_METRIC_8216_UNUSED" hidden="1">"c8216"</definedName>
    <definedName name="IQ_ECO_METRIC_8217_UNUSED" hidden="1">"c8217"</definedName>
    <definedName name="IQ_ECO_METRIC_8247" hidden="1">"c8247"</definedName>
    <definedName name="IQ_ECO_METRIC_8251" hidden="1">"c8251"</definedName>
    <definedName name="IQ_ECO_METRIC_8308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" hidden="1">"c8436"</definedName>
    <definedName name="IQ_ECO_METRIC_8437_UNUSED" hidden="1">"c8437"</definedName>
    <definedName name="IQ_ECO_METRIC_8467" hidden="1">"c8467"</definedName>
    <definedName name="IQ_ECO_METRIC_8471" hidden="1">"c8471"</definedName>
    <definedName name="IQ_ECO_METRIC_8528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CONVERT_FACTOR" hidden="1">"c5581"</definedName>
    <definedName name="IQ_ECS_CONVERT_FACTOR_ABS" hidden="1">"c5595"</definedName>
    <definedName name="IQ_ECS_CONVERT_INTO" hidden="1">"c5580"</definedName>
    <definedName name="IQ_ECS_CONVERT_INTO_ABS" hidden="1">"c5594"</definedName>
    <definedName name="IQ_ECS_CONVERT_TYPE" hidden="1">"c5579"</definedName>
    <definedName name="IQ_ECS_CONVERT_TYPE_ABS" hidden="1">"c5593"</definedName>
    <definedName name="IQ_ECS_INACTIVE_DATE" hidden="1">"c5576"</definedName>
    <definedName name="IQ_ECS_INACTIVE_DATE_ABS" hidden="1">"c5590"</definedName>
    <definedName name="IQ_ECS_NAME" hidden="1">"c5571"</definedName>
    <definedName name="IQ_ECS_NAME_ABS" hidden="1">"c5585"</definedName>
    <definedName name="IQ_ECS_NUM_SHAREHOLDERS" hidden="1">"c5584"</definedName>
    <definedName name="IQ_ECS_NUM_SHAREHOLDERS_ABS" hidden="1">"c5598"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SHARES_OUT_BS_DATE" hidden="1">"c5572"</definedName>
    <definedName name="IQ_ECS_SHARES_OUT_BS_DATE_ABS" hidden="1">"c5586"</definedName>
    <definedName name="IQ_ECS_SHARES_OUT_FILING_DATE" hidden="1">"c5573"</definedName>
    <definedName name="IQ_ECS_SHARES_OUT_FILING_DATE_ABS" hidden="1">"c5587"</definedName>
    <definedName name="IQ_ECS_START_DATE" hidden="1">"c5575"</definedName>
    <definedName name="IQ_ECS_START_DATE_ABS" hidden="1">"c5589"</definedName>
    <definedName name="IQ_ECS_TYPE" hidden="1">"c5574"</definedName>
    <definedName name="IQ_ECS_TYPE_ABS" hidden="1">"c5588"</definedName>
    <definedName name="IQ_ECS_VOTING" hidden="1">"c5582"</definedName>
    <definedName name="IQ_ECS_VOTING_ABS" hidden="1">"c5596"</definedName>
    <definedName name="IQ_EFFECT_SPECIAL_CHARGE" hidden="1">"c1595"</definedName>
    <definedName name="IQ_EFFECT_TAX_RATE" hidden="1">"c1899"</definedName>
    <definedName name="IQ_EFFECTIVE_DATE" hidden="1">"c8966"</definedName>
    <definedName name="IQ_EFFICIENCY_RATIO" hidden="1">"c391"</definedName>
    <definedName name="IQ_EFFICIENCY_RATIO_FDIC" hidden="1">"c6736"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MPLOYEES_FFIEC" hidden="1">"c13035"</definedName>
    <definedName name="IQ_ENTERPRISE_VALUE" hidden="1">"c1348"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P" hidden="1">"c8880"</definedName>
    <definedName name="IQ_EPS_AP_ABS" hidden="1">"c8899"</definedName>
    <definedName name="IQ_EPS_NAME_AP" hidden="1">"c8918"</definedName>
    <definedName name="IQ_EPS_NAME_AP_ABS" hidden="1">"c8937"</definedName>
    <definedName name="IQ_EPS_NORM" hidden="1">"c1902"</definedName>
    <definedName name="IQ_EQUITY_AFFIL" hidden="1">"c1451"</definedName>
    <definedName name="IQ_EQUITY_AP" hidden="1">"c8887"</definedName>
    <definedName name="IQ_EQUITY_AP_ABS" hidden="1">"c8906"</definedName>
    <definedName name="IQ_EQUITY_ASSETS_TOT_FFIEC" hidden="1">"c13436"</definedName>
    <definedName name="IQ_EQUITY_BEG_EXCL_FFIEC" hidden="1">"c12957"</definedName>
    <definedName name="IQ_EQUITY_BEG_FFIEC" hidden="1">"c12959"</definedName>
    <definedName name="IQ_EQUITY_CAPITAL_ASSETS_FDIC" hidden="1">"c6744"</definedName>
    <definedName name="IQ_EQUITY_CAPITAL_QUARTERLY_AVG_FFIEC" hidden="1">"c13092"</definedName>
    <definedName name="IQ_EQUITY_ENDING_FFIEC" hidden="1">"c12973"</definedName>
    <definedName name="IQ_EQUITY_FDIC" hidden="1">"c6353"</definedName>
    <definedName name="IQ_EQUITY_INDEX_EXPOSURE_FFIEC" hidden="1">"c13060"</definedName>
    <definedName name="IQ_EQUITY_METHOD" hidden="1">"c404"</definedName>
    <definedName name="IQ_EQUITY_NAME_AP" hidden="1">"c8925"</definedName>
    <definedName name="IQ_EQUITY_NAME_AP_ABS" hidden="1">"c8944"</definedName>
    <definedName name="IQ_EQUITY_SEC_FAIR_VALUE_FFIEC" hidden="1">"c12805"</definedName>
    <definedName name="IQ_EQUITY_SEC_INVEST_SECURITIES_FFIEC" hidden="1">"c13463"</definedName>
    <definedName name="IQ_EQUITY_SECURITIES_FDIC" hidden="1">"c6304"</definedName>
    <definedName name="IQ_EQUITY_SECURITIES_WITHOUT_FAIR_VALUES_FFIEC" hidden="1">"c12846"</definedName>
    <definedName name="IQ_EQUITY_SECURITY_EXPOSURES_FDIC" hidden="1">"c6664"</definedName>
    <definedName name="IQ_EQV_OVER_BV" hidden="1">"c1596"</definedName>
    <definedName name="IQ_EQV_OVER_LTM_PRETAX_INC" hidden="1">"c1390"</definedName>
    <definedName name="IQ_ESOP_DEBT" hidden="1">"c1597"</definedName>
    <definedName name="IQ_ESOP_DEBT_GUARANTEED_FFIEC" hidden="1">"c12971"</definedName>
    <definedName name="IQ_ESOP_OVER_TOTAL" hidden="1">"c13768"</definedName>
    <definedName name="IQ_EST_FAIR_VALUE_MORT_SERVICING_ASSETS_FFIEC" hidden="1">"c12956"</definedName>
    <definedName name="IQ_EST_NEXT_EARNINGS_DATE" hidden="1">"c13591"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VENT_DATE" hidden="1">"c13819"</definedName>
    <definedName name="IQ_EVENT_ID" hidden="1">"c13818"</definedName>
    <definedName name="IQ_EVENT_TIME" hidden="1">"c13820"</definedName>
    <definedName name="IQ_EVENT_TYPE" hidden="1">"c13821"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ENSES_AP" hidden="1">"c8875"</definedName>
    <definedName name="IQ_EXPENSES_AP_ABS" hidden="1">"c8894"</definedName>
    <definedName name="IQ_EXPENSES_FIXED_ASSETS_FFIEC" hidden="1">"c13024"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LORE_DRILL_EXP_TOTAL" hidden="1">"c13850"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" hidden="1">"c8401"</definedName>
    <definedName name="IQ_EXPORTS_APR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" hidden="1">"c8512"</definedName>
    <definedName name="IQ_EXPORTS_GOODS_REAL_SAAR_APR_UNUSED" hidden="1">"c7632"</definedName>
    <definedName name="IQ_EXPORTS_GOODS_REAL_SAAR_FC_UNUSED" hidden="1">"c7852"</definedName>
    <definedName name="IQ_EXPORTS_GOODS_REAL_SAAR_POP" hidden="1">"c11931"</definedName>
    <definedName name="IQ_EXPORTS_GOODS_REAL_SAAR_POP_FC_UNUSED" hidden="1">"c8072"</definedName>
    <definedName name="IQ_EXPORTS_GOODS_REAL_SAAR_POP_UNUSED" hidden="1">"c7192"</definedName>
    <definedName name="IQ_EXPORTS_GOODS_REAL_SAAR_UNUSED" hidden="1">"c6972"</definedName>
    <definedName name="IQ_EXPORTS_GOODS_REAL_SAAR_YOY" hidden="1">"c11932"</definedName>
    <definedName name="IQ_EXPORTS_GOODS_REAL_SAAR_YOY_FC_UNUSED" hidden="1">"c8292"</definedName>
    <definedName name="IQ_EXPORTS_GOODS_REAL_SAAR_YOY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" hidden="1">"c7961"</definedName>
    <definedName name="IQ_EXPORTS_POP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" hidden="1">"c8516"</definedName>
    <definedName name="IQ_EXPORTS_SERVICES_REAL_SAAR_APR_UNUSED" hidden="1">"c7636"</definedName>
    <definedName name="IQ_EXPORTS_SERVICES_REAL_SAAR_FC_UNUSED" hidden="1">"c7856"</definedName>
    <definedName name="IQ_EXPORTS_SERVICES_REAL_SAAR_POP" hidden="1">"c11935"</definedName>
    <definedName name="IQ_EXPORTS_SERVICES_REAL_SAAR_POP_FC_UNUSED" hidden="1">"c8076"</definedName>
    <definedName name="IQ_EXPORTS_SERVICES_REAL_SAAR_POP_UNUSED" hidden="1">"c7196"</definedName>
    <definedName name="IQ_EXPORTS_SERVICES_REAL_SAAR_UNUSED" hidden="1">"c6976"</definedName>
    <definedName name="IQ_EXPORTS_SERVICES_REAL_SAAR_YOY" hidden="1">"c11936"</definedName>
    <definedName name="IQ_EXPORTS_SERVICES_REAL_SAAR_YOY_FC_UNUSED" hidden="1">"c8296"</definedName>
    <definedName name="IQ_EXPORTS_SERVICES_REAL_SAAR_YOY_UNUSED" hidden="1">"c7416"</definedName>
    <definedName name="IQ_EXPORTS_SERVICES_REAL_YOY" hidden="1">"c7417"</definedName>
    <definedName name="IQ_EXPORTS_SERVICES_REAL_YOY_FC" hidden="1">"c8297"</definedName>
    <definedName name="IQ_EXPORTS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" hidden="1">"c8181"</definedName>
    <definedName name="IQ_EXPORTS_YOY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AVG_ASSETS_FFIEC" hidden="1">"c13369"</definedName>
    <definedName name="IQ_EXTRA_ITEMS" hidden="1">"c1459"</definedName>
    <definedName name="IQ_EXTRAORDINARY_GAINS_FDIC" hidden="1">"c6586"</definedName>
    <definedName name="IQ_EXTRAORDINARY_ITEMS_FFIEC" hidden="1">"c13033"</definedName>
    <definedName name="IQ_FAD" hidden="1">"c8757"</definedName>
    <definedName name="IQ_FAD_PAYOUT_RATIO" hidden="1">"c8872"</definedName>
    <definedName name="IQ_FAIR_VALUE_CHANGE_INCL_EARNINGS" hidden="1">"c13849"</definedName>
    <definedName name="IQ_FAIR_VALUE_FDIC" hidden="1">"c6427"</definedName>
    <definedName name="IQ_FARM_LOANS_NET_FDIC" hidden="1">"c6316"</definedName>
    <definedName name="IQ_FARM_LOANS_TOT_LOANS_FFIEC" hidden="1">"c13870"</definedName>
    <definedName name="IQ_FARM_LOANS_TOTAL_LOANS_FOREIGN_FDIC" hidden="1">"c6450"</definedName>
    <definedName name="IQ_FARMLAND_LOANS_FDIC" hidden="1">"c6314"</definedName>
    <definedName name="IQ_FDIC" hidden="1">"c417"</definedName>
    <definedName name="IQ_FDIC_DEPOSIT_INSURANCE_FFIEC" hidden="1">"c13053"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S_PURCHASED_DOM_FFIEC" hidden="1">"c12856"</definedName>
    <definedName name="IQ_FED_FUNDS_PURCHASED_FDIC" hidden="1">"c6343"</definedName>
    <definedName name="IQ_FED_FUNDS_PURCHASED_QUARTERLY_AVG_FFIEC" hidden="1">"c13090"</definedName>
    <definedName name="IQ_FED_FUNDS_SOLD_DOM_FFIEC" hidden="1">"c12806"</definedName>
    <definedName name="IQ_FED_FUNDS_SOLD_FDIC" hidden="1">"c6307"</definedName>
    <definedName name="IQ_FED_FUNDS_SOLD_QUARTERLY_AVG_FFIEC" hidden="1">"c13080"</definedName>
    <definedName name="IQ_FEDFUNDS_SOLD" hidden="1">"c2256"</definedName>
    <definedName name="IQ_FEES_COMMISSIONS_BROKERAGE_FFIEC" hidden="1">"c13005"</definedName>
    <definedName name="IQ_FFO" hidden="1">"c1574"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H" hidden="1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 hidden="1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DEBT_CURRENT" hidden="1">"c429"</definedName>
    <definedName name="IQ_FIN_DIV_DEBT_LT" hidden="1">"c430"</definedName>
    <definedName name="IQ_FIN_DIV_DEBT_TOTAL" hidden="1">"c5656"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REV" hidden="1">"c437"</definedName>
    <definedName name="IQ_FIN_DIV_ST_DEBT_TOTAL" hidden="1">"c5527"</definedName>
    <definedName name="IQ_FIN_DIV_ST_INVEST" hidden="1">"c6288"</definedName>
    <definedName name="IQ_FINANCIAL_LOC_FOREIGN_GUARANTEES_FFIEC" hidden="1">"c13249"</definedName>
    <definedName name="IQ_FINANCIAL_SERVICING_ASSETS_FAIR_VALUE_TOT_FFIEC" hidden="1">"c13212"</definedName>
    <definedName name="IQ_FINANCIAL_SERVICING_ASSETS_LEVEL_1_FFIEC" hidden="1">"c13220"</definedName>
    <definedName name="IQ_FINANCIAL_SERVICING_ASSETS_LEVEL_2_FFIEC" hidden="1">"c13228"</definedName>
    <definedName name="IQ_FINANCIAL_SERVICING_ASSETS_LEVEL_3_FFIEC" hidden="1">"c13236"</definedName>
    <definedName name="IQ_FINANCIAL_SERVICING_LIAB_FAIR_VALUE_TOT_FFIEC" hidden="1">"c13215"</definedName>
    <definedName name="IQ_FINANCIAL_SERVICING_LIAB_LEVEL_1_FFIEC" hidden="1">"c13223"</definedName>
    <definedName name="IQ_FINANCIAL_SERVICING_LIAB_LEVEL_2_FFIEC" hidden="1">"c13231"</definedName>
    <definedName name="IQ_FINANCIAL_SERVICING_LIAB_LEVEL_3_FFIEC" hidden="1">"c13239"</definedName>
    <definedName name="IQ_FINANCING_CASH" hidden="1">"c1405"</definedName>
    <definedName name="IQ_FINANCING_CASH_SUPPL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_FREQUENCY" hidden="1">"c8964"</definedName>
    <definedName name="IQ_FIXED_ASSET_TURNS" hidden="1">"c445"</definedName>
    <definedName name="IQ_FIXED_INCOME_LIST" hidden="1">"c13504"</definedName>
    <definedName name="IQ_FIXED_INVEST_APR_FC_UNUSED" hidden="1">"c8410"</definedName>
    <definedName name="IQ_FIXED_INVEST_APR_UNUSED" hidden="1">"c7530"</definedName>
    <definedName name="IQ_FIXED_INVEST_FC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" hidden="1">"c7970"</definedName>
    <definedName name="IQ_FIXED_INVEST_POP_UNUSED" hidden="1">"c7090"</definedName>
    <definedName name="IQ_FIXED_INVEST_REAL_APR_FC_UNUSED" hidden="1">"c8518"</definedName>
    <definedName name="IQ_FIXED_INVEST_REAL_APR_UNUSED" hidden="1">"c7638"</definedName>
    <definedName name="IQ_FIXED_INVEST_REAL_FC_UNUSED" hidden="1">"c7858"</definedName>
    <definedName name="IQ_FIXED_INVEST_REAL_POP_FC_UNUSED" hidden="1">"c8078"</definedName>
    <definedName name="IQ_FIXED_INVEST_REAL_POP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" hidden="1">"c8298"</definedName>
    <definedName name="IQ_FIXED_INVEST_REAL_YOY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" hidden="1">"c8190"</definedName>
    <definedName name="IQ_FIXED_INVEST_YOY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 hidden="1">"c13269"</definedName>
    <definedName name="IQ_FOREIGN_BANKS_DUE_90_FFIEC" hidden="1">"c13295"</definedName>
    <definedName name="IQ_FOREIGN_BANKS_LOAN_CHARG_OFFS_FDIC" hidden="1">"c6645"</definedName>
    <definedName name="IQ_FOREIGN_BANKS_NET_CHARGE_OFFS_FDIC" hidden="1">"c6647"</definedName>
    <definedName name="IQ_FOREIGN_BANKS_NON_ACCRUAL_FFIEC" hidden="1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 hidden="1">"c13445"</definedName>
    <definedName name="IQ_FOREIGN_DEPOSITS_NONTRANSACTION_ACCOUNTS_FDIC" hidden="1">"c6549"</definedName>
    <definedName name="IQ_FOREIGN_DEPOSITS_TOT_FFIEC" hidden="1">"c13486"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LL_REC_FFIEC" hidden="1">"c12892"</definedName>
    <definedName name="IQ_FOREIGN_LOANS" hidden="1">"c448"</definedName>
    <definedName name="IQ_FOREIGN_LOANS_LEASES_FOREIGN_FFIEC" hidden="1">"c13478"</definedName>
    <definedName name="IQ_FOUNDATION_OVER_TOTAL" hidden="1">"c13769"</definedName>
    <definedName name="IQ_FQ" hidden="1">500</definedName>
    <definedName name="IQ_FUEL" hidden="1">"c449"</definedName>
    <definedName name="IQ_FULL_TIME" hidden="1">"c450"</definedName>
    <definedName name="IQ_FULLY_INSURED_DEPOSITS_FDIC" hidden="1">"c6487"</definedName>
    <definedName name="IQ_FUND_FEE_INC_NON_INT_INC_FFIEC" hidden="1">"c13493"</definedName>
    <definedName name="IQ_FUNDING_DEPENDENCE_FFIEC" hidden="1">"c13336"</definedName>
    <definedName name="IQ_FUNDING_DEPENDENCE_ST_FFIEC" hidden="1">"c13337"</definedName>
    <definedName name="IQ_FUNDS_PURCHASED_ASSETS_TOT_FFIEC" hidden="1">"c13446"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FFIEC" hidden="1">"c13125"</definedName>
    <definedName name="IQ_FX_CONTRACTS_SPOT_FDIC" hidden="1">"c6356"</definedName>
    <definedName name="IQ_FX_EXPOSURE_FFIEC" hidden="1">"c13059"</definedName>
    <definedName name="IQ_FY" hidden="1">1000</definedName>
    <definedName name="IQ_GA_EXP" hidden="1">"c2241"</definedName>
    <definedName name="IQ_GAAP_BS" hidden="1">"c6789"</definedName>
    <definedName name="IQ_GAAP_CF" hidden="1">"c6790"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 hidden="1">"c13066"</definedName>
    <definedName name="IQ_GAIN_CREDIT_DERIVATIVES_NON_TRADING_FFIEC" hidden="1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AFS_AVG_ASSETS_FFIEC" hidden="1">"c13364"</definedName>
    <definedName name="IQ_GAINS_ASSETS_TOT_FFIEC" hidden="1">"c13073"</definedName>
    <definedName name="IQ_GAINS_AVAIL_SALE_EQUITY_SEC_T2_FFIEC" hidden="1">"c13147"</definedName>
    <definedName name="IQ_GAINS_AVAIL_SALE_SEC_T1_FFIEC" hidden="1">"c13131"</definedName>
    <definedName name="IQ_GAINS_CASH_FLOW_HEDGES_T1_FFIEC" hidden="1">"c13133"</definedName>
    <definedName name="IQ_GAINS_HTM_AVG_ASSETS_FFIEC" hidden="1">"c13363"</definedName>
    <definedName name="IQ_GAINS_INSTRUMENT_SPECIFIC_CREDIT_RISK_LIAB_FFIEC" hidden="1">"c13076"</definedName>
    <definedName name="IQ_GAINS_INSTRUMENT_SPECIFIC_RISK_FFIEC" hidden="1">"c13074"</definedName>
    <definedName name="IQ_GAINS_INSURANCE_ACTIVITIES_FFIEC" hidden="1">"c13072"</definedName>
    <definedName name="IQ_GAINS_LIABILITIES_FFIEC" hidden="1">"c13075"</definedName>
    <definedName name="IQ_GAINS_SALE_ASSETS_FDIC" hidden="1">"c6675"</definedName>
    <definedName name="IQ_GAINS_SALE_LOANS_LEASES_FFIEC" hidden="1">"c13013"</definedName>
    <definedName name="IQ_GAINS_SALE_OTHER_ASSETS_FFIEC" hidden="1">"c13015"</definedName>
    <definedName name="IQ_GAINS_SALE_OTHER_RE_OWNED_FFIEC" hidden="1">"c13014"</definedName>
    <definedName name="IQ_GAINS_SECURITIZATION_OPERATING_INC_FFIEC" hidden="1">"c13391"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FFIEC" hidden="1">"c12836"</definedName>
    <definedName name="IQ_GOODWILL_IMPAIRMENT_FDIC" hidden="1">"c6678"</definedName>
    <definedName name="IQ_GOODWILL_IMPAIRMENT_FFIEC" hidden="1">"c13025"</definedName>
    <definedName name="IQ_GOODWILL_INTAN_FDIC" hidden="1">"c6333"</definedName>
    <definedName name="IQ_GOODWILL_NET" hidden="1">"c1380"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LOSSES_AVG_LOANS_FFIEC" hidden="1">"c13475"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DGEFUND_OVER_TOTAL" hidden="1">"c13771"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EXP_CASINO" hidden="1">"c8733"</definedName>
    <definedName name="IQ_HG_EXP_DEVELOPMENT" hidden="1">"c8738"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INCENTIVE_MANAGEMENT_FEES" hidden="1">"c8727"</definedName>
    <definedName name="IQ_HG_REV_MANAGEMENT_FEES" hidden="1">"c8718"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PROM_COSTS" hidden="1">"c8745"</definedName>
    <definedName name="IQ_HG_ROOMS_BEG" hidden="1">"c8600"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"c8643"</definedName>
    <definedName name="IQ_HG_TABLE_GAMES_MANAGED" hidden="1">"c8644"</definedName>
    <definedName name="IQ_HG_TABLE_GAMES_OWNED" hidden="1">"c8642"</definedName>
    <definedName name="IQ_HG_TABLE_GAM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LOW_CLOSEPRICE_DATE" hidden="1">"c1204"</definedName>
    <definedName name="IQ_HIGHPRICE" hidden="1">"c545"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ANS_TOT_LOANS_FFIEC" hidden="1">"c13867"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OWNERS_WRITTEN" hidden="1">"c546"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" hidden="1">"c8422"</definedName>
    <definedName name="IQ_HOUSING_COMPLETIONS_SINGLE_FAM_APR_UNUSED" hidden="1">"c7542"</definedName>
    <definedName name="IQ_HOUSING_COMPLETIONS_SINGLE_FAM_FC_UNUSED" hidden="1">"c7762"</definedName>
    <definedName name="IQ_HOUSING_COMPLETIONS_SINGLE_FAM_POP_FC_UNUSED" hidden="1">"c7982"</definedName>
    <definedName name="IQ_HOUSING_COMPLETIONS_SINGLE_FAM_POP_UNUSED" hidden="1">"c7102"</definedName>
    <definedName name="IQ_HOUSING_COMPLETIONS_SINGLE_FAM_UNUSED" hidden="1">"c6882"</definedName>
    <definedName name="IQ_HOUSING_COMPLETIONS_SINGLE_FAM_YOY_FC_UNUSED" hidden="1">"c8202"</definedName>
    <definedName name="IQ_HOUSING_COMPLETIONS_SINGLE_FAM_YOY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HTM_INVEST_SECURITIES_FFIEC" hidden="1">"c13455"</definedName>
    <definedName name="IQ_HTM_SECURITIES_TIER_1_FFIEC" hidden="1">"c13342"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IR_OIL" hidden="1">"c547"</definedName>
    <definedName name="IQ_IMPAIRMENT_GW" hidden="1">"c548"</definedName>
    <definedName name="IQ_IMPAIRMENT_GW_SUPPLE" hidden="1">"c13811"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" hidden="1">"c8523"</definedName>
    <definedName name="IQ_IMPORTS_GOODS_REAL_SAAR_APR_UNUSED" hidden="1">"c7643"</definedName>
    <definedName name="IQ_IMPORTS_GOODS_REAL_SAAR_FC_UNUSED" hidden="1">"c7863"</definedName>
    <definedName name="IQ_IMPORTS_GOODS_REAL_SAAR_POP_FC_UNUSED" hidden="1">"c8083"</definedName>
    <definedName name="IQ_IMPORTS_GOODS_REAL_SAAR_POP_UNUSED" hidden="1">"c7203"</definedName>
    <definedName name="IQ_IMPORTS_GOODS_REAL_SAAR_UNUSED" hidden="1">"c6983"</definedName>
    <definedName name="IQ_IMPORTS_GOODS_REAL_SAAR_YOY_FC_UNUSED" hidden="1">"c8303"</definedName>
    <definedName name="IQ_IMPORTS_GOODS_REAL_SAAR_YOY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" hidden="1">"c8429"</definedName>
    <definedName name="IQ_IMPORTS_GOODS_SERVICES_APR_UNUSED" hidden="1">"c7549"</definedName>
    <definedName name="IQ_IMPORTS_GOODS_SERVICES_FC_UNUSED" hidden="1">"c7769"</definedName>
    <definedName name="IQ_IMPORTS_GOODS_SERVICES_POP_FC_UNUSED" hidden="1">"c7989"</definedName>
    <definedName name="IQ_IMPORTS_GOODS_SERVICES_POP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" hidden="1">"c8524"</definedName>
    <definedName name="IQ_IMPORTS_GOODS_SERVICES_REAL_SAAR_APR_UNUSED" hidden="1">"c7644"</definedName>
    <definedName name="IQ_IMPORTS_GOODS_SERVICES_REAL_SAAR_FC_UNUSED" hidden="1">"c7864"</definedName>
    <definedName name="IQ_IMPORTS_GOODS_SERVICES_REAL_SAAR_POP" hidden="1">"c11959"</definedName>
    <definedName name="IQ_IMPORTS_GOODS_SERVICES_REAL_SAAR_POP_FC_UNUSED" hidden="1">"c8084"</definedName>
    <definedName name="IQ_IMPORTS_GOODS_SERVICES_REAL_SAAR_POP_UNUSED" hidden="1">"c7204"</definedName>
    <definedName name="IQ_IMPORTS_GOODS_SERVICES_REAL_SAAR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" hidden="1">"c8304"</definedName>
    <definedName name="IQ_IMPORTS_GOODS_SERVICES_REAL_SAAR_YOY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" hidden="1">"c8209"</definedName>
    <definedName name="IQ_IMPORTS_GOODS_SERVICES_YOY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DOM_LOANS_FFIEC" hidden="1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 hidden="1">"c13040"</definedName>
    <definedName name="IQ_INCOME_EARNED_FDIC" hidden="1">"c6359"</definedName>
    <definedName name="IQ_INCOME_FIDUCIARY_ACTIVITIES_FFIEC" hidden="1">"c13002"</definedName>
    <definedName name="IQ_INCOME_LEASE_FINANCING_REC_FFIEC" hidden="1">"c12980"</definedName>
    <definedName name="IQ_INCOME_LOANS_LEASES_TAX_EXEMPT_FFIEC" hidden="1">"c13038"</definedName>
    <definedName name="IQ_INCOME_OTHER_INSURANCE_ACTIVITIES_FFIEC" hidden="1">"c13009"</definedName>
    <definedName name="IQ_INCOME_SALE_MUTUAL_FUNDS_DOM_FFIEC" hidden="1">"c13069"</definedName>
    <definedName name="IQ_INCOME_SECURITIES_TAX_EXEMPT_FFIEC" hidden="1">"c13039"</definedName>
    <definedName name="IQ_INCOME_TAXES_FDIC" hidden="1">"c6582"</definedName>
    <definedName name="IQ_INCOME_TAXES_FFIEC" hidden="1">"c13030"</definedName>
    <definedName name="IQ_INCREASE_INT_INCOME_FFIEC" hidden="1">"c13063"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S_CHARGE_OFFS_FDIC" hidden="1">"c6599"</definedName>
    <definedName name="IQ_INDIVIDUALS_GROSS_LOANS_FFIEC" hidden="1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 hidden="1">"c13432"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_DEPOSITS" hidden="1">"c89"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REINSURANCE_UNDERWRITING_INCOME_FFIEC" hidden="1">"c13008"</definedName>
    <definedName name="IQ_INSURANCE_REV_OPERATING_INC_FFIEC" hidden="1">"c13387"</definedName>
    <definedName name="IQ_INSURANCE_UNDERWRITING_INCOME_FDIC" hidden="1">"c6671"</definedName>
    <definedName name="IQ_INT_BEARING_DEPOSITS" hidden="1">"c1166"</definedName>
    <definedName name="IQ_INT_BEARING_FUNDS_AVG_ASSETS_FFIEC" hidden="1">"c13355"</definedName>
    <definedName name="IQ_INT_BEARING_LIABILITIES_REPRICE_ASSETS_TOT_FFIEC" hidden="1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 hidden="1">"c12852"</definedName>
    <definedName name="IQ_INT_DEPOSITS_DOM_QUARTERLY_AVG_FFIEC" hidden="1">"c13088"</definedName>
    <definedName name="IQ_INT_DEPOSITS_FOREIGN_FFIEC" hidden="1">"c12855"</definedName>
    <definedName name="IQ_INT_DEPOSITS_FOREIGN_QUARTERLY_AVG_FFIEC" hidden="1">"c13089"</definedName>
    <definedName name="IQ_INT_DIV_INC" hidden="1">"c585"</definedName>
    <definedName name="IQ_INT_DIV_INC_MBS_FFIEC" hidden="1">"c12984"</definedName>
    <definedName name="IQ_INT_DIV_INC_SECURITIES_FFIEC" hidden="1">"c12982"</definedName>
    <definedName name="IQ_INT_DIV_INC_SECURITIES_OTHER_FFIEC" hidden="1">"c12985"</definedName>
    <definedName name="IQ_INT_DIV_INC_TREASURY_SECURITIES_FFIEC" hidden="1">"c12983"</definedName>
    <definedName name="IQ_INT_DOMESTIC_DEPOSITS_FDIC" hidden="1">"c6564"</definedName>
    <definedName name="IQ_INT_EXP_AVG_ASSETS_FFIEC" hidden="1">"c13357"</definedName>
    <definedName name="IQ_INT_EXP_BR" hidden="1">"c586"</definedName>
    <definedName name="IQ_INT_EXP_COVERAGE" hidden="1">"c587"</definedName>
    <definedName name="IQ_INT_EXP_EARNING_ASSETS_FFIEC" hidden="1">"c13376"</definedName>
    <definedName name="IQ_INT_EXP_FED_FUNDS_PURCHASED_FFIEC" hidden="1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FED_FUNDS_FDIC" hidden="1">"c6566"</definedName>
    <definedName name="IQ_INT_FEE_INC_LOANS_1_4_DOM_FFIEC" hidden="1">"c12976"</definedName>
    <definedName name="IQ_INT_FEE_INC_LOANS_DOM_FFIEC" hidden="1">"c13335"</definedName>
    <definedName name="IQ_INT_FEE_INC_LOANS_FOREIGN_FFIEC" hidden="1">"c12979"</definedName>
    <definedName name="IQ_INT_FEE_INC_LOANS_OTHER_DOM_FFIEC" hidden="1">"c12978"</definedName>
    <definedName name="IQ_INT_FEE_INC_SECURED_RE_DOM_FFIEC" hidden="1">"c12977"</definedName>
    <definedName name="IQ_INT_FEE_INCOME_FFIEC" hidden="1">"c12974"</definedName>
    <definedName name="IQ_INT_FOREIGN_DEPOSITS_FDIC" hidden="1">"c6565"</definedName>
    <definedName name="IQ_INT_INC_AVG_ASSETS_FFIEC" hidden="1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 hidden="1">"c12981"</definedName>
    <definedName name="IQ_INT_INC_EARNING_ASSETS_FFIEC" hidden="1">"c13375"</definedName>
    <definedName name="IQ_INT_INC_FED_FUNDS_FDIC" hidden="1">"c6561"</definedName>
    <definedName name="IQ_INT_INC_FED_FUNDS_SOLD_FFIEC" hidden="1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E_AVG_ASSETS_FFIEC" hidden="1">"c13358"</definedName>
    <definedName name="IQ_INT_INC_TE_EARNING_ASSETS_FFIEC" hidden="1">"c13377"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TRADING_ASSETS_FFIEC" hidden="1">"c12986"</definedName>
    <definedName name="IQ_INT_INC_UTI" hidden="1">"c599"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 hidden="1">"c12991"</definedName>
    <definedName name="IQ_INT_ON_DEPOSITS_FFIEC" hidden="1">"c12990"</definedName>
    <definedName name="IQ_INT_ON_DEPOSITS_FOREIGN_FFIEC" hidden="1">"c12995"</definedName>
    <definedName name="IQ_INT_RATE_EXPOSURE_FFIEC" hidden="1">"c13058"</definedName>
    <definedName name="IQ_INT_RATE_SPREAD" hidden="1">"c604"</definedName>
    <definedName name="IQ_INT_SUB_NOTES_FDIC" hidden="1">"c6568"</definedName>
    <definedName name="IQ_INT_SUB_NOTES_FFIEC" hidden="1">"c12998"</definedName>
    <definedName name="IQ_INT_TIME_DEPOSITS_LESS_THAN_100K_DOM_FFIEC" hidden="1">"c12993"</definedName>
    <definedName name="IQ_INT_TIME_DEPOSITS_MORE_THAN_100K_DOM_FFIEC" hidden="1">"c12992"</definedName>
    <definedName name="IQ_INT_TRADING_LIABILITIES_FFIEC" hidden="1">"c12997"</definedName>
    <definedName name="IQ_INTANGIBLES_NET" hidden="1">"c1407"</definedName>
    <definedName name="IQ_INTEREST_BEARING_BALANCES_FDIC" hidden="1">"c6371"</definedName>
    <definedName name="IQ_INTEREST_BEARING_CASH_FOREIGN_FFIEC" hidden="1">"c12776"</definedName>
    <definedName name="IQ_INTEREST_BEARING_CASH_US_FFIEC" hidden="1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RATE_CONTRACTS_FDIC" hidden="1">"c6512"</definedName>
    <definedName name="IQ_INTEREST_RATE_EXPOSURES_FDIC" hidden="1">"c6662"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IES_ASSETS_TOT_FFIEC" hidden="1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_UNCONSOLIDATED_SUBS_FFIEC" hidden="1">"c12834"</definedName>
    <definedName name="IQ_INVESTMENT_BANKING_BROKERAGE_FEES_FFIEC" hidden="1">"c13627"</definedName>
    <definedName name="IQ_INVESTMENT_BANKING_FEES_COMMISSIONS_FFIEC" hidden="1">"c13006"</definedName>
    <definedName name="IQ_INVESTMENT_BANKING_OTHER_FEES_FDIC" hidden="1">"c6666"</definedName>
    <definedName name="IQ_IPRD" hidden="1">"c644"</definedName>
    <definedName name="IQ_IPRD_SUPPLE" hidden="1">"c13813"</definedName>
    <definedName name="IQ_IRA_KEOGH_ACCOUNTS_FDIC" hidden="1">"c6496"</definedName>
    <definedName name="IQ_ISIN" hidden="1">"c12041"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" hidden="1">"c8443"</definedName>
    <definedName name="IQ_ISM_SERVICES_APR_UNUSED" hidden="1">"c7563"</definedName>
    <definedName name="IQ_ISM_SERVICES_FC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" hidden="1">"c8003"</definedName>
    <definedName name="IQ_ISM_SERVICES_POP_UNUSED" hidden="1">"c7123"</definedName>
    <definedName name="IQ_ISM_SERVICES_UNUSED" hidden="1">"c6903"</definedName>
    <definedName name="IQ_ISM_SERVICES_YOY_FC_UNUSED" hidden="1">"c8223"</definedName>
    <definedName name="IQ_ISM_SERVICES_YOY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ND" hidden="1">"c645"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_MONTHLY_FACTOR" hidden="1">"c8971"</definedName>
    <definedName name="IQ_LATEST_MONTHLY_FACTOR_DATE" hidden="1">"c8972"</definedName>
    <definedName name="IQ_LATESTK" hidden="1">1000</definedName>
    <definedName name="IQ_LATESTQ" hidden="1">500</definedName>
    <definedName name="IQ_LEAD_UNDERWRITER" hidden="1">"c8957"</definedName>
    <definedName name="IQ_LEASE_FIN_RECEIVABLES_NON_US_CHARGE_OFFS_FFIEC" hidden="1">"c13631"</definedName>
    <definedName name="IQ_LEASE_FIN_RECEIVABLES_NON_US_RECOV_FFIEC" hidden="1">"c13635"</definedName>
    <definedName name="IQ_LEASE_FIN_RECEIVABLES_US_CHARGE_OFFS_FFIEC" hidden="1">"c13630"</definedName>
    <definedName name="IQ_LEASE_FIN_RECEIVABLES_US_RECOV_FFIEC" hidden="1">"c13634"</definedName>
    <definedName name="IQ_LEASE_FINANCE" hidden="1">"c5654"</definedName>
    <definedName name="IQ_LEASE_FINANCING_REC_DUE_30_89_FFIEC" hidden="1">"c13276"</definedName>
    <definedName name="IQ_LEASE_FINANCING_REC_DUE_90_FFIEC" hidden="1">"c13302"</definedName>
    <definedName name="IQ_LEASE_FINANCING_REC_NON_ACCRUAL_FFIEC" hidden="1">"c13328"</definedName>
    <definedName name="IQ_LEASE_FINANCING_RECEIVABLES_CHARGE_OFFS_FDIC" hidden="1">"c6602"</definedName>
    <definedName name="IQ_LEASE_FINANCING_RECEIVABLES_DOM_FFIEC" hidden="1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RECOVERIES_FDIC" hidden="1">"c6621"</definedName>
    <definedName name="IQ_LEASE_FINANCING_RECEIVABLES_TOTAL_LOANS_FOREIGN_FDIC" hidden="1">"c6449"</definedName>
    <definedName name="IQ_LEASE_RECEIVABLES_FOREIGN_FFIEC" hidden="1">"c13483"</definedName>
    <definedName name="IQ_LEASES_INDIVIDUALS_CHARGE_OFFS_FFIEC" hidden="1">"c13184"</definedName>
    <definedName name="IQ_LEASES_INDIVIDUALS_RECOV_FFIEC" hidden="1">"c13206"</definedName>
    <definedName name="IQ_LEASES_PERSONAL_EXP_DUE_30_89_FFIEC" hidden="1">"c13277"</definedName>
    <definedName name="IQ_LEASES_PERSONAL_EXP_DUE_90_FFIEC" hidden="1">"c13303"</definedName>
    <definedName name="IQ_LEASES_PERSONAL_EXP_NON_ACCRUAL_FFIEC" hidden="1">"c13329"</definedName>
    <definedName name="IQ_LEGAL_FEES_FFIEC" hidden="1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 hidden="1">"c12866"</definedName>
    <definedName name="IQ_LIABILITY_SHORT_POSITIONS_DOM_FFIEC" hidden="1">"c12941"</definedName>
    <definedName name="IQ_LICENSED_POPS" hidden="1">"c2123"</definedName>
    <definedName name="IQ_LIFE_EARNED" hidden="1">"c2739"</definedName>
    <definedName name="IQ_LIFE_INSURANCE_ASSETS_FDIC" hidden="1">"c6372"</definedName>
    <definedName name="IQ_LIFE_INSURANCE_ASSETS_FFIEC" hidden="1">"c12847"</definedName>
    <definedName name="IQ_LIFOR" hidden="1">"c655"</definedName>
    <definedName name="IQ_LIQUID_ASSETS_ASSETS_TOT_FFIEC" hidden="1">"c13439"</definedName>
    <definedName name="IQ_LIQUID_ASSETS_NONCORE_FUNDING_FFIEC" hidden="1">"c13339"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L" hidden="1">"c656"</definedName>
    <definedName name="IQ_LOAN_ALLOW_GROSS_LOANS_FFIEC" hidden="1">"c13415"</definedName>
    <definedName name="IQ_LOAN_ALLOWANCE_GROSS_LOSSES_FFIEC" hidden="1">"c13352"</definedName>
    <definedName name="IQ_LOAN_ALLOWANCE_NET_LOANS_FFIEC" hidden="1">"c13472"</definedName>
    <definedName name="IQ_LOAN_ALLOWANCE_NONACCRUAL_ASSETS_FFIEC" hidden="1">"c13473"</definedName>
    <definedName name="IQ_LOAN_ALLOWANCE_PAST_DUE_NONACCRUAL_FFIEC" hidden="1">"c13474"</definedName>
    <definedName name="IQ_LOAN_COMMITMENTS_FAIR_VALUE_TOT_FFIEC" hidden="1">"c13216"</definedName>
    <definedName name="IQ_LOAN_COMMITMENTS_LEVEL_1_FFIEC" hidden="1">"c13224"</definedName>
    <definedName name="IQ_LOAN_COMMITMENTS_LEVEL_2_FFIEC" hidden="1">"c13232"</definedName>
    <definedName name="IQ_LOAN_COMMITMENTS_LEVEL_3_FFIEC" hidden="1">"c13240"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_PERF_ASSETS_FFIEC" hidden="1">"c13912"</definedName>
    <definedName name="IQ_LOAN_LOSS_ALLOWANCE_NONCURRENT_LOANS_FDIC" hidden="1">"c6740"</definedName>
    <definedName name="IQ_LOAN_LOSSES_AVERAGE_LOANS_FFIEC" hidden="1">"c13350"</definedName>
    <definedName name="IQ_LOAN_LOSSES_FDIC" hidden="1">"c6580"</definedName>
    <definedName name="IQ_LOAN_SERVICE_REV" hidden="1">"c658"</definedName>
    <definedName name="IQ_LOANS_AGRICULTURAL_PROD_LL_REC_FFIEC" hidden="1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_US_LL_REC_FFIEC" hidden="1">"c12884"</definedName>
    <definedName name="IQ_LOANS_DEPOSITORY_INSTITUTIONS_FDIC" hidden="1">"c6382"</definedName>
    <definedName name="IQ_LOANS_DOM_QUARTERLY_AVG_FFIEC" hidden="1">"c13084"</definedName>
    <definedName name="IQ_LOANS_FARMERS_CHARGE_OFFS_FFIEC" hidden="1">"c13177"</definedName>
    <definedName name="IQ_LOANS_FARMERS_RECOV_FFIEC" hidden="1">"c13199"</definedName>
    <definedName name="IQ_LOANS_FINANCE_AGRICULTURAL_DUE_30_89_FFIEC" hidden="1">"c13270"</definedName>
    <definedName name="IQ_LOANS_FINANCE_AGRICULTURAL_DUE_90_FFIEC" hidden="1">"c13296"</definedName>
    <definedName name="IQ_LOANS_FINANCE_AGRICULTURAL_NON_ACCRUAL_FFIEC" hidden="1">"c13322"</definedName>
    <definedName name="IQ_LOANS_FINANCE_AGRICULTURAL_PROD_LL_REC_DOM_FFIEC" hidden="1">"c12909"</definedName>
    <definedName name="IQ_LOANS_FOR_SALE" hidden="1">"c666"</definedName>
    <definedName name="IQ_LOANS_FOREIGN_GOV_CHARGE_OFFS_FFIEC" hidden="1">"c13182"</definedName>
    <definedName name="IQ_LOANS_FOREIGN_GOV_DUE_30_89_FFIEC" hidden="1">"c13274"</definedName>
    <definedName name="IQ_LOANS_FOREIGN_GOV_DUE_90_FFIEC" hidden="1">"c13300"</definedName>
    <definedName name="IQ_LOANS_FOREIGN_GOV_LL_REC_DOM_FFIEC" hidden="1">"c12912"</definedName>
    <definedName name="IQ_LOANS_FOREIGN_GOV_NON_ACCRUAL_FFIEC" hidden="1">"c13326"</definedName>
    <definedName name="IQ_LOANS_FOREIGN_GOV_RECOV_FFIEC" hidden="1">"c13204"</definedName>
    <definedName name="IQ_LOANS_FOREIGN_INST_CHARGE_OFFS_FFIEC" hidden="1">"c13176"</definedName>
    <definedName name="IQ_LOANS_FOREIGN_INST_RECOV_FFIEC" hidden="1">"c13198"</definedName>
    <definedName name="IQ_LOANS_FOREIGN_LL_REC_FFIEC" hidden="1">"c12885"</definedName>
    <definedName name="IQ_LOANS_GOV_GUARANTEED_DUE_30_89_FFIEC" hidden="1">"c13281"</definedName>
    <definedName name="IQ_LOANS_GOV_GUARANTEED_DUE_90_FFIEC" hidden="1">"c13307"</definedName>
    <definedName name="IQ_LOANS_GOV_GUARANTEED_EXCL_GNMA_DUE_30_89_FFIEC" hidden="1">"c13282"</definedName>
    <definedName name="IQ_LOANS_GOV_GUARANTEED_EXCL_GNMA_DUE_90_FFIEC" hidden="1">"c13308"</definedName>
    <definedName name="IQ_LOANS_GOV_GUARANTEED_EXCL_GNMA_NON_ACCRUAL_FFIEC" hidden="1">"c13333"</definedName>
    <definedName name="IQ_LOANS_GOV_GUARANTEED_NON_ACCRUAL_FFIEC" hidden="1">"c13332"</definedName>
    <definedName name="IQ_LOANS_HELD_FOREIGN_FDIC" hidden="1">"c6315"</definedName>
    <definedName name="IQ_LOANS_INDIVIDUALS_FOREIGN_FFIEC" hidden="1">"c13480"</definedName>
    <definedName name="IQ_LOANS_LEASES_ASSETS_TOT_FFIEC" hidden="1">"c13437"</definedName>
    <definedName name="IQ_LOANS_LEASES_FAIR_VALUE_TOT_FFIEC" hidden="1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 hidden="1">"c12808"</definedName>
    <definedName name="IQ_LOANS_LEASES_LEVEL_1_FFIEC" hidden="1">"c13217"</definedName>
    <definedName name="IQ_LOANS_LEASES_LEVEL_2_FFIEC" hidden="1">"c13225"</definedName>
    <definedName name="IQ_LOANS_LEASES_LEVEL_3_FFIEC" hidden="1">"c13233"</definedName>
    <definedName name="IQ_LOANS_LEASES_NET_FDIC" hidden="1">"c6327"</definedName>
    <definedName name="IQ_LOANS_LEASES_NET_UNEARNED_FDIC" hidden="1">"c6325"</definedName>
    <definedName name="IQ_LOANS_LEASES_NET_UNEARNED_INC_ALLOWANCE_FFIEC" hidden="1">"c12811"</definedName>
    <definedName name="IQ_LOANS_LEASES_NET_UNEARNED_INCOME_FFIEC" hidden="1">"c12809"</definedName>
    <definedName name="IQ_LOANS_LEASES_QUARTERLY_AVG_FFIEC" hidden="1">"c13081"</definedName>
    <definedName name="IQ_LOANS_LOC_ASSETS_TOT_FFIEC" hidden="1">"c13441"</definedName>
    <definedName name="IQ_LOANS_NOT_SECURED_RE_FDIC" hidden="1">"c6381"</definedName>
    <definedName name="IQ_LOANS_PAST_DUE" hidden="1">"c667"</definedName>
    <definedName name="IQ_LOANS_PURCHASING_CARRYING_SECURITIES_LL_REC_DOM_FFIEC" hidden="1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 hidden="1">"c13174"</definedName>
    <definedName name="IQ_LOANS_SEC_RE_FOREIGN_RECOV_FFIEC" hidden="1">"c13196"</definedName>
    <definedName name="IQ_LOANS_SECURED_1_4_DOM_QUARTERLY_AVG_FFIEC" hidden="1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 hidden="1">"c12925"</definedName>
    <definedName name="IQ_LOANS_SECURED_FARMLAND_TRADING_DOM_FFIEC" hidden="1">"c12926"</definedName>
    <definedName name="IQ_LOANS_SECURED_NON_US_FDIC" hidden="1">"c6380"</definedName>
    <definedName name="IQ_LOANS_SECURED_RE_DOM_QUARTERLY_AVG_FFIEC" hidden="1">"c13083"</definedName>
    <definedName name="IQ_LOANS_SECURED_RE_FFIEC" hidden="1">"c12820"</definedName>
    <definedName name="IQ_LOANS_SECURED_RE_LL_REC_FFIEC" hidden="1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 hidden="1">"c13175"</definedName>
    <definedName name="IQ_LOANS_US_INST_RECOV_FFIEC" hidden="1">"c13197"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AVAIL_SALE_EQUITY_SEC_T1_FFIEC" hidden="1">"c13132"</definedName>
    <definedName name="IQ_LOSS_LOSS_EXP" hidden="1">"c672"</definedName>
    <definedName name="IQ_LOSS_TO_NET_EARNED" hidden="1">"c2751"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MATURING_1YR_INT_SENSITIVITY_FFIEC" hidden="1">"c13097"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REPRICE_ASSETS_TOT_FFIEC" hidden="1">"c13453"</definedName>
    <definedName name="IQ_LT_DEBT_REPRICING_WITHIN_1_YR_INT_SENSITIVITY_FFIEC" hidden="1">"c13095"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LTMMONTH" hidden="1">120000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INT_CAPEX" hidden="1">"c2947"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ATURITY_ONE_YEAR_LESS_FDIC" hidden="1">"c6425"</definedName>
    <definedName name="IQ_MBS_INVEST_SECURITIES_FFIEC" hidden="1">"c13460"</definedName>
    <definedName name="IQ_MBS_OTHER_ISSUED_FNMA_OTHERS_AVAIL_SALE_FFIEC" hidden="1">"c12799"</definedName>
    <definedName name="IQ_MBS_OTHER_ISSUED_FNMA_OTHERS_FFIEC" hidden="1">"c12785"</definedName>
    <definedName name="IQ_MBS_PASS_THROUGH_FNMA_AVAIL_SALE_FFIEC" hidden="1">"c12797"</definedName>
    <definedName name="IQ_MBS_PASS_THROUGH_FNMA_FFIEC" hidden="1">"c12783"</definedName>
    <definedName name="IQ_MBS_PASS_THROUGH_GNMA_AVAIL_SALE_FFIEC" hidden="1">"c12796"</definedName>
    <definedName name="IQ_MBS_PASS_THROUGH_GNMA_FFIEC" hidden="1">"c12782"</definedName>
    <definedName name="IQ_MBS_PASS_THROUGH_ISSUED_FNMA_GNMA_TRADING_DOM_FFIEC" hidden="1">"c12921"</definedName>
    <definedName name="IQ_MBS_PASS_THROUGH_OTHER_AVAIL_SALE_FFIEC" hidden="1">"c12798"</definedName>
    <definedName name="IQ_MBS_PASS_THROUGH_OTHER_FFIEC" hidden="1">"c12784"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DAYS_CLAIMS_PAYABLE" hidden="1">"c9937"</definedName>
    <definedName name="IQ_MC_DAYS_CLAIMS_PAYABLE_EXCL_CAPITATION" hidden="1">"c9938"</definedName>
    <definedName name="IQ_MC_MEDICAL_COSTS_PMPM" hidden="1">"c9925"</definedName>
    <definedName name="IQ_MC_PARENT_CASH" hidden="1">"c9942"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TATUTORY_SURPLUS" hidden="1">"c2772"</definedName>
    <definedName name="IQ_MC_TOTAL_COVERED_LIVES" hidden="1">"c9919"</definedName>
    <definedName name="IQ_MC_TOTAL_MEMBERSHIP" hidden="1">"c9922"</definedName>
    <definedName name="IQ_MC_TOTAL_MEMBERSHIP_CAPITATION" hidden="1">"c9923"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" hidden="1">"c8460"</definedName>
    <definedName name="IQ_MEDIAN_NEW_HOME_SALES_APR_UNUSED" hidden="1">"c7580"</definedName>
    <definedName name="IQ_MEDIAN_NEW_HOME_SALES_FC_UNUSED" hidden="1">"c7800"</definedName>
    <definedName name="IQ_MEDIAN_NEW_HOME_SALES_POP_FC_UNUSED" hidden="1">"c8020"</definedName>
    <definedName name="IQ_MEDIAN_NEW_HOME_SALES_POP_UNUSED" hidden="1">"c7140"</definedName>
    <definedName name="IQ_MEDIAN_NEW_HOME_SALES_UNUSED" hidden="1">"c6920"</definedName>
    <definedName name="IQ_MEDIAN_NEW_HOME_SALES_YOY_FC_UNUSED" hidden="1">"c8240"</definedName>
    <definedName name="IQ_MEDIAN_NEW_HOME_SALES_YOY_UNUSED" hidden="1">"c7360"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NORITY_INT_AVG_ASSETS_FFIEC" hidden="1">"c13367"</definedName>
    <definedName name="IQ_MINORITY_INT_BS_FFIEC" hidden="1">"c12874"</definedName>
    <definedName name="IQ_MINORITY_INT_FFIEC" hidden="1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MDA_SAVINGS_TOT_DEPOSITS_FFIEC" hidden="1">"c13905"</definedName>
    <definedName name="IQ_MONEY_MARKET_ACCOUNTS_COMMERCIAL_BANK_SUBS_FFIEC" hidden="1">"c12947"</definedName>
    <definedName name="IQ_MONEY_MARKET_ACCOUNTS_OTHER_INSTITUTIONS_FFIEC" hidden="1">"c12952"</definedName>
    <definedName name="IQ_MONEY_MARKET_DEPOSIT_ACCOUNTS_FDIC" hidden="1">"c6553"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SERV_RIGHTS" hidden="1">"c2242"</definedName>
    <definedName name="IQ_MORTGAGE_SERVICING_ASSETS_FFIEC" hidden="1">"c12838"</definedName>
    <definedName name="IQ_MORTGAGE_SERVICING_FDIC" hidden="1">"c6335"</definedName>
    <definedName name="IQ_MTD" hidden="1">800000</definedName>
    <definedName name="IQ_MULTI_RES_PROPERTIES_TRADING_DOM_FFIEC" hidden="1">"c12930"</definedName>
    <definedName name="IQ_MULTIFAM_5_LOANS_TOT_LOANS_FFIEC" hidden="1">"c13869"</definedName>
    <definedName name="IQ_MULTIFAMILY_LOANS_GROSS_LOANS_FFIEC" hidden="1">"c13404"</definedName>
    <definedName name="IQ_MULTIFAMILY_LOANS_RISK_BASED_FFIEC" hidden="1">"c13425"</definedName>
    <definedName name="IQ_MULTIFAMILY_RESIDENTIAL_LOANS_FDIC" hidden="1">"c6311"</definedName>
    <definedName name="IQ_MUNICIPAL_INVEST_SECURITIES_FFIEC" hidden="1">"c13459"</definedName>
    <definedName name="IQ_NAMES_REVISION_DATE_" hidden="1">41850.7434606481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TIVE_COMPANY_NAME" hidden="1">"c13822"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GATIVE_FAIR_VALUE_DERIVATIVES_BENEFICIARY_FFIEC" hidden="1">"c13124"</definedName>
    <definedName name="IQ_NEGATIVE_FAIR_VALUE_DERIVATIVES_GUARANTOR_FFIEC" hidden="1">"c13117"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EARNED" hidden="1">"c2734"</definedName>
    <definedName name="IQ_NET_FUNDS_PURCHASED_ASSETS_TOT_FFIEC" hidden="1">"c13448"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COME_LH_FFIEC" hidden="1">"c13110"</definedName>
    <definedName name="IQ_NET_INCOME_PC_FFIEC" hidden="1">"c13103"</definedName>
    <definedName name="IQ_NET_INCOME_SHE_FFIEC" hidden="1">"c12960"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FFIEC" hidden="1">"c13001"</definedName>
    <definedName name="IQ_NET_INT_INCOME_FTE_FFIEC" hidden="1">"c13036"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CORE_DEPOSITS_FFIEC" hidden="1">"c13341"</definedName>
    <definedName name="IQ_NET_LOANS_DEPOSITS_FFIEC" hidden="1">"c13340"</definedName>
    <definedName name="IQ_NET_LOANS_EQUITY_FFIEC" hidden="1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OPERATING_INCOME_ASSETS_FDIC" hidden="1">"c6729"</definedName>
    <definedName name="IQ_NET_RENTAL_EXP_FN" hidden="1">"c780"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 hidden="1">"c2198"</definedName>
    <definedName name="IQ_NEXT_CALL_PRICE" hidden="1">"c2199"</definedName>
    <definedName name="IQ_NEXT_EARNINGS_DATE" hidden="1">"c13592"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AVG_ASSETS_FFIEC" hidden="1">"c13370"</definedName>
    <definedName name="IQ_NI_BEFORE_CAPITALIZED" hidden="1">"c792"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FFIEC" hidden="1">"c13034"</definedName>
    <definedName name="IQ_NI_MARGIN" hidden="1">"c794"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SFAS" hidden="1">"c795"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_ALLOW_RECEIVABLES_FFIEC" hidden="1">"c13353"</definedName>
    <definedName name="IQ_NON_ACCRUAL_LOANS" hidden="1">"c796"</definedName>
    <definedName name="IQ_NON_CASH" hidden="1">"c1399"</definedName>
    <definedName name="IQ_NON_CASH_ITEMS" hidden="1">"c797"</definedName>
    <definedName name="IQ_NON_CURRENT_LOANS_FFIEC" hidden="1">"c13860"</definedName>
    <definedName name="IQ_NON_FARM_NONRES_PROPERTIES_TRADING_DOM_FFIEC" hidden="1">"c12931"</definedName>
    <definedName name="IQ_NON_INS_EXP" hidden="1">"c798"</definedName>
    <definedName name="IQ_NON_INS_REV" hidden="1">"c799"</definedName>
    <definedName name="IQ_NON_INT_BAL_OTHER_INSTITUTIONS_FFIEC" hidden="1">"c12950"</definedName>
    <definedName name="IQ_NON_INT_BEAR_CD" hidden="1">"c11750"</definedName>
    <definedName name="IQ_NON_INT_BEARING_DEPOSITS" hidden="1">"c800"</definedName>
    <definedName name="IQ_NON_INT_DEPOSITS_DOM_FFIEC" hidden="1">"c12851"</definedName>
    <definedName name="IQ_NON_INT_DEPOSITS_FOREIGN_FFIEC" hidden="1">"c12854"</definedName>
    <definedName name="IQ_NON_INT_EXP" hidden="1">"c801"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EXPENSE_FFIEC" hidden="1">"c13028"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AVG_ASSETS_FFIEC" hidden="1">"c13359"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_INC_OPERATING_INC_FFIEC" hidden="1">"c13382"</definedName>
    <definedName name="IQ_NON_INT_INCOME_FFIEC" hidden="1">"c13017"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US_ADDRESS_LEASE_FIN_REC_FFIEC" hidden="1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 hidden="1">"c13078"</definedName>
    <definedName name="IQ_NONCASH_PENSION_EXP" hidden="1">"c3000"</definedName>
    <definedName name="IQ_NONCORE_ASSETS_TOT_FFIEC" hidden="1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NONRES_GROSS_LOANS_FFIEC" hidden="1">"c13405"</definedName>
    <definedName name="IQ_NONFARM_NONRES_LL_REC_DOM_FFIEC" hidden="1">"c13626"</definedName>
    <definedName name="IQ_NONFARM_NONRES_RISK_BASED_FFIEC" hidden="1">"c13426"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CASH_FFIEC" hidden="1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OME_EARNING_ASSETS_FDIC" hidden="1">"c6727"</definedName>
    <definedName name="IQ_NONMORTGAGE_SERVICING_FDIC" hidden="1">"c6336"</definedName>
    <definedName name="IQ_NONQUALIFYING_PREFERRED_T1_FFIEC" hidden="1">"c13134"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" hidden="1">"c8468"</definedName>
    <definedName name="IQ_NONRES_FIXED_INVEST_PRIV_APR_UNUSED" hidden="1">"c7588"</definedName>
    <definedName name="IQ_NONRES_FIXED_INVEST_PRIV_FC_UNUSED" hidden="1">"c7808"</definedName>
    <definedName name="IQ_NONRES_FIXED_INVEST_PRIV_POP_FC_UNUSED" hidden="1">"c8028"</definedName>
    <definedName name="IQ_NONRES_FIXED_INVEST_PRIV_POP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" hidden="1">"c8248"</definedName>
    <definedName name="IQ_NONRES_FIXED_INVEST_PRIV_YOY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DING_SECURITIES_FAIR_VALUE_TOT_FFIEC" hidden="1">"c13211"</definedName>
    <definedName name="IQ_NONTRADING_SECURITIES_LEVEL_1_FFIEC" hidden="1">"c13219"</definedName>
    <definedName name="IQ_NONTRADING_SECURITIES_LEVEL_2_FFIEC" hidden="1">"c13227"</definedName>
    <definedName name="IQ_NONTRADING_SECURITIES_LEVEL_3_FFIEC" hidden="1">"c13235"</definedName>
    <definedName name="IQ_NONTRANSACTION_ACCOUNTS_FDIC" hidden="1">"c6552"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AMT_DERIVATIVES_BENEFICIARY_FFIEC" hidden="1">"c13118"</definedName>
    <definedName name="IQ_NOTIONAL_AMT_DERIVATIVES_GUARANTOR_FFIEC" hidden="1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 hidden="1">"c12946"</definedName>
    <definedName name="IQ_NOW_ATS_ACCOUNTS_OTHER_INSTITUTIONS_FFIEC" hidden="1">"c12951"</definedName>
    <definedName name="IQ_NOW_OTHER_TRANS_ACCTS_TOT_DEPOSITS_FFIEC" hidden="1">"c13903"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BER_ADRHOLDERS" hidden="1">"c1970"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EXP_AVG_ASSETS_FFIEC" hidden="1">"c13372"</definedName>
    <definedName name="IQ_OCCUPANCY_EXP_OPERATING_INC_FFIEC" hidden="1">"c13380"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"c12732"</definedName>
    <definedName name="IQ_OG_DAILY_PRDUCTION_GROWTH_GAS_EQUIVALENT" hidden="1">"c12733"</definedName>
    <definedName name="IQ_OG_DAILY_PRDUCTION_GROWTH_NGL" hidden="1">"c12734"</definedName>
    <definedName name="IQ_OG_DAILY_PRDUCTION_GROWTH_OIL" hidden="1">"c12735"</definedName>
    <definedName name="IQ_OG_DAILY_PRDUCTION_GROWTH_OIL_EQUIVALENT" hidden="1">"c12736"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TOTAL_WELLS_DRILLED" hidden="1">"c10096"</definedName>
    <definedName name="IQ_OG_GROSS_OPERATED_WELLS" hidden="1">"c10092"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"c12737"</definedName>
    <definedName name="IQ_OG_PRDUCTION_GROWTH_GAS_EQUIVALENT" hidden="1">"c12738"</definedName>
    <definedName name="IQ_OG_PRDUCTION_GROWTH_NGL" hidden="1">"c12739"</definedName>
    <definedName name="IQ_OG_PRDUCTION_GROWTH_OIL" hidden="1">"c12740"</definedName>
    <definedName name="IQ_OG_PRDUCTION_GROWTH_OIL_EQUIVALENT" hidden="1">"c12741"</definedName>
    <definedName name="IQ_OG_PRDUCTION_GROWTH_TOAL" hidden="1">"c12742"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" hidden="1">"c6240"</definedName>
    <definedName name="IQ_OPER_INC_REIT" hidden="1">"c853"</definedName>
    <definedName name="IQ_OPER_INC_UTI" hidden="1">"c854"</definedName>
    <definedName name="IQ_OPERATING_EXP_AVG_ASSETS_FFIEC" hidden="1">"c13373"</definedName>
    <definedName name="IQ_OPERATING_INC_AVG_ASSETS_FFIEC" hidden="1">"c13368"</definedName>
    <definedName name="IQ_OPERATING_INC_TE_AVG_ASSETS_FFIEC" hidden="1">"c13360"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 hidden="1">"c12831"</definedName>
    <definedName name="IQ_OREO_FOREIGN_FDIC" hidden="1">"c6460"</definedName>
    <definedName name="IQ_OREO_MULTI_FAMILY_RESIDENTIAL_FDIC" hidden="1">"c6455"</definedName>
    <definedName name="IQ_OREO_OTHER_FFIEC" hidden="1">"c12833"</definedName>
    <definedName name="IQ_OTHER_ADDITIONS_T1_FFIEC" hidden="1">"c13142"</definedName>
    <definedName name="IQ_OTHER_ADDITIONS_T2_FFIEC" hidden="1">"c13148"</definedName>
    <definedName name="IQ_OTHER_ADJUST_GROSS_LOANS" hidden="1">"c859"</definedName>
    <definedName name="IQ_OTHER_ADJUSTMENTS_COVERED" hidden="1">"c9961"</definedName>
    <definedName name="IQ_OTHER_ADJUSTMENTS_FFIEC" hidden="1">"c12972"</definedName>
    <definedName name="IQ_OTHER_ADJUSTMENTS_GROUP" hidden="1">"c9947"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 hidden="1">"c12848"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TOTAL_FFIEC" hidden="1">"c12841"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BORROWED_MONEY_FFIEC" hidden="1">"c12862"</definedName>
    <definedName name="IQ_OTHER_BORROWED_MONEY_LT_FFIEC" hidden="1">"c12865"</definedName>
    <definedName name="IQ_OTHER_BORROWED_MONEY_ST_FFIEC" hidden="1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 hidden="1">"c12970"</definedName>
    <definedName name="IQ_OTHER_CONSTRUCTION_GROSS_LOANS_FFIEC" hidden="1">"c13403"</definedName>
    <definedName name="IQ_OTHER_CONSTRUCTION_LOANS_DUE_30_89_FFIEC" hidden="1">"c13258"</definedName>
    <definedName name="IQ_OTHER_CONSTRUCTION_LOANS_DUE_90_FFIEC" hidden="1">"c13286"</definedName>
    <definedName name="IQ_OTHER_CONSTRUCTION_LOANS_NON_ACCRUAL_FFIEC" hidden="1">"c13312"</definedName>
    <definedName name="IQ_OTHER_CONSTRUCTION_LOANS_UNUSED_FFIEC" hidden="1">"c13245"</definedName>
    <definedName name="IQ_OTHER_CONSTRUCTION_RISK_BASED_FFIEC" hidden="1">"c13424"</definedName>
    <definedName name="IQ_OTHER_CONSUMER_LL_REC_FFIEC" hidden="1">"c12891"</definedName>
    <definedName name="IQ_OTHER_CONSUMER_LOANS_FFIEC" hidden="1">"c12824"</definedName>
    <definedName name="IQ_OTHER_CONSUMER_LOANS_TRADING_DOM_FFIEC" hidden="1">"c12935"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BT_SEC_DOM_AVAIL_SALE_FFIEC" hidden="1">"c12803"</definedName>
    <definedName name="IQ_OTHER_DEBT_SEC_FOREIGN_AVAIL_SALE_FFIEC" hidden="1">"c12804"</definedName>
    <definedName name="IQ_OTHER_DEBT_SEC_INVEST_SECURITIES_FFIEC" hidden="1">"c13462"</definedName>
    <definedName name="IQ_OTHER_DEBT_SEC_TRADING_DOM_FFIEC" hidden="1">"c12924"</definedName>
    <definedName name="IQ_OTHER_DEBT_SEC_TRADING_FFIEC" hidden="1">"c12819"</definedName>
    <definedName name="IQ_OTHER_DEBT_SECURITIES_DOM_FFIEC" hidden="1">"c12789"</definedName>
    <definedName name="IQ_OTHER_DEBT_SECURITIES_FOREIGN_FFIEC" hidden="1">"c12790"</definedName>
    <definedName name="IQ_OTHER_DEDUCTIONS_LEVERAGE_RATIO_FFIEC" hidden="1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 hidden="1">"c12994"</definedName>
    <definedName name="IQ_OTHER_DERIVATIVES_BENEFICIARY_FFIEC" hidden="1">"c13122"</definedName>
    <definedName name="IQ_OTHER_DERIVATIVES_GUARANTOR_FFIEC" hidden="1">"c13115"</definedName>
    <definedName name="IQ_OTHER_DOMESTIC_DEBT_SECURITIES_FDIC" hidden="1">"c6302"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 hidden="1">"c12880"</definedName>
    <definedName name="IQ_OTHER_EQUITY_FFIEC" hidden="1">"c12879"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EXP_OPERATING_INC_FFIEC" hidden="1">"c13381"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 hidden="1">"c13482"</definedName>
    <definedName name="IQ_OTHER_INSURANCE_FEES_FDIC" hidden="1">"c6672"</definedName>
    <definedName name="IQ_OTHER_INSURANCE_PREMIUMS_FFIEC" hidden="1">"c13071"</definedName>
    <definedName name="IQ_OTHER_INT_EXPENSE_FFIEC" hidden="1">"c12999"</definedName>
    <definedName name="IQ_OTHER_INT_INCOME_FFIEC" hidden="1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ASSETS_FFIEC" hidden="1">"c12837"</definedName>
    <definedName name="IQ_OTHER_INTANGIBLE_ASSETS_TOT_FFIEC" hidden="1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EASES_DUE_30_89_FFIEC" hidden="1">"c13278"</definedName>
    <definedName name="IQ_OTHER_LEASES_DUE_90_FFIEC" hidden="1">"c13304"</definedName>
    <definedName name="IQ_OTHER_LEASES_LL_REC_FFIEC" hidden="1">"c12896"</definedName>
    <definedName name="IQ_OTHER_LEASES_NON_ACCRUAL_FFIEC" hidden="1">"c13330"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 hidden="1">"c12872"</definedName>
    <definedName name="IQ_OTHER_LIABILITIES_TOTAL_FFIEC" hidden="1">"c12869"</definedName>
    <definedName name="IQ_OTHER_LL_REC_FFIEC" hidden="1">"c12894"</definedName>
    <definedName name="IQ_OTHER_LOANS" hidden="1">"c945"</definedName>
    <definedName name="IQ_OTHER_LOANS_CHARGE_OFFS_FDIC" hidden="1">"c6601"</definedName>
    <definedName name="IQ_OTHER_LOANS_DUE_30_89_FFIEC" hidden="1">"c13275"</definedName>
    <definedName name="IQ_OTHER_LOANS_DUE_90_FFIEC" hidden="1">"c13301"</definedName>
    <definedName name="IQ_OTHER_LOANS_FFIEC" hidden="1">"c12825"</definedName>
    <definedName name="IQ_OTHER_LOANS_FOREIGN_FDIC" hidden="1">"c6446"</definedName>
    <definedName name="IQ_OTHER_LOANS_GROSS_LOANS_FFIEC" hidden="1">"c13414"</definedName>
    <definedName name="IQ_OTHER_LOANS_INDIVIDUALS_CHARGE_OFFS_FFIEC" hidden="1">"c13181"</definedName>
    <definedName name="IQ_OTHER_LOANS_INDIVIDUALS_DUE_30_89_FFIEC" hidden="1">"c13273"</definedName>
    <definedName name="IQ_OTHER_LOANS_INDIVIDUALS_DUE_90_FFIEC" hidden="1">"c13299"</definedName>
    <definedName name="IQ_OTHER_LOANS_INDIVIDUALS_NON_ACCRUAL_FFIEC" hidden="1">"c13325"</definedName>
    <definedName name="IQ_OTHER_LOANS_INDIVIDUALS_RECOV_FFIEC" hidden="1">"c13203"</definedName>
    <definedName name="IQ_OTHER_LOANS_LEASES_FDIC" hidden="1">"c6322"</definedName>
    <definedName name="IQ_OTHER_LOANS_LL_REC_DOM_FFIEC" hidden="1">"c12914"</definedName>
    <definedName name="IQ_OTHER_LOANS_NET_CHARGE_OFFS_FDIC" hidden="1">"c6639"</definedName>
    <definedName name="IQ_OTHER_LOANS_NON_ACCRUAL_FFIEC" hidden="1">"c13327"</definedName>
    <definedName name="IQ_OTHER_LOANS_RECOVERIES_FDIC" hidden="1">"c6620"</definedName>
    <definedName name="IQ_OTHER_LOANS_RISK_BASED_FFIEC" hidden="1">"c13435"</definedName>
    <definedName name="IQ_OTHER_LOANS_TOTAL_FDIC" hidden="1">"c6432"</definedName>
    <definedName name="IQ_OTHER_LOANS_TRADING_DOM_FFIEC" hidden="1">"c12936"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BS_AVAIL_SALE_FFIEC" hidden="1">"c12801"</definedName>
    <definedName name="IQ_OTHER_MBS_FFIEC" hidden="1">"c12787"</definedName>
    <definedName name="IQ_OTHER_MBS_ISSUED_FNMA_GNMA_TRADING_DOM_FFIEC" hidden="1">"c12922"</definedName>
    <definedName name="IQ_OTHER_MBS_ISSUED_FNMA_GNMA_TRADING_FFIEC" hidden="1">"c12817"</definedName>
    <definedName name="IQ_OTHER_MBS_TRADING_DOM_FFIEC" hidden="1">"c12923"</definedName>
    <definedName name="IQ_OTHER_MBS_TRADING_FFIEC" hidden="1">"c12818"</definedName>
    <definedName name="IQ_OTHER_NET" hidden="1">"c1453"</definedName>
    <definedName name="IQ_OTHER_NON_INT_ALLOCATIONS_FFIEC" hidden="1">"c13065"</definedName>
    <definedName name="IQ_OTHER_NON_INT_EXP" hidden="1">"c953"</definedName>
    <definedName name="IQ_OTHER_NON_INT_EXP_FDIC" hidden="1">"c6578"</definedName>
    <definedName name="IQ_OTHER_NON_INT_EXP_FFIEC" hidden="1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 hidden="1">"c13392"</definedName>
    <definedName name="IQ_OTHER_NON_INT_INCOME_FFIEC" hidden="1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 hidden="1">"c13407"</definedName>
    <definedName name="IQ_OTHER_NONFARM_NONRES_LL_REC_DOM_FFIEC" hidden="1">"c12907"</definedName>
    <definedName name="IQ_OTHER_NONFARM_NONRES_RISK_BASED_FFIEC" hidden="1">"c13428"</definedName>
    <definedName name="IQ_OTHER_OFF_BS_ITEMS_FFIEC" hidden="1">"c13126"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 hidden="1">"c8764"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REVOL_CREDIT_CONSUMER_LOANS_FFIEC" hidden="1">"c12823"</definedName>
    <definedName name="IQ_OTHER_REVOLVING_CREDIT_LL_REC_FFIEC" hidden="1">"c12890"</definedName>
    <definedName name="IQ_OTHER_REVOLVING_CREDIT_LOANS_TRADING_DOM_FFIEC" hidden="1">"c12934"</definedName>
    <definedName name="IQ_OTHER_ROOMS" hidden="1">"c8788"</definedName>
    <definedName name="IQ_OTHER_SAVINGS_DEPOSITS_FDIC" hidden="1">"c6554"</definedName>
    <definedName name="IQ_OTHER_SQ_FT" hidden="1">"c8780"</definedName>
    <definedName name="IQ_OTHER_STRIKE_PRICE_GRANTED" hidden="1">"c2692"</definedName>
    <definedName name="IQ_OTHER_TAX_EQUIVALENT_ADJUSTMENTS_FFIEC" hidden="1">"c13855"</definedName>
    <definedName name="IQ_OTHER_TRADING_ASSETS_FFIEC" hidden="1">"c12826"</definedName>
    <definedName name="IQ_OTHER_TRADING_ASSETS_TOTAL_FFIEC" hidden="1">"c12937"</definedName>
    <definedName name="IQ_OTHER_TRADING_LIABILITIES_FFIEC" hidden="1">"c12860"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ED_FFIEC" hidden="1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 hidden="1">"c13361"</definedName>
    <definedName name="IQ_OVERHEAD_EXP_REV_FFIEC" hidden="1">"c13494"</definedName>
    <definedName name="IQ_OVERHEAD_NON_INT_INC_AVG_ASSETS_FFIEC" hidden="1">"c13374"</definedName>
    <definedName name="IQ_OVERHEAD_NON_INT_OPERATING_INC_FFIEC" hidden="1">"c13393"</definedName>
    <definedName name="IQ_OVERHEAD_OPERATING_INC_FFIEC" hidden="1">"c13378"</definedName>
    <definedName name="IQ_OWNER_OCCUPIED_GROSS_LOANS_FFIEC" hidden="1">"c13406"</definedName>
    <definedName name="IQ_OWNER_OCCUPIED_LOANS_RISK_BASED_FFIEC" hidden="1">"c13427"</definedName>
    <definedName name="IQ_OWNER_OCCUPIED_NONFARM_NONRES_LL_REC_DOM_FFIEC" hidden="1">"c12906"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ICIPATIONS_ACCEPTANCES_FFIEC" hidden="1">"c13254"</definedName>
    <definedName name="IQ_PARTNERSHIP_INC_RE" hidden="1">"c12039"</definedName>
    <definedName name="IQ_PASS_THROUGH_FNMA_GNMA_TRADING_FFIEC" hidden="1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 hidden="1">"c13416"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NORMALIZED" hidden="1">"c2207"</definedName>
    <definedName name="IQ_PE_RATIO" hidden="1">"c1610"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INSURED_FDIC" hidden="1">"c6374"</definedName>
    <definedName name="IQ_PERFORMANCE_LOC_FOREIGN_GUARANTEES_FFIEC" hidden="1">"c13251"</definedName>
    <definedName name="IQ_PERIODDATE" hidden="1">"c1414"</definedName>
    <definedName name="IQ_PERIODDATE_AP" hidden="1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FFIEC" hidden="1">"c13645"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SONNEL_EXP_AVG_ASSETS_FFIEC" hidden="1">"c13371"</definedName>
    <definedName name="IQ_PERSONNEL_EXP_OPERATING_INC_FFIEC" hidden="1">"c13379"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"c12750"</definedName>
    <definedName name="IQ_PHARMBIO_NUMBER_PROD__CLINICAL_DEV" hidden="1">"c12745"</definedName>
    <definedName name="IQ_PHARMBIO_NUMBER_PROD__LAUNCHED_DURING_PERIOD" hidden="1">"c12751"</definedName>
    <definedName name="IQ_PHARMBIO_NUMBER_PROD__PHASE_I" hidden="1">"c12746"</definedName>
    <definedName name="IQ_PHARMBIO_NUMBER_PROD__PHASE_II" hidden="1">"c12747"</definedName>
    <definedName name="IQ_PHARMBIO_NUMBER_PROD__PHASE_III" hidden="1">"c12748"</definedName>
    <definedName name="IQ_PHARMBIO_NUMBER_PROD__PRE_CLINICAL_TRIALS" hidden="1">"c12744"</definedName>
    <definedName name="IQ_PHARMBIO_NUMBER_PROD__PRE_REGISTRATION" hidden="1">"c12749"</definedName>
    <definedName name="IQ_PHARMBIO_NUMBER_PROD__RESEARCH_DEV" hidden="1">"c12743"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_INVEST_SECURITIES_FFIEC" hidden="1">"c13467"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 hidden="1">"c13107"</definedName>
    <definedName name="IQ_POOL_AMT_ORIGINAL" hidden="1">"c8970"</definedName>
    <definedName name="IQ_POOL_NAME" hidden="1">"c8967"</definedName>
    <definedName name="IQ_POOL_NUMBER" hidden="1">"c8968"</definedName>
    <definedName name="IQ_POOL_TYPE" hidden="1">"c8969"</definedName>
    <definedName name="IQ_POSITIVE_FAIR_VALUE_DERIVATIVES_BENEFICIARY_FFIEC" hidden="1">"c13123"</definedName>
    <definedName name="IQ_POSITIVE_FAIR_VALUE_DERIVATIVES_GUARANTOR_FFIEC" hidden="1">"c13116"</definedName>
    <definedName name="IQ_POST_RETIRE_EXP" hidden="1">"c1039"</definedName>
    <definedName name="IQ_POSTAGE_FFIEC" hidden="1">"c13051"</definedName>
    <definedName name="IQ_POSTPAID_CHURN" hidden="1">"c2121"</definedName>
    <definedName name="IQ_POSTPAID_SUBS" hidden="1">"c2118"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STOCK_FFIEC" hidden="1">"c12875"</definedName>
    <definedName name="IQ_PREF_TOT" hidden="1">"c1415"</definedName>
    <definedName name="IQ_PREFERRED_FDIC" hidden="1">"c6349"</definedName>
    <definedName name="IQ_PREFERRED_LIST" hidden="1">"c13506"</definedName>
    <definedName name="IQ_PREMISES_EQUIPMENT_FDIC" hidden="1">"c6577"</definedName>
    <definedName name="IQ_PREMISES_FIXED_ASSETS_CAP_LEASES_FFIEC" hidden="1">"c12830"</definedName>
    <definedName name="IQ_PREMIUM_INSURANCE_CREDIT_FFIEC" hidden="1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OPERATING_INC_AVG_ASSETS_FFIEC" hidden="1">"c13365"</definedName>
    <definedName name="IQ_PRETAX_RETURN_ASSETS_FDIC" hidden="1">"c6731"</definedName>
    <definedName name="IQ_PREV_MONTHLY_FACTOR" hidden="1">"c8973"</definedName>
    <definedName name="IQ_PREV_MONTHLY_FACTOR_DATE" hidden="1">"c8974"</definedName>
    <definedName name="IQ_PRICE_OVER_BVPS" hidden="1">"c1412"</definedName>
    <definedName name="IQ_PRICE_OVER_LTM_EPS" hidden="1">"c1413"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IVATE_CONST_TOTAL_APR_FC_UNUSED" hidden="1">"c8559"</definedName>
    <definedName name="IQ_PRIVATE_CONST_TOTAL_APR_UNUSED" hidden="1">"c7679"</definedName>
    <definedName name="IQ_PRIVATE_CONST_TOTAL_FC_UNUSED" hidden="1">"c7899"</definedName>
    <definedName name="IQ_PRIVATE_CONST_TOTAL_POP_FC_UNUSED" hidden="1">"c8119"</definedName>
    <definedName name="IQ_PRIVATE_CONST_TOTAL_POP_UNUSED" hidden="1">"c7239"</definedName>
    <definedName name="IQ_PRIVATE_CONST_TOTAL_UNUSED" hidden="1">"c7019"</definedName>
    <definedName name="IQ_PRIVATE_CONST_TOTAL_YOY_FC_UNUSED" hidden="1">"c8339"</definedName>
    <definedName name="IQ_PRIVATE_CONST_TOTAL_YOY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" hidden="1">"c8535"</definedName>
    <definedName name="IQ_PRIVATE_RES_CONST_REAL_APR_UNUSED" hidden="1">"c7655"</definedName>
    <definedName name="IQ_PRIVATE_RES_CONST_REAL_FC_UNUSED" hidden="1">"c7875"</definedName>
    <definedName name="IQ_PRIVATE_RES_CONST_REAL_POP_FC_UNUSED" hidden="1">"c8095"</definedName>
    <definedName name="IQ_PRIVATE_RES_CONST_REAL_POP_UNUSED" hidden="1">"c7215"</definedName>
    <definedName name="IQ_PRIVATE_RES_CONST_REAL_UNUSED" hidden="1">"c6995"</definedName>
    <definedName name="IQ_PRIVATE_RES_CONST_REAL_YOY_FC_UNUSED" hidden="1">"c8315"</definedName>
    <definedName name="IQ_PRIVATE_RES_CONST_REAL_YOY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FESSIONAL" hidden="1">"c1071"</definedName>
    <definedName name="IQ_PROFESSIONAL_ID" hidden="1">"c13755"</definedName>
    <definedName name="IQ_PROFESSIONAL_TITLE" hidden="1">"c1072"</definedName>
    <definedName name="IQ_PROFIT_AFTER_COST_CAPITAL_NEW_BUSINESS" hidden="1">"c9969"</definedName>
    <definedName name="IQ_PROFIT_BEFORE_COST_CAPITAL_NEW_BUSINESS" hidden="1">"c9967"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CHARGE_OFFS" hidden="1">"c1083"</definedName>
    <definedName name="IQ_PROVISION_LL_FFIEC" hidden="1">"c13019"</definedName>
    <definedName name="IQ_PROVISION_LOSSES_AVG_ASSETS_FFIEC" hidden="1">"c13362"</definedName>
    <definedName name="IQ_PROVISION_LOSSES_AVG_LOANS_FFIEC" hidden="1">"c13470"</definedName>
    <definedName name="IQ_PROVISION_LOSSES_NET_LOSSES_FFIEC" hidden="1">"c13471"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 hidden="1">"c12966"</definedName>
    <definedName name="IQ_PURCHASED_CREDIT_RELS_SERVICING_ASSETS_FFIEC" hidden="1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S_EQUIP_NONRES_SAAR_APR_FC_UNUSED" hidden="1">"c8491"</definedName>
    <definedName name="IQ_PURCHASES_EQUIP_NONRES_SAAR_APR_UNUSED" hidden="1">"c7611"</definedName>
    <definedName name="IQ_PURCHASES_EQUIP_NONRES_SAAR_FC_UNUSED" hidden="1">"c7831"</definedName>
    <definedName name="IQ_PURCHASES_EQUIP_NONRES_SAAR_POP_FC_UNUSED" hidden="1">"c8051"</definedName>
    <definedName name="IQ_PURCHASES_EQUIP_NONRES_SAAR_POP_UNUSED" hidden="1">"c7171"</definedName>
    <definedName name="IQ_PURCHASES_EQUIP_NONRES_SAAR_UNUSED" hidden="1">"c6951"</definedName>
    <definedName name="IQ_PURCHASES_EQUIP_NONRES_SAAR_YOY_FC_UNUSED" hidden="1">"c8271"</definedName>
    <definedName name="IQ_PURCHASES_EQUIP_NONRES_SAAR_YOY_UNUSED" hidden="1">"c7391"</definedName>
    <definedName name="IQ_PURCHASING_SECURITIES_LL_REC_FFIEC" hidden="1">"c12893"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TD" hidden="1">750000</definedName>
    <definedName name="IQ_QUALIFYING_MINORITY_INT_T1_FFIEC" hidden="1">"c13135"</definedName>
    <definedName name="IQ_QUALIFYING_SUB_DEBT_REDEEM_PREF_T2_FFIEC" hidden="1">"c13144"</definedName>
    <definedName name="IQ_QUALIFYING_TRUST_PREFERRED_T1_FFIEC" hidden="1">"c13136"</definedName>
    <definedName name="IQ_QUICK_COMP" hidden="1">"c13750"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 hidden="1">"c13418"</definedName>
    <definedName name="IQ_RE_ACQ_SATISFACTION_DEBTS_FFIEC" hidden="1">"c12832"</definedName>
    <definedName name="IQ_RE_DEPR_AMORT" hidden="1">"c8750"</definedName>
    <definedName name="IQ_RE_FARMLAND_GROSS_LOANS_FFIEC" hidden="1">"c13408"</definedName>
    <definedName name="IQ_RE_FARMLAND_RISK_BASED_FFIEC" hidden="1">"c13429"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FOREIGN_FFIEC" hidden="1">"c13479"</definedName>
    <definedName name="IQ_RE_GAIN_LOSS_SALE_ASSETS" hidden="1">"c8751"</definedName>
    <definedName name="IQ_RE_INVEST_FDIC" hidden="1">"c6331"</definedName>
    <definedName name="IQ_RE_LOANS_1_4_GROSS_LOANS_FFIEC" hidden="1">"c13397"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 hidden="1">"c13396"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_RISK_BASED_FFIEC" hidden="1">"c13417"</definedName>
    <definedName name="IQ_REAL_ESTATE" hidden="1">"c1093"</definedName>
    <definedName name="IQ_REAL_ESTATE_ASSETS" hidden="1">"c1094"</definedName>
    <definedName name="IQ_REALIZED_GAINS_AVAIL_SALE_SEC_FFIEC" hidden="1">"c13022"</definedName>
    <definedName name="IQ_REALIZED_GAINS_HELD_MATURITY_SEC_FFIEC" hidden="1">"c13021"</definedName>
    <definedName name="IQ_REALIZED_GAINS_SEC_TOT_FFIEC" hidden="1">"c13517"</definedName>
    <definedName name="IQ_RECOVERIES_1_4_FAMILY_LOANS_FDIC" hidden="1">"c6707"</definedName>
    <definedName name="IQ_RECOVERIES_AUTO_LOANS_FDIC" hidden="1">"c6701"</definedName>
    <definedName name="IQ_RECOVERIES_AVG_LOANS_FFIEC" hidden="1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DEEM_PREF_STOCK" hidden="1">"c1417"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 hidden="1">"c13104"</definedName>
    <definedName name="IQ_REINSURANCE_RECOVERABLE_ASSETS_PC_FFIEC" hidden="1">"c13098"</definedName>
    <definedName name="IQ_RELATED_PLANS_FDIC" hidden="1">"c6320"</definedName>
    <definedName name="IQ_RENT_OTHER_INC_FROM_OREO_FFIEC" hidden="1">"c13043"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_SAFE_DEPOSIT_FFIEC" hidden="1">"c13044"</definedName>
    <definedName name="IQ_RENTAL_REV" hidden="1">"c1101"</definedName>
    <definedName name="IQ_REPRICEABLE_EARNING_ASSETS_INT_SENSITIVITY_FFIEC" hidden="1">"c13093"</definedName>
    <definedName name="IQ_REPRICEABLE_INT_DEPOSITS_INT_SENSITIVITY_FFIEC" hidden="1">"c13094"</definedName>
    <definedName name="IQ_REPURCHASED_REBOOKED_GNMA_DUE_30_89_FFIEC" hidden="1">"c13283"</definedName>
    <definedName name="IQ_REPURCHASED_REBOOKED_GNMA_DUE_90_FFIEC" hidden="1">"c13309"</definedName>
    <definedName name="IQ_REPURCHASED_REBOOKED_GNMA_NON_ACCRUAL_FFIEC" hidden="1">"c13334"</definedName>
    <definedName name="IQ_RES_CONST_REAL_APR_FC_UNUSED" hidden="1">"c8536"</definedName>
    <definedName name="IQ_RES_CONST_REAL_APR_UNUSED" hidden="1">"c7656"</definedName>
    <definedName name="IQ_RES_CONST_REAL_FC_UNUSED" hidden="1">"c7876"</definedName>
    <definedName name="IQ_RES_CONST_REAL_POP_FC_UNUSED" hidden="1">"c8096"</definedName>
    <definedName name="IQ_RES_CONST_REAL_POP_UNUSED" hidden="1">"c7216"</definedName>
    <definedName name="IQ_RES_CONST_REAL_SAAR_APR_FC_UNUSED" hidden="1">"c8537"</definedName>
    <definedName name="IQ_RES_CONST_REAL_SAAR_APR_UNUSED" hidden="1">"c7657"</definedName>
    <definedName name="IQ_RES_CONST_REAL_SAAR_FC_UNUSED" hidden="1">"c7877"</definedName>
    <definedName name="IQ_RES_CONST_REAL_SAAR_POP_FC_UNUSED" hidden="1">"c8097"</definedName>
    <definedName name="IQ_RES_CONST_REAL_SAAR_POP_UNUSED" hidden="1">"c7217"</definedName>
    <definedName name="IQ_RES_CONST_REAL_SAAR_UNUSED" hidden="1">"c6997"</definedName>
    <definedName name="IQ_RES_CONST_REAL_SAAR_YOY_FC_UNUSED" hidden="1">"c8317"</definedName>
    <definedName name="IQ_RES_CONST_REAL_SAAR_YOY_UNUSED" hidden="1">"c7437"</definedName>
    <definedName name="IQ_RES_CONST_REAL_UNUSED" hidden="1">"c6996"</definedName>
    <definedName name="IQ_RES_CONST_REAL_YOY_FC_UNUSED" hidden="1">"c8316"</definedName>
    <definedName name="IQ_RES_CONST_REAL_YOY_UNUSED" hidden="1">"c7436"</definedName>
    <definedName name="IQ_RES_CONST_SAAR_APR_FC_UNUSED" hidden="1">"c8540"</definedName>
    <definedName name="IQ_RES_CONST_SAAR_APR_UNUSED" hidden="1">"c7660"</definedName>
    <definedName name="IQ_RES_CONST_SAAR_FC_UNUSED" hidden="1">"c7880"</definedName>
    <definedName name="IQ_RES_CONST_SAAR_POP_FC_UNUSED" hidden="1">"c8100"</definedName>
    <definedName name="IQ_RES_CONST_SAAR_POP_UNUSED" hidden="1">"c7220"</definedName>
    <definedName name="IQ_RES_CONST_SAAR_UNUSED" hidden="1">"c7000"</definedName>
    <definedName name="IQ_RES_CONST_SAAR_YOY_FC_UNUSED" hidden="1">"c8320"</definedName>
    <definedName name="IQ_RES_CONST_SAAR_YOY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"c1419"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 hidden="1">"c12958"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"c9903"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"c9904"</definedName>
    <definedName name="IQ_RETAIL_SALES_POP" hidden="1">"c7223"</definedName>
    <definedName name="IQ_RETAIL_SALES_POP_FC" hidden="1">"c8103"</definedName>
    <definedName name="IQ_RETAIL_SALES_RETAIL" hidden="1">"c9902"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NED_EARN" hidden="1">"c1420"</definedName>
    <definedName name="IQ_RETAINED_EARNINGS_AVERAGE_EQUITY_FDIC" hidden="1">"c6733"</definedName>
    <definedName name="IQ_RETAINED_EARNINGS_EQUITY_FFIEC" hidden="1">"c13348"</definedName>
    <definedName name="IQ_RETAINED_EARNINGS_FFIEC" hidden="1">"c12878"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DIC" hidden="1">"c6730"</definedName>
    <definedName name="IQ_RETURN_ASSETS_FS" hidden="1">"c1116"</definedName>
    <definedName name="IQ_RETURN_CAPITAL" hidden="1">"c1117"</definedName>
    <definedName name="IQ_RETURN_COMMON_EQUITY" hidden="1">"c13838"</definedName>
    <definedName name="IQ_RETURN_EMBEDDED_VALUE" hidden="1">"c9974"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DIC" hidden="1">"c6732"</definedName>
    <definedName name="IQ_RETURN_EQUITY_FS" hidden="1">"c1121"</definedName>
    <definedName name="IQ_RETURN_INVESTMENT" hidden="1">"c1421"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NAME_AP" hidden="1">"c8911"</definedName>
    <definedName name="IQ_REV_NAME_AP_ABS" hidden="1">"c8930"</definedName>
    <definedName name="IQ_REV_UTI" hidden="1">"c1125"</definedName>
    <definedName name="IQ_REVALUATION_GAINS_DERIVATIVE_DOM_FFIEC" hidden="1">"c12828"</definedName>
    <definedName name="IQ_REVALUATION_GAINS_DERIVATIVE_FOREIGN_FFIEC" hidden="1">"c12829"</definedName>
    <definedName name="IQ_REVALUATION_GAINS_FDIC" hidden="1">"c6428"</definedName>
    <definedName name="IQ_REVALUATION_LOSSES_FDIC" hidden="1">"c6429"</definedName>
    <definedName name="IQ_REVENUE" hidden="1">"c1422"</definedName>
    <definedName name="IQ_REVENUE_BEFORE_LL_FFIEC" hidden="1">"c13018"</definedName>
    <definedName name="IQ_REVISION_DATE_" hidden="1">39202.4485416667</definedName>
    <definedName name="IQ_REVOLV_OPEN_SECURED_1_4_LL_REC_DOM_FFIEC" hidden="1">"c12902"</definedName>
    <definedName name="IQ_REVOLVING_HOME_EQUITY_LINES_UNUSED_FFIEC" hidden="1">"c13241"</definedName>
    <definedName name="IQ_REVOLVING_LOANS_GROSS_LOANS_FFIEC" hidden="1">"c13398"</definedName>
    <definedName name="IQ_REVOLVING_LOANS_RISK_BASED_FFIEC" hidden="1">"c13419"</definedName>
    <definedName name="IQ_REVOLVING_LOANS_SEC_1_4_DOM_CHARGE_OFFS_FFIEC" hidden="1">"c13168"</definedName>
    <definedName name="IQ_REVOLVING_LOANS_SEC_1_4_DOM_RECOV_FFIEC" hidden="1">"c13190"</definedName>
    <definedName name="IQ_REVOLVING_OPEN_END_1_4_TRADING_DOM_FFIEC" hidden="1">"c12927"</definedName>
    <definedName name="IQ_REVOLVING_SECURED_1_4_DUE_30_89_FFIEC" hidden="1">"c13260"</definedName>
    <definedName name="IQ_REVOLVING_SECURED_1_4_DUE_90_FFIEC" hidden="1">"c13288"</definedName>
    <definedName name="IQ_RISK_ADJ_BANK_ASSETS" hidden="1">"c2670"</definedName>
    <definedName name="IQ_RISK_WEIGHTED_ASSETS_FDIC" hidden="1">"c6370"</definedName>
    <definedName name="IQ_RSI" hidden="1">"c12704"</definedName>
    <definedName name="IQ_RSI_ADJ" hidden="1">"c12705"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IES_EMPLOYEE_BENEFITS_FFIEC" hidden="1">"c13023"</definedName>
    <definedName name="IQ_SALARY" hidden="1">"c1130"</definedName>
    <definedName name="IQ_SALARY_FDIC" hidden="1">"c6576"</definedName>
    <definedName name="IQ_SALE_COMMON_GROSS_FFIEC" hidden="1">"c12963"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 hidden="1">"c12961"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 hidden="1">"c12965"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BC_EXPENSE_FFIEC" hidden="1">"c13077"</definedName>
    <definedName name="IQ_SEC_1_4_CONSTRUCTION_DOM_CHARGE_OFFS_FFIEC" hidden="1">"c13165"</definedName>
    <definedName name="IQ_SEC_1_4_CONSTRUCTION_DOM_RECOV_FFIEC" hidden="1">"c13187"</definedName>
    <definedName name="IQ_SEC_BORROWED_OFF_BS_FFIEC" hidden="1">"c13127"</definedName>
    <definedName name="IQ_SEC_FARMLAND_DOM_CHARGE_OFFS_FFIEC" hidden="1">"c13167"</definedName>
    <definedName name="IQ_SEC_FARMLAND_DOM_RECOV_FFIEC" hidden="1">"c13189"</definedName>
    <definedName name="IQ_SEC_FUNDS_PURCHASED_ASSETS_TOT_FFIEC" hidden="1">"c13447"</definedName>
    <definedName name="IQ_SEC_ISSUED_US_AVAIL_SALE_FFIEC" hidden="1">"c12795"</definedName>
    <definedName name="IQ_SEC_ISSUED_US_TRADING_DOM_FFIEC" hidden="1">"c12920"</definedName>
    <definedName name="IQ_SEC_ISSUED_US_TRADING_FFIEC" hidden="1">"c12815"</definedName>
    <definedName name="IQ_SEC_MULTIFAM_DOM_CHARGE_OFFS_FFIEC" hidden="1">"c13171"</definedName>
    <definedName name="IQ_SEC_MULTIFAM_DOM_DUE_30_89_FFIEC" hidden="1">"c13263"</definedName>
    <definedName name="IQ_SEC_MULTIFAM_DOM_DUE_90_FFIEC" hidden="1">"c13291"</definedName>
    <definedName name="IQ_SEC_MULTIFAM_DOM_NON_ACCRUAL_FFIEC" hidden="1">"c13317"</definedName>
    <definedName name="IQ_SEC_MULTIFAM_DOM_RECOV_FFIEC" hidden="1">"c13193"</definedName>
    <definedName name="IQ_SEC_NONFARM_NONRES_CHARGE_OFFS_FFIEC" hidden="1">"c13629"</definedName>
    <definedName name="IQ_SEC_NONFARM_NONRES_DOM_OFFICES_DUE_30_89_FFIEC" hidden="1">"c13264"</definedName>
    <definedName name="IQ_SEC_NONFARM_NONRES_DOM_OFFICES_DUE_90_FFIEC" hidden="1">"c13292"</definedName>
    <definedName name="IQ_SEC_NONFARM_NONRES_DOM_OFFICES_NON_ACCRUAL_FFIEC" hidden="1">"c13318"</definedName>
    <definedName name="IQ_SEC_NONFARM_NONRES_RECOV_FFIEC" hidden="1">"c13633"</definedName>
    <definedName name="IQ_SEC_OTHER_CONSTRUCTION_DOM_CHARGE_OFFS_FFIEC" hidden="1">"c13166"</definedName>
    <definedName name="IQ_SEC_OTHER_CONSTRUCTION_DOM_RECOV_FFIEC" hidden="1">"c13188"</definedName>
    <definedName name="IQ_SEC_OTHER_NONFARM_NONRES_CHARGE_OFFS_FFIEC" hidden="1">"c13173"</definedName>
    <definedName name="IQ_SEC_OTHER_NONFARM_NONRES_DUE_30_89_FFIEC" hidden="1">"c13266"</definedName>
    <definedName name="IQ_SEC_OTHER_NONFARM_NONRES_DUE_90_FFIEC" hidden="1">"c13637"</definedName>
    <definedName name="IQ_SEC_OTHER_NONFARM_NONRES_RECOV_FFIEC" hidden="1">"c13195"</definedName>
    <definedName name="IQ_SEC_OWNER_NONFARM_NONRES_CHARGE_OFFS_FFIEC" hidden="1">"c13172"</definedName>
    <definedName name="IQ_SEC_OWNER_NONFARM_NONRES_DUE_30_89_FFIEC" hidden="1">"c13265"</definedName>
    <definedName name="IQ_SEC_OWNER_NONFARM_NONRES_DUE_90_FFIEC" hidden="1">"c13636"</definedName>
    <definedName name="IQ_SEC_OWNER_NONFARM_NONRES_RECOV_FFIEC" hidden="1">"c13194"</definedName>
    <definedName name="IQ_SEC_PURCHASED_RESELL" hidden="1">"c5513"</definedName>
    <definedName name="IQ_SEC_PURCHASED_RESELL_FFIEC" hidden="1">"c12807"</definedName>
    <definedName name="IQ_SEC_RE_FOREIGN_DUE_30_89_FFIEC" hidden="1">"c13267"</definedName>
    <definedName name="IQ_SEC_RE_FOREIGN_DUE_90_FFIEC" hidden="1">"c13293"</definedName>
    <definedName name="IQ_SEC_RE_FOREIGN_NON_ACCRUAL_FFIEC" hidden="1">"c13319"</definedName>
    <definedName name="IQ_SEC_SOLD_REPURCHASE_FFIEC" hidden="1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 hidden="1">"c13259"</definedName>
    <definedName name="IQ_SECURED_FARMLAND_DOM_DUE_90_FFIEC" hidden="1">"c13287"</definedName>
    <definedName name="IQ_SECURED_FARMLAND_DOM_NON_ACCRUAL_FFIEC" hidden="1">"c13313"</definedName>
    <definedName name="IQ_SECURED_FARMLAND_LL_REC_DOM_FFIEC" hidden="1">"c12901"</definedName>
    <definedName name="IQ_SECURED_FARMLAND_NET_CHARGE_OFFS_FDIC" hidden="1">"c6631"</definedName>
    <definedName name="IQ_SECURED_FARMLAND_RECOVERIES_FDIC" hidden="1">"c6612"</definedName>
    <definedName name="IQ_SECURED_MULTI_RES_LL_REC_DOM_FFIEC" hidden="1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HELD_MATURITY_FFIEC" hidden="1">"c12777"</definedName>
    <definedName name="IQ_SECURITIES_ISSUED_STATES_FDIC" hidden="1">"c6300"</definedName>
    <definedName name="IQ_SECURITIES_ISSUED_US_FFIEC" hidden="1">"c12781"</definedName>
    <definedName name="IQ_SECURITIES_LENT_FDIC" hidden="1">"c6532"</definedName>
    <definedName name="IQ_SECURITIES_LENT_FFIEC" hidden="1">"c13255"</definedName>
    <definedName name="IQ_SECURITIES_QUARTERLY_AVG_FFIEC" hidden="1">"c13079"</definedName>
    <definedName name="IQ_SECURITIES_UNDERWRITING_FDIC" hidden="1">"c6529"</definedName>
    <definedName name="IQ_SECURITIES_UNDERWRITING_UNUSED_FFIEC" hidden="1">"c13247"</definedName>
    <definedName name="IQ_SECURITIZATION_INC_OPERATING_INC_FFIEC" hidden="1">"c13390"</definedName>
    <definedName name="IQ_SECURITIZATION_INCOME_FFIEC" hidden="1">"c13012"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DOL" hidden="1">"c12042"</definedName>
    <definedName name="IQ_SELECTED_FOREIGN_ASSETS_FFIEC" hidden="1">"c13485"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_ACCOUNT_ASSETS_LH_FFIEC" hidden="1">"c13105"</definedName>
    <definedName name="IQ_SEPARATE_ACCOUNT_LIAB_LH_FFIEC" hidden="1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 hidden="1">"c13003"</definedName>
    <definedName name="IQ_SERVICE_CHARGES_FDIC" hidden="1">"c6572"</definedName>
    <definedName name="IQ_SERVICE_CHARGES_OPERATING_INC_FFIEC" hidden="1">"c13384"</definedName>
    <definedName name="IQ_SERVICE_FEE" hidden="1">"c8951"</definedName>
    <definedName name="IQ_SERVICING_FEES_FFIEC" hidden="1">"c13011"</definedName>
    <definedName name="IQ_SERVICING_FEES_OPERATING_INC_FFIEC" hidden="1">"c13389"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_PER_DR" hidden="1">"c204"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POSITIONS_FFIEC" hidden="1">"c12859"</definedName>
    <definedName name="IQ_SHORT_TERM_INVEST" hidden="1">"c1425"</definedName>
    <definedName name="IQ_SMALL_INT_BEAR_CD" hidden="1">"c11748"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URCE" hidden="1">"c1168"</definedName>
    <definedName name="IQ_SP_BANK" hidden="1">"c2637"</definedName>
    <definedName name="IQ_SP_BANK_ACTION" hidden="1">"c2636"</definedName>
    <definedName name="IQ_SP_BANK_DATE" hidden="1">"c2635"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NSR_ACTION_LT" hidden="1">"c13616"</definedName>
    <definedName name="IQ_SP_ISSUE_NSR_ACTION_ST" hidden="1">"c13622"</definedName>
    <definedName name="IQ_SP_ISSUE_NSR_DATE_LT" hidden="1">"c13615"</definedName>
    <definedName name="IQ_SP_ISSUE_NSR_DATE_ST" hidden="1">"c13621"</definedName>
    <definedName name="IQ_SP_ISSUE_NSR_LT" hidden="1">"c13614"</definedName>
    <definedName name="IQ_SP_ISSUE_NSR_ST" hidden="1">"c13620"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NSR_ACTION_LT" hidden="1">"c13613"</definedName>
    <definedName name="IQ_SP_NSR_ACTION_ST" hidden="1">"c13619"</definedName>
    <definedName name="IQ_SP_NSR_DATE_LT" hidden="1">"c13612"</definedName>
    <definedName name="IQ_SP_NSR_DATE_ST" hidden="1">"c13618"</definedName>
    <definedName name="IQ_SP_NSR_LT" hidden="1">"c13611"</definedName>
    <definedName name="IQ_SP_NSR_ST" hidden="1">"c13617"</definedName>
    <definedName name="IQ_SP_OUTLOOK_WATCH" hidden="1">"c2639"</definedName>
    <definedName name="IQ_SP_OUTLOOK_WATCH_DATE" hidden="1">"c2638"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ASSETS_TOT_FFIEC" hidden="1">"c13438"</definedName>
    <definedName name="IQ_ST_INVEST_ST_NONCORE_FUNDING_FFIEC" hidden="1">"c13338"</definedName>
    <definedName name="IQ_ST_INVEST_UTI" hidden="1">"c1198"</definedName>
    <definedName name="IQ_ST_NOTE_RECEIV" hidden="1">"c1199"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EXPLORE_DRILL" hidden="1">"c13851"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TEGY_NOTE" hidden="1">"c6791"</definedName>
    <definedName name="IQ_STRIKE_PRICE_ISSUED" hidden="1">"c1645"</definedName>
    <definedName name="IQ_STRIKE_PRICE_OS" hidden="1">"c1646"</definedName>
    <definedName name="IQ_STRIPS_RECEIVABLE_MORTGAGE_LOANS_FFIEC" hidden="1">"c12844"</definedName>
    <definedName name="IQ_STRIPS_RECEIVABLE_OTHER_FFIEC" hidden="1">"c12845"</definedName>
    <definedName name="IQ_STRUCT_FIN_CLASS" hidden="1">"c8950"</definedName>
    <definedName name="IQ_STRUCT_FIN_SERIES" hidden="1">"c8956"</definedName>
    <definedName name="IQ_STRUCTURED_NOTES_INVEST_SECURITIES_FFIEC" hidden="1">"c13468"</definedName>
    <definedName name="IQ_STRUCTURING_NOTES_TIER_1_FFIEC" hidden="1">"c13344"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FIEC" hidden="1">"c12867"</definedName>
    <definedName name="IQ_SUB_NOTES_PAYABLE_UNCONSOLIDATED_TRUSTS_FFIEC" hidden="1">"c12868"</definedName>
    <definedName name="IQ_SUPPLIES_FFIEC" hidden="1">"c13050"</definedName>
    <definedName name="IQ_SURPLUS_FDIC" hidden="1">"c6351"</definedName>
    <definedName name="IQ_SURPLUS_FFIEC" hidden="1">"c12877"</definedName>
    <definedName name="IQ_SVA" hidden="1">"c1214"</definedName>
    <definedName name="IQ_TANGIBLE_ASSETS_FFIEC" hidden="1">"c13916"</definedName>
    <definedName name="IQ_TANGIBLE_COMMON_EQUITY_FFIEC" hidden="1">"c13914"</definedName>
    <definedName name="IQ_TANGIBLE_EQUITY_ASSETS_FFIEC" hidden="1">"c13346"</definedName>
    <definedName name="IQ_TANGIBLE_EQUITY_FFIEC" hidden="1">"c13915"</definedName>
    <definedName name="IQ_TANGIBLE_TIER_1_LEVERAGE_FFIEC" hidden="1">"c13345"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AXES_ADJ_NOI_FFIEC" hidden="1">"c13395"</definedName>
    <definedName name="IQ_TAXES_NOI_FFIEC" hidden="1">"c13394"</definedName>
    <definedName name="IQ_TAXES_TE_AVG_ASSETS_FFIEC" hidden="1">"c13366"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EXCL_FFIEC" hidden="1">"c13516"</definedName>
    <definedName name="IQ_TBV_SHARE" hidden="1">"c1217"</definedName>
    <definedName name="IQ_TELECOM_FFIEC" hidden="1">"c13057"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MPLOYEE_AVG" hidden="1">"c1225"</definedName>
    <definedName name="IQ_TEV_TOTAL_REV" hidden="1">"c1226"</definedName>
    <definedName name="IQ_TEV_TOTAL_REV_AVG" hidden="1">"c1227"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 hidden="1">"c13139"</definedName>
    <definedName name="IQ_TIER_1_CAPITAL_FFIEC" hidden="1">"c13143"</definedName>
    <definedName name="IQ_TIER_1_LEVERAGE_RATIO_FFIEC" hidden="1">"c13160"</definedName>
    <definedName name="IQ_TIER_1_RISK_BASED_CAPITAL_RATIO_FDIC" hidden="1">"c6746"</definedName>
    <definedName name="IQ_TIER_1_RISK_BASED_CAPITAL_RATIO_FFIEC" hidden="1">"c13161"</definedName>
    <definedName name="IQ_TIER_2_CAPITAL_FFIEC" hidden="1">"c13149"</definedName>
    <definedName name="IQ_TIER_3_CAPITAL_ALLOCATED_MARKET_RISK_FFIEC" hidden="1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ME_DEP" hidden="1">"c1230"</definedName>
    <definedName name="IQ_TIME_DEPOSITS_LESS_100K_OTHER_INSTITUTIONS_FFIEC" hidden="1">"c12953"</definedName>
    <definedName name="IQ_TIME_DEPOSITS_LESS_100K_TOT_DEPOSITS_FFIEC" hidden="1">"c13907"</definedName>
    <definedName name="IQ_TIME_DEPOSITS_LESS_THAN_100K_FDIC" hidden="1">"c6465"</definedName>
    <definedName name="IQ_TIME_DEPOSITS_MORE_100K_OTHER_INSTITUTIONS_FFIEC" hidden="1">"c12954"</definedName>
    <definedName name="IQ_TIME_DEPOSITS_MORE_100K_TOT_DEPOSITS_FFIEC" hidden="1">"c13906"</definedName>
    <definedName name="IQ_TIME_DEPOSITS_MORE_THAN_100K_FDIC" hidden="1">"c6470"</definedName>
    <definedName name="IQ_TODAY" hidden="1">0</definedName>
    <definedName name="IQ_TOT_1_4_FAM_LOANS_TOT_LOANS_FFIEC" hidden="1">"c13868"</definedName>
    <definedName name="IQ_TOT_ADJ_INC" hidden="1">"c1616"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BNK_SUBTOTAL_AP" hidden="1">"c13644"</definedName>
    <definedName name="IQ_TOTAL_ASSETS_FDIC" hidden="1">"c6339"</definedName>
    <definedName name="IQ_TOTAL_ASSETS_FFIEC" hidden="1">"c12849"</definedName>
    <definedName name="IQ_TOTAL_ASSETS_LH_FFIEC" hidden="1">"c13106"</definedName>
    <definedName name="IQ_TOTAL_ASSETS_PC_FFIEC" hidden="1">"c13099"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"c1411"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 hidden="1">"c12955"</definedName>
    <definedName name="IQ_TOTAL_CONSTRUCTION_LL_REC_DOM_FFIEC" hidden="1">"c13515"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NON_CURRENT" hidden="1">"c6191"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POSITS" hidden="1">"c1265"</definedName>
    <definedName name="IQ_TOTAL_DEPOSITS_FDIC" hidden="1">"c6342"</definedName>
    <definedName name="IQ_TOTAL_DEPOSITS_FFIEC" hidden="1">"c13623"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CAPITAL_T1_FFIEC" hidden="1">"c13130"</definedName>
    <definedName name="IQ_TOTAL_EQUITY_FFIEC" hidden="1">"c12881"</definedName>
    <definedName name="IQ_TOTAL_EQUITY_LH_FFIEC" hidden="1">"c13109"</definedName>
    <definedName name="IQ_TOTAL_EQUITY_PC_FFIEC" hidden="1">"c13102"</definedName>
    <definedName name="IQ_TOTAL_EQUITY_SUBTOTAL_AP" hidden="1">"c8989"</definedName>
    <definedName name="IQ_TOTAL_EQUITY_TOTAL_ASSETS_FFIEC" hidden="1">"c13863"</definedName>
    <definedName name="IQ_TOTAL_INT_EXPENSE_FFIEC" hidden="1">"c13000"</definedName>
    <definedName name="IQ_TOTAL_INT_INCOME_FFIEC" hidden="1">"c12989"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EQUITY_FFIEC" hidden="1">"c12882"</definedName>
    <definedName name="IQ_TOTAL_LIABILITIES_FDIC" hidden="1">"c6348"</definedName>
    <definedName name="IQ_TOTAL_LIABILITIES_FFIEC" hidden="1">"c12873"</definedName>
    <definedName name="IQ_TOTAL_LL_REC_DOM_FFIEC" hidden="1">"c12917"</definedName>
    <definedName name="IQ_TOTAL_LL_REC_FFIEC" hidden="1">"c12898"</definedName>
    <definedName name="IQ_TOTAL_LOANS" hidden="1">"c5653"</definedName>
    <definedName name="IQ_TOTAL_LOANS_LEASES_CHARGE_OFFS_FFIEC" hidden="1">"c13186"</definedName>
    <definedName name="IQ_TOTAL_LOANS_LEASES_DUE_30_89_FFIEC" hidden="1">"c13280"</definedName>
    <definedName name="IQ_TOTAL_LOANS_LEASES_DUE_90_FFIEC" hidden="1">"c13306"</definedName>
    <definedName name="IQ_TOTAL_LOANS_LEASES_NON_ACCRUAL_FFIEC" hidden="1">"c13757"</definedName>
    <definedName name="IQ_TOTAL_LOANS_LEASES_RECOV_FFIEC" hidden="1">"c13208"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TURN_SWAPS_DERIVATIVES_BENEFICIARY_FFIEC" hidden="1">"c13120"</definedName>
    <definedName name="IQ_TOTAL_RETURN_SWAPS_DERIVATIVES_GUARANTOR_FFIEC" hidden="1">"c13113"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"c1436"</definedName>
    <definedName name="IQ_TOTAL_REVENUE_FFIEC" hidden="1">"c13020"</definedName>
    <definedName name="IQ_TOTAL_RISK_BASED_CAPITAL_FFIEC" hidden="1">"c13153"</definedName>
    <definedName name="IQ_TOTAL_RISK_BASED_CAPITAL_RATIO_FDIC" hidden="1">"c6747"</definedName>
    <definedName name="IQ_TOTAL_RISK_BASED_CAPITAL_RATIO_FFIEC" hidden="1">"c13162"</definedName>
    <definedName name="IQ_TOTAL_RISK_WEIGHTED_ASSETS_FFIEC" hidden="1">"c13858"</definedName>
    <definedName name="IQ_TOTAL_ROOMS" hidden="1">"c8789"</definedName>
    <definedName name="IQ_TOTAL_SECURITIES_FDIC" hidden="1">"c6306"</definedName>
    <definedName name="IQ_TOTAL_SPECIAL" hidden="1">"c1618"</definedName>
    <definedName name="IQ_TOTAL_SQ_FT" hidden="1">"c8781"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SAVINGS_DEPOSITS_FDIC" hidden="1">"c6498"</definedName>
    <definedName name="IQ_TOTAL_TRADING_ASSETS_FFIEC" hidden="1">"c12939"</definedName>
    <definedName name="IQ_TOTAL_TRADING_LIAB_DOM_FFIEC" hidden="1">"c12944"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SUPPLE" hidden="1">"c13817"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 hidden="1">"c13638"</definedName>
    <definedName name="IQ_TR_BUY_TERM_FEE_PCT" hidden="1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 hidden="1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ISTRATION_FEES" hidden="1">"c2274"</definedName>
    <definedName name="IQ_TR_RENEWAL_BUYBACK" hidden="1">"c2413"</definedName>
    <definedName name="IQ_TR_ROUND_NUMBER" hidden="1">"c2295"</definedName>
    <definedName name="IQ_TR_SEC_FEES" hidden="1">"c13642"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 hidden="1">"c2298"</definedName>
    <definedName name="IQ_TR_SELL_TERM_FEE_PCT" hidden="1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"c13640"</definedName>
    <definedName name="IQ_TR_TERM_FEE_PCT" hidden="1">"c13641"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 hidden="1">"c13210"</definedName>
    <definedName name="IQ_TRADING_ASSETS_FDIC" hidden="1">"c6328"</definedName>
    <definedName name="IQ_TRADING_ASSETS_FFIEC" hidden="1">"c12812"</definedName>
    <definedName name="IQ_TRADING_ASSETS_FOREIGN_FFIEC" hidden="1">"c12940"</definedName>
    <definedName name="IQ_TRADING_ASSETS_LEVEL_1_FFIEC" hidden="1">"c13218"</definedName>
    <definedName name="IQ_TRADING_ASSETS_LEVEL_2_FFIEC" hidden="1">"c13226"</definedName>
    <definedName name="IQ_TRADING_ASSETS_LEVEL_3_FFIEC" hidden="1">"c13234"</definedName>
    <definedName name="IQ_TRADING_ASSETS_QUARTERLY_AVG_FFIEC" hidden="1">"c13085"</definedName>
    <definedName name="IQ_TRADING_CURRENCY" hidden="1">"c2212"</definedName>
    <definedName name="IQ_TRADING_ITEM_CIQID" hidden="1">"c8949"</definedName>
    <definedName name="IQ_TRADING_LIABILITIES_FAIR_VALUE_TOT_FFIEC" hidden="1">"c13214"</definedName>
    <definedName name="IQ_TRADING_LIABILITIES_FDIC" hidden="1">"c6344"</definedName>
    <definedName name="IQ_TRADING_LIABILITIES_FFIEC" hidden="1">"c12858"</definedName>
    <definedName name="IQ_TRADING_LIABILITIES_LEVEL_1_FFIEC" hidden="1">"c13222"</definedName>
    <definedName name="IQ_TRADING_LIABILITIES_LEVEL_2_FFIEC" hidden="1">"c13230"</definedName>
    <definedName name="IQ_TRADING_LIABILITIES_LEVEL_3_FFIEC" hidden="1">"c13238"</definedName>
    <definedName name="IQ_TRADING_REV_OPERATING_INC_FFIEC" hidden="1">"c13385"</definedName>
    <definedName name="IQ_TRADING_REVENUE_FFIEC" hidden="1">"c13004"</definedName>
    <definedName name="IQ_TRANS_ACCTS_TOT_DEPOSITS_FFIEC" hidden="1">"c13904"</definedName>
    <definedName name="IQ_TRANSACTION_ACCOUNTS_FDIC" hidden="1">"c6544"</definedName>
    <definedName name="IQ_TREASURY" hidden="1">"c1311"</definedName>
    <definedName name="IQ_TREASURY_INVEST_SECURITIES_FFIEC" hidden="1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 hidden="1">"c8959"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CONSOL_BEDS" hidden="1">"c8783"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WRITER" hidden="1">"c8958"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 hidden="1">"c12916"</definedName>
    <definedName name="IQ_UNEARNED_INCOME_LL_REC_FFIEC" hidden="1">"c12897"</definedName>
    <definedName name="IQ_UNEARNED_PREMIUMS_PC_FFIEC" hidden="1">"c13101"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SECURED_COMMITMENTS_COMMERCIAL_RE_UNUSED_FFIEC" hidden="1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S_ADDRESS_LEASE_FIN_REC_FFIEC" hidden="1">"c13624"</definedName>
    <definedName name="IQ_US_AGENCY_OBLIG_FFIEC" hidden="1">"c12779"</definedName>
    <definedName name="IQ_US_AGENCY_OBLIG_TRADING_DOM_FFIEC" hidden="1">"c12919"</definedName>
    <definedName name="IQ_US_AGENCY_OBLIG_TRADING_FFIEC" hidden="1">"c12814"</definedName>
    <definedName name="IQ_US_AGENCY_OBLIGATIONS_AVAIL_SALE_FFIEC" hidden="1">"c12793"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INST_DUE_30_89_FFIEC" hidden="1">"c13268"</definedName>
    <definedName name="IQ_US_INST_DUE_90_FFIEC" hidden="1">"c13294"</definedName>
    <definedName name="IQ_US_INST_NON_ACCRUAL_FFIEC" hidden="1">"c13320"</definedName>
    <definedName name="IQ_US_SPONSORED_AGENCY_OBLIG_AVAIL_SALE_FFIEC" hidden="1">"c12794"</definedName>
    <definedName name="IQ_US_SPONSORED_AGENCY_OBLIG_FFIEC" hidden="1">"c12780"</definedName>
    <definedName name="IQ_US_TREASURY_SEC_AVAIL_SALE_FFIEC" hidden="1">"c12792"</definedName>
    <definedName name="IQ_US_TREASURY_SEC_TRADING_DOM_FFIEC" hidden="1">"c12918"</definedName>
    <definedName name="IQ_US_TREASURY_SEC_TRADING_FFIEC" hidden="1">"c12813"</definedName>
    <definedName name="IQ_US_TREASURY_SECURITIES_FDIC" hidden="1">"c6298"</definedName>
    <definedName name="IQ_US_TREASURY_SECURITIES_FFIEC" hidden="1">"c12778"</definedName>
    <definedName name="IQ_UTIL_PPE_NET" hidden="1">"c1620"</definedName>
    <definedName name="IQ_UTIL_REV" hidden="1">"c2091"</definedName>
    <definedName name="IQ_UV_PENSION_LIAB" hidden="1">"c1332"</definedName>
    <definedName name="IQ_VALUATION_ALLOWANCES_FDIC" hidden="1">"c6400"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 hidden="1">"c13096"</definedName>
    <definedName name="IQ_VC_REV_OPERATING_INC_FFIEC" hidden="1">"c13388"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ENTURE_CAPITAL_REVENUE_FFIEC" hidden="1">"c13010"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VWAP" hidden="1">"c13514"</definedName>
    <definedName name="IQ_WAC_CURRENT" hidden="1">"c8961"</definedName>
    <definedName name="IQ_WAC_ORIGINAL" hidden="1">"c8953"</definedName>
    <definedName name="IQ_WAM_CURRENT" hidden="1">"c8962"</definedName>
    <definedName name="IQ_WAM_ORIGINAL" hidden="1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 hidden="1">50000</definedName>
    <definedName name="IQ_WEIGHTED_AVG_PRICE" hidden="1">"c1334"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XDIV_DATE" hidden="1">"c2104"</definedName>
    <definedName name="IQ_YEAR_FOUNDED" hidden="1">"c6793"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IELD_FED_FUNDS_SOLD_FFIEC" hidden="1">"c13487"</definedName>
    <definedName name="IQ_YIELD_TRADING_ASSETS_FFIEC" hidden="1">"c13488"</definedName>
    <definedName name="IQ_YTD" hidden="1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sblank" hidden="1">ISBLANK(gIsRef)</definedName>
    <definedName name="MktPriceProduct">'[1]Market Revenue'!$D$53:$D$205</definedName>
    <definedName name="MktPriceRegion">'[1]Market Revenue'!$C$53:$C$205</definedName>
    <definedName name="MktRevGrowthProd">'[1]Market Revenue'!$E$212:$E$721</definedName>
    <definedName name="MktRevGrowthRegion">'[1]Market Revenue'!$D$212:$D$721</definedName>
    <definedName name="MktRevGrowthScenario">'[1]Market Revenue'!$C$212:$C$721</definedName>
    <definedName name="MktRevRegion">'[1]Market Revenue'!$E$728:$E$1390</definedName>
    <definedName name="MktRevScenario">'[1]Market Revenue'!$C$728:$C$1390</definedName>
    <definedName name="MktRevUseCase">'[1]Market Revenue'!$D$728:$D$1390</definedName>
    <definedName name="OpProfile">'[1]Technology &amp; Use Case'!$F$11:$I$17</definedName>
    <definedName name="OpProfileRow">'[1]Technology &amp; Use Case'!$E$11:$E$17</definedName>
    <definedName name="OpProfileUseCase">'[1]Technology &amp; Use Case'!$F$10:$I$10</definedName>
    <definedName name="Option">#REF!</definedName>
    <definedName name="PeakLoadRegion">'[1]Total Available Market'!$E$124:$E$393</definedName>
    <definedName name="PeakLoadScenario">'[1]Total Available Market'!$C$124:$C$393</definedName>
    <definedName name="PeakLoadSector">'[1]Total Available Market'!$D$124:$D$393</definedName>
    <definedName name="PeakLoadUnit">'[1]Total Available Market'!$G$124:$G$393</definedName>
    <definedName name="RateMaking">#REF!</definedName>
    <definedName name="RateMarking">#REF!</definedName>
    <definedName name="RateScenario">'[2]Financial Assumptions'!$B$9</definedName>
    <definedName name="RealScenario">'[2]Financial Assumptions'!$B$10</definedName>
    <definedName name="Regions">'[1]Market Revenue'!$C$24:$C$40</definedName>
    <definedName name="RevRegime">'[2]Financial Assumptions'!$B$12</definedName>
    <definedName name="ScenarioName">'[1]Market Revenue'!$E$24:$E$26</definedName>
    <definedName name="TDSpendItem">'[1]Total Available Market'!$F$486:$F$1022</definedName>
    <definedName name="TDSpendRegion">'[1]Total Available Market'!$D$486:$D$1022</definedName>
    <definedName name="TDSpendScenario">'[1]Total Available Market'!$C$486:$C$1022</definedName>
    <definedName name="TDSpendType">'[1]Total Available Market'!$E$486:$E$1022</definedName>
    <definedName name="TechAdoptionCurve">'[1]Market Size'!$H$119:$AK$122</definedName>
    <definedName name="TechAdoptionUseCase">'[1]Market Size'!$E$119:$E$122</definedName>
    <definedName name="TechAdoptionYr.">'[1]Market Size'!$H$90:$AK$90</definedName>
    <definedName name="tes" hidden="1">{"SUMMARY",#N/A,FALSE,"Fuel Adj.";"DETAIL",#N/A,FALSE,"Fuel Adj.";#N/A,#N/A,FALSE,"Base Fuel"}</definedName>
    <definedName name="test" hidden="1">{#N/A,#N/A,FALSE,"All 292 ";#N/A,#N/A,FALSE,"292 Calc";#N/A,#N/A,FALSE,"GSH-6 Calc";#N/A,#N/A,FALSE,"GSH-6A Calc";#N/A,#N/A,FALSE,"057 Calc";#N/A,#N/A,FALSE,"099 Misc. Unmetered"}</definedName>
    <definedName name="wrn.ALL._.GS292._.SHEETS." hidden="1">{#N/A,#N/A,FALSE,"All 292 ";#N/A,#N/A,FALSE,"292 Calc";#N/A,#N/A,FALSE,"GSH-6 Calc";#N/A,#N/A,FALSE,"GSH-6A Calc";#N/A,#N/A,FALSE,"057 Calc";#N/A,#N/A,FALSE,"099 Misc. Unmetered"}</definedName>
    <definedName name="wrn.ALL._.SHEETS." hidden="1">{"SUMMARY",#N/A,FALSE,"Fuel Adj.";"DETAIL",#N/A,FALSE,"Fuel Adj.";#N/A,#N/A,FALSE,"Base Fuel"}</definedName>
    <definedName name="wrn.ARKANSAS." hidden="1">{#N/A,#N/A,FALSE,"LOCAL.XLS"}</definedName>
    <definedName name="wrn.COS._.WPS." hidden="1">{#N/A,#N/A,FALSE,"Retail";#N/A,#N/A,FALSE,"Residential";#N/A,#N/A,FALSE,"All 292 ";#N/A,#N/A,FALSE,"TOU Calc - 009";#N/A,#N/A,FALSE,"Irrigation Calc - 085";#N/A,#N/A,FALSE,"Ice Plant Calc - 086";#N/A,#N/A,FALSE,"Municipal Pumping Calc - 053";#N/A,#N/A,FALSE,"SWH Calc - 061";#N/A,#N/A,FALSE,"GLP-11 Calc - 090";#N/A,#N/A,FALSE,"Fayette Calc. - 044";#N/A,#N/A,FALSE,"Intermediate GS Calc - 083";#N/A,#N/A,FALSE,"IGS Ind. ED Credits";#N/A,#N/A,FALSE,"Cotton Gins Calc - 087";#N/A,#N/A,FALSE,"HLF Calc. 183 &amp; 192";#N/A,#N/A,FALSE,"HLF Ind. ED Credits";#N/A,#N/A,FALSE,"LGS Calc - 092";#N/A,#N/A,FALSE,"LGS Ind. ED Credits";#N/A,#N/A,FALSE,"Oil Mills Calc - 088";#N/A,#N/A,FALSE,"State Inst. Calc - 091";#N/A,#N/A,FALSE,"ALGS Calc. - 093";#N/A,#N/A,FALSE,"ALGS Ind. ED Credits";#N/A,#N/A,FALSE,"All Lighting Rev."}</definedName>
    <definedName name="wrn.Filing." hidden="1">{#N/A,#N/A,FALSE,"Econ_Study";#N/A,#N/A,FALSE,"Base_Elec";#N/A,#N/A,FALSE,"Cogen_Elec";#N/A,#N/A,FALSE,"SRC_Elec";#N/A,#N/A,FALSE,"PT4_Smry WP2";#N/A,#N/A,FALSE,"Hist_smry WP1";#N/A,#N/A,FALSE,"Trn_Arnd WP4";#N/A,#N/A,FALSE,"Tests"}</definedName>
    <definedName name="wrn.LOUISIANA." hidden="1">{#N/A,#N/A,FALSE,"LOCAL.XLS"}</definedName>
    <definedName name="wrn.OPT._.A." hidden="1">{"Option A",#N/A,FALSE,"ELI2B"}</definedName>
    <definedName name="wrn.OPT._.B." hidden="1">{"Option B",#N/A,FALSE,"ELI2B"}</definedName>
    <definedName name="wrn.Print_All." hidden="1">{#N/A,#N/A,FALSE,"Summary";#N/A,#N/A,FALSE,"Dev_AllFtr_LA";#N/A,#N/A,FALSE,"Dev_AllFtr_TX";#N/A,#N/A,FALSE,"Dev_AllFtr_Wheel";#N/A,#N/A,FALSE,"Input_Dev_Prod_AllFtr";#N/A,#N/A,FALSE,"Dev_A&amp;E_Prod_Alloc";#N/A,#N/A,FALSE,"Dev_A&amp;E_Trans_Alloc";#N/A,#N/A,FALSE,"Adj_mWh";#N/A,#N/A,FALSE,"CP";#N/A,#N/A,FALSE,"MDD";#N/A,#N/A,FALSE,"NCP";#N/A,#N/A,FALSE,"CP_AdjFtr";#N/A,#N/A,FALSE,"MDD_AdjFtr";#N/A,#N/A,FALSE,"NCP_AdjFtr";#N/A,#N/A,FALSE,"MDD-CP_Wthr_Ftr";#N/A,#N/A,FALSE,"MDD-CP_Cust_Ftr";#N/A,#N/A,FALSE,"LOSS FACT";#N/A,#N/A,FALSE,"LA CUST ALLOC";#N/A,#N/A,FALSE,"TX CUST ALLOC";#N/A,#N/A,FALSE,"Service_Alloc";#N/A,#N/A,FALSE,"LA-TX MTR ALLOC";#N/A,#N/A,FALSE,"LA AVG MTR COST";#N/A,#N/A,FALSE,"LA MTR COST";#N/A,#N/A,FALSE,"TX AVG MTR COST";#N/A,#N/A,FALSE,"TX MTR COST";#N/A,#N/A,FALSE,"CT &amp; PT COSTS";#N/A,#N/A,FALSE,"AVG. CUSTOMERS";#N/A,#N/A,FALSE,"Adj-AVG. CUSTOMERS";#N/A,#N/A,FALSE,"Yr End Adj-LA";#N/A,#N/A,FALSE,"Weather Adj-LA";#N/A,#N/A,FALSE,"Weather Factors-LA"}</definedName>
    <definedName name="wrn.Print._.All." hidden="1">{#N/A,#N/A,FALSE,"Wthr ADJ95";#N/A,#N/A,FALSE,"Res Min.";#N/A,#N/A,FALSE,"Res";#N/A,#N/A,FALSE,"MMA";#N/A,#N/A,FALSE,"SE";#N/A,#N/A,FALSE,"MMNR";#N/A,#N/A,FALSE,"LE";#N/A,#N/A,FALSE,"LE-HLF";#N/A,#N/A,FALSE,"EIS";#N/A,#N/A,FALSE,"LIS";#N/A,#N/A,FALSE,"HV";#N/A,#N/A,FALSE,"ODSL"}</definedName>
    <definedName name="wrn.Print._.Filing." hidden="1">{#N/A,#N/A,FALSE,"ALLOC FACTORS";#N/A,#N/A,FALSE,"KW @ PLANT";#N/A,#N/A,FALSE,"96 LOAD DATA";#N/A,#N/A,FALSE,"INTERRUPTIBLE DATA";#N/A,#N/A,FALSE,"LOSS FACTORS";#N/A,#N/A,FALSE,"MWH @ PLANT";#N/A,#N/A,FALSE,"METER READING ALLOCATOR";#N/A,#N/A,FALSE,"MTR READ WEIGHTING";#N/A,#N/A,FALSE,"TYPICAL MTR COST EXCLD CT &amp; PT";#N/A,#N/A,FALSE,"METER ALLOCATOR";#N/A,#N/A,FALSE,"METER COST";#N/A,#N/A,FALSE,"SERVICES ALLOCATOR";#N/A,#N/A,FALSE,"CUSTOMER ALLOCATOR"}</definedName>
    <definedName name="wrn.Print._.Workpapers." hidden="1">{#N/A,#N/A,FALSE,"Cover_Page";#N/A,#N/A,FALSE,"Summary";#N/A,#N/A,FALSE,"Dev_AllFtr_LA";#N/A,#N/A,FALSE,"Dev_AllFtr_TX";#N/A,#N/A,FALSE,"Dev_AllFtr_Wheel";#N/A,#N/A,FALSE,"Input_Dev_Prod_AllFtr";#N/A,#N/A,FALSE,"Adj_mWh";"12CP-Adjusted",#N/A,FALSE,"12CP";#N/A,#N/A,FALSE,"12CP_AdjFtr";"12CP-Unadjusted",#N/A,FALSE,"12CP";"MDD-Adjusted",#N/A,FALSE,"MDD";#N/A,#N/A,FALSE,"MDD_AdjFtr";"MDD-Unadjusted",#N/A,FALSE,"MDD";#N/A,#N/A,FALSE,"MDD-CP_WthrAdjFtr";#N/A,#N/A,FALSE,"YrEnd_CustAdjFtr";"NCP-Adjusted",#N/A,FALSE,"NCP";#N/A,#N/A,FALSE,"NCP_AdjFtr";"NCP-Unadjusted",#N/A,FALSE,"NCP";#N/A,#N/A,FALSE,"LOSS FACT";#N/A,#N/A,FALSE,"LA CUST ALLOC";#N/A,#N/A,FALSE,"TX CUST ALLOC";#N/A,#N/A,FALSE,"Service_Alloc";#N/A,#N/A,FALSE,"LA-TX MTR ALLOC";#N/A,#N/A,FALSE,"LA AVG MTR COST";#N/A,#N/A,FALSE,"LA MTR COST";#N/A,#N/A,FALSE,"TX AVG MTR COST";#N/A,#N/A,FALSE,"TX MTR COST";#N/A,#N/A,FALSE,"CT &amp; PT COSTS";#N/A,#N/A,FALSE,"AVG. CUSTOMERS"}</definedName>
    <definedName name="wrn.Proforma._.Revenue._.Dev.." hidden="1">{#N/A,#N/A,FALSE,"Summary";#N/A,#N/A,FALSE,"Res_21";#N/A,#N/A,FALSE,"Res_22";#N/A,#N/A,FALSE,"SGS_41";#N/A,#N/A,FALSE,"SGS_42";#N/A,#N/A,FALSE,"LGS_81";#N/A,#N/A,FALSE,"SMS_M7";#N/A,#N/A,FALSE,"LMS_84"}</definedName>
    <definedName name="wrn.summary." hidden="1">{#N/A,#N/A,FALSE,"AP&amp;L"}</definedName>
    <definedName name="wrn.SUMMARY._.GS292." hidden="1">{#N/A,#N/A,FALSE,"All 292 "}</definedName>
    <definedName name="wrn.Workpapers." hidden="1">{#N/A,#N/A,FALSE,"Summary";#N/A,#N/A,FALSE,"Option A";#N/A,#N/A,FALSE,"Option B";#N/A,#N/A,FALSE,"O&amp;M and Growth"}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87" i="1" l="1"/>
  <c r="AA87" i="1"/>
  <c r="Z87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K73" i="1" a="1"/>
  <c r="K73" i="1" s="1"/>
  <c r="L73" i="1" a="1"/>
  <c r="L73" i="1" s="1"/>
  <c r="M73" i="1" a="1"/>
  <c r="M73" i="1" s="1"/>
  <c r="N73" i="1" a="1"/>
  <c r="N73" i="1" s="1"/>
  <c r="O73" i="1" a="1"/>
  <c r="O73" i="1" s="1"/>
  <c r="P73" i="1" a="1"/>
  <c r="P73" i="1" s="1"/>
  <c r="Q73" i="1" a="1"/>
  <c r="Q73" i="1" s="1"/>
  <c r="R73" i="1" a="1"/>
  <c r="R73" i="1" s="1"/>
  <c r="S73" i="1" a="1"/>
  <c r="S73" i="1" s="1"/>
  <c r="T73" i="1" a="1"/>
  <c r="T73" i="1" s="1"/>
  <c r="U73" i="1" a="1"/>
  <c r="U73" i="1" s="1"/>
  <c r="V73" i="1" a="1"/>
  <c r="V73" i="1" s="1"/>
  <c r="W73" i="1" a="1"/>
  <c r="W73" i="1" s="1"/>
  <c r="X73" i="1" a="1"/>
  <c r="X73" i="1" s="1"/>
  <c r="Y73" i="1" a="1"/>
  <c r="Y73" i="1" s="1"/>
  <c r="Z73" i="1" a="1"/>
  <c r="Z73" i="1" s="1"/>
  <c r="AA73" i="1" a="1"/>
  <c r="AA73" i="1" s="1"/>
  <c r="AB73" i="1" a="1"/>
  <c r="AB73" i="1" s="1"/>
  <c r="J73" i="1" a="1"/>
  <c r="J73" i="1" s="1"/>
  <c r="K85" i="1" l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K86" i="1" a="1"/>
  <c r="K86" i="1" s="1"/>
  <c r="L86" i="1" a="1"/>
  <c r="L86" i="1" s="1"/>
  <c r="M86" i="1" a="1"/>
  <c r="M86" i="1" s="1"/>
  <c r="N86" i="1" a="1"/>
  <c r="N86" i="1" s="1"/>
  <c r="O86" i="1" a="1"/>
  <c r="O86" i="1" s="1"/>
  <c r="P86" i="1" a="1"/>
  <c r="P86" i="1" s="1"/>
  <c r="Q86" i="1" a="1"/>
  <c r="Q86" i="1" s="1"/>
  <c r="R86" i="1" a="1"/>
  <c r="R86" i="1" s="1"/>
  <c r="S86" i="1" a="1"/>
  <c r="S86" i="1" s="1"/>
  <c r="T86" i="1" a="1"/>
  <c r="T86" i="1" s="1"/>
  <c r="U86" i="1" a="1"/>
  <c r="U86" i="1" s="1"/>
  <c r="V86" i="1" a="1"/>
  <c r="V86" i="1" s="1"/>
  <c r="W86" i="1" a="1"/>
  <c r="W86" i="1" s="1"/>
  <c r="X86" i="1" a="1"/>
  <c r="X86" i="1" s="1"/>
  <c r="Y86" i="1" a="1"/>
  <c r="Y86" i="1" s="1"/>
  <c r="Z86" i="1" a="1"/>
  <c r="Z86" i="1" s="1"/>
  <c r="AA86" i="1" a="1"/>
  <c r="AA86" i="1" s="1"/>
  <c r="AB86" i="1" a="1"/>
  <c r="AB86" i="1" s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K89" i="1"/>
  <c r="L89" i="1"/>
  <c r="M89" i="1"/>
  <c r="N89" i="1"/>
  <c r="O89" i="1"/>
  <c r="P89" i="1"/>
  <c r="Q89" i="1"/>
  <c r="R89" i="1"/>
  <c r="S89" i="1"/>
  <c r="T89" i="1"/>
  <c r="T82" i="1" s="1"/>
  <c r="U89" i="1"/>
  <c r="V89" i="1"/>
  <c r="W89" i="1"/>
  <c r="X89" i="1"/>
  <c r="Y89" i="1"/>
  <c r="Z89" i="1"/>
  <c r="AA89" i="1"/>
  <c r="AB89" i="1"/>
  <c r="AB82" i="1" s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J99" i="1"/>
  <c r="J98" i="1"/>
  <c r="J97" i="1"/>
  <c r="J96" i="1"/>
  <c r="J95" i="1"/>
  <c r="J94" i="1"/>
  <c r="J89" i="1"/>
  <c r="J86" i="1" a="1"/>
  <c r="J86" i="1" s="1"/>
  <c r="J85" i="1"/>
  <c r="Y82" i="1" l="1"/>
  <c r="Q82" i="1"/>
  <c r="AA82" i="1"/>
  <c r="L82" i="1"/>
  <c r="Z82" i="1"/>
  <c r="R82" i="1"/>
  <c r="J82" i="1"/>
  <c r="X82" i="1"/>
  <c r="P82" i="1"/>
  <c r="W82" i="1"/>
  <c r="O82" i="1"/>
  <c r="V82" i="1"/>
  <c r="N82" i="1"/>
  <c r="U82" i="1"/>
  <c r="M82" i="1"/>
  <c r="S82" i="1"/>
  <c r="K82" i="1"/>
  <c r="O71" i="1" l="1" a="1"/>
  <c r="O71" i="1" s="1"/>
  <c r="K71" i="1" l="1" a="1"/>
  <c r="K71" i="1" s="1"/>
  <c r="L71" i="1" a="1"/>
  <c r="L71" i="1" s="1"/>
  <c r="M71" i="1" a="1"/>
  <c r="M71" i="1" s="1"/>
  <c r="N71" i="1" a="1"/>
  <c r="N71" i="1" s="1"/>
  <c r="P71" i="1" a="1"/>
  <c r="P71" i="1" s="1"/>
  <c r="Q71" i="1" a="1"/>
  <c r="Q71" i="1" s="1"/>
  <c r="R71" i="1" a="1"/>
  <c r="R71" i="1" s="1"/>
  <c r="S71" i="1" a="1"/>
  <c r="S71" i="1" s="1"/>
  <c r="T71" i="1" a="1"/>
  <c r="T71" i="1" s="1"/>
  <c r="U71" i="1" a="1"/>
  <c r="U71" i="1" s="1"/>
  <c r="V71" i="1" a="1"/>
  <c r="V71" i="1" s="1"/>
  <c r="W71" i="1" a="1"/>
  <c r="W71" i="1" s="1"/>
  <c r="X71" i="1" a="1"/>
  <c r="X71" i="1" s="1"/>
  <c r="Y71" i="1" a="1"/>
  <c r="Y71" i="1" s="1"/>
  <c r="Z71" i="1" a="1"/>
  <c r="Z71" i="1" s="1"/>
  <c r="AA71" i="1" a="1"/>
  <c r="AA71" i="1" s="1"/>
  <c r="AB71" i="1" a="1"/>
  <c r="AB71" i="1" s="1"/>
  <c r="AB72" i="1" a="1"/>
  <c r="AB72" i="1" s="1"/>
  <c r="J71" i="1" a="1"/>
  <c r="J71" i="1" s="1"/>
  <c r="K78" i="1" a="1"/>
  <c r="K78" i="1" s="1"/>
  <c r="L78" i="1" a="1"/>
  <c r="L78" i="1" s="1"/>
  <c r="M78" i="1" a="1"/>
  <c r="M78" i="1" s="1"/>
  <c r="N78" i="1" a="1"/>
  <c r="N78" i="1" s="1"/>
  <c r="O78" i="1" a="1"/>
  <c r="O78" i="1" s="1"/>
  <c r="P78" i="1" a="1"/>
  <c r="P78" i="1" s="1"/>
  <c r="Q78" i="1" a="1"/>
  <c r="Q78" i="1" s="1"/>
  <c r="R78" i="1" a="1"/>
  <c r="R78" i="1" s="1"/>
  <c r="S78" i="1" a="1"/>
  <c r="S78" i="1" s="1"/>
  <c r="T78" i="1" a="1"/>
  <c r="T78" i="1" s="1"/>
  <c r="U78" i="1" a="1"/>
  <c r="U78" i="1" s="1"/>
  <c r="V78" i="1" a="1"/>
  <c r="V78" i="1" s="1"/>
  <c r="W78" i="1" a="1"/>
  <c r="W78" i="1" s="1"/>
  <c r="X78" i="1" a="1"/>
  <c r="X78" i="1" s="1"/>
  <c r="Y78" i="1" a="1"/>
  <c r="Y78" i="1" s="1"/>
  <c r="Z78" i="1" a="1"/>
  <c r="Z78" i="1" s="1"/>
  <c r="AA78" i="1" a="1"/>
  <c r="AA78" i="1" s="1"/>
  <c r="AB78" i="1" a="1"/>
  <c r="AB78" i="1" s="1"/>
  <c r="J78" i="1" a="1"/>
  <c r="J78" i="1" s="1"/>
  <c r="J72" i="1" l="1" a="1"/>
  <c r="J72" i="1" s="1"/>
  <c r="R72" i="1" a="1"/>
  <c r="R72" i="1" s="1"/>
  <c r="Y72" i="1" a="1"/>
  <c r="Y72" i="1" s="1"/>
  <c r="Q72" i="1" a="1"/>
  <c r="Q72" i="1" s="1"/>
  <c r="AA72" i="1" a="1"/>
  <c r="AA72" i="1" s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J93" i="1"/>
  <c r="J88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J70" i="1"/>
  <c r="P72" i="1" l="1" a="1"/>
  <c r="P72" i="1" s="1"/>
  <c r="Z72" i="1" a="1"/>
  <c r="Z72" i="1" s="1"/>
  <c r="M72" i="1" a="1"/>
  <c r="M72" i="1" s="1"/>
  <c r="U72" i="1" a="1"/>
  <c r="U72" i="1" s="1"/>
  <c r="X72" i="1" a="1"/>
  <c r="X72" i="1" s="1"/>
  <c r="K72" i="1" a="1"/>
  <c r="K72" i="1" s="1"/>
  <c r="S72" i="1" a="1"/>
  <c r="S72" i="1" s="1"/>
  <c r="N72" i="1" a="1"/>
  <c r="N72" i="1" s="1"/>
  <c r="V72" i="1" a="1"/>
  <c r="V72" i="1" s="1"/>
  <c r="L72" i="1" a="1"/>
  <c r="L72" i="1" s="1"/>
  <c r="O72" i="1" a="1"/>
  <c r="O72" i="1" s="1"/>
  <c r="T72" i="1" a="1"/>
  <c r="T72" i="1" s="1"/>
  <c r="W72" i="1" a="1"/>
  <c r="W72" i="1" s="1"/>
  <c r="F10" i="1"/>
  <c r="Q10" i="1" s="1"/>
  <c r="F11" i="1"/>
  <c r="O11" i="1" s="1"/>
  <c r="F12" i="1"/>
  <c r="M12" i="1" s="1"/>
  <c r="F13" i="1"/>
  <c r="K13" i="1" s="1"/>
  <c r="F14" i="1"/>
  <c r="Q14" i="1" s="1"/>
  <c r="F15" i="1"/>
  <c r="O15" i="1" s="1"/>
  <c r="F16" i="1"/>
  <c r="M16" i="1" s="1"/>
  <c r="F17" i="1"/>
  <c r="K17" i="1" s="1"/>
  <c r="F18" i="1"/>
  <c r="Q18" i="1" s="1"/>
  <c r="F19" i="1"/>
  <c r="O19" i="1" s="1"/>
  <c r="F20" i="1"/>
  <c r="M20" i="1" s="1"/>
  <c r="F21" i="1"/>
  <c r="K21" i="1" s="1"/>
  <c r="F22" i="1"/>
  <c r="J22" i="1" s="1"/>
  <c r="F23" i="1"/>
  <c r="J23" i="1" s="1"/>
  <c r="F24" i="1"/>
  <c r="J24" i="1" s="1"/>
  <c r="F25" i="1"/>
  <c r="J25" i="1" s="1"/>
  <c r="F26" i="1"/>
  <c r="Q26" i="1" s="1"/>
  <c r="F27" i="1"/>
  <c r="O27" i="1" s="1"/>
  <c r="F28" i="1"/>
  <c r="M28" i="1" s="1"/>
  <c r="F29" i="1"/>
  <c r="K29" i="1" s="1"/>
  <c r="F30" i="1"/>
  <c r="Q30" i="1" s="1"/>
  <c r="F31" i="1"/>
  <c r="O31" i="1" s="1"/>
  <c r="F32" i="1"/>
  <c r="J32" i="1" s="1"/>
  <c r="F33" i="1"/>
  <c r="J33" i="1" s="1"/>
  <c r="F34" i="1"/>
  <c r="Q34" i="1" s="1"/>
  <c r="F35" i="1"/>
  <c r="O35" i="1" s="1"/>
  <c r="F36" i="1"/>
  <c r="M36" i="1" s="1"/>
  <c r="F37" i="1"/>
  <c r="K37" i="1" s="1"/>
  <c r="F38" i="1"/>
  <c r="J38" i="1" s="1"/>
  <c r="F39" i="1"/>
  <c r="J39" i="1" s="1"/>
  <c r="F40" i="1"/>
  <c r="J40" i="1" s="1"/>
  <c r="F41" i="1"/>
  <c r="J41" i="1" s="1"/>
  <c r="F42" i="1"/>
  <c r="Q42" i="1" s="1"/>
  <c r="F43" i="1"/>
  <c r="O43" i="1" s="1"/>
  <c r="F44" i="1"/>
  <c r="M44" i="1" s="1"/>
  <c r="F45" i="1"/>
  <c r="K45" i="1" s="1"/>
  <c r="J18" i="1"/>
  <c r="J10" i="1"/>
  <c r="J13" i="1"/>
  <c r="J34" i="1" l="1"/>
  <c r="J27" i="1"/>
  <c r="J29" i="1"/>
  <c r="J21" i="1"/>
  <c r="J19" i="1"/>
  <c r="J11" i="1"/>
  <c r="J35" i="1"/>
  <c r="J28" i="1"/>
  <c r="J12" i="1"/>
  <c r="J20" i="1"/>
  <c r="J36" i="1"/>
  <c r="J15" i="1"/>
  <c r="J42" i="1"/>
  <c r="J45" i="1"/>
  <c r="J16" i="1"/>
  <c r="J17" i="1"/>
  <c r="J14" i="1"/>
  <c r="J44" i="1"/>
  <c r="J37" i="1"/>
  <c r="J43" i="1"/>
  <c r="Z45" i="1"/>
  <c r="R45" i="1"/>
  <c r="AB44" i="1"/>
  <c r="T44" i="1"/>
  <c r="L44" i="1"/>
  <c r="V43" i="1"/>
  <c r="N43" i="1"/>
  <c r="X42" i="1"/>
  <c r="P42" i="1"/>
  <c r="Z41" i="1"/>
  <c r="R41" i="1"/>
  <c r="AB40" i="1"/>
  <c r="T40" i="1"/>
  <c r="L40" i="1"/>
  <c r="V39" i="1"/>
  <c r="N39" i="1"/>
  <c r="X38" i="1"/>
  <c r="P38" i="1"/>
  <c r="Z37" i="1"/>
  <c r="R37" i="1"/>
  <c r="AB36" i="1"/>
  <c r="T36" i="1"/>
  <c r="L36" i="1"/>
  <c r="V35" i="1"/>
  <c r="N35" i="1"/>
  <c r="X34" i="1"/>
  <c r="P34" i="1"/>
  <c r="Z33" i="1"/>
  <c r="R33" i="1"/>
  <c r="AB32" i="1"/>
  <c r="T32" i="1"/>
  <c r="L32" i="1"/>
  <c r="V31" i="1"/>
  <c r="N31" i="1"/>
  <c r="X30" i="1"/>
  <c r="P30" i="1"/>
  <c r="Z29" i="1"/>
  <c r="R29" i="1"/>
  <c r="AB28" i="1"/>
  <c r="T28" i="1"/>
  <c r="L28" i="1"/>
  <c r="V27" i="1"/>
  <c r="N27" i="1"/>
  <c r="X26" i="1"/>
  <c r="P26" i="1"/>
  <c r="Z25" i="1"/>
  <c r="R25" i="1"/>
  <c r="AB24" i="1"/>
  <c r="T24" i="1"/>
  <c r="L24" i="1"/>
  <c r="V23" i="1"/>
  <c r="N23" i="1"/>
  <c r="X22" i="1"/>
  <c r="P22" i="1"/>
  <c r="Z21" i="1"/>
  <c r="R21" i="1"/>
  <c r="AB20" i="1"/>
  <c r="T20" i="1"/>
  <c r="L20" i="1"/>
  <c r="V19" i="1"/>
  <c r="N19" i="1"/>
  <c r="X18" i="1"/>
  <c r="P18" i="1"/>
  <c r="Z17" i="1"/>
  <c r="R17" i="1"/>
  <c r="AB16" i="1"/>
  <c r="T16" i="1"/>
  <c r="L16" i="1"/>
  <c r="V15" i="1"/>
  <c r="N15" i="1"/>
  <c r="X14" i="1"/>
  <c r="P14" i="1"/>
  <c r="Z13" i="1"/>
  <c r="R13" i="1"/>
  <c r="AB12" i="1"/>
  <c r="T12" i="1"/>
  <c r="L12" i="1"/>
  <c r="V11" i="1"/>
  <c r="N11" i="1"/>
  <c r="X10" i="1"/>
  <c r="P10" i="1"/>
  <c r="Y45" i="1"/>
  <c r="Q45" i="1"/>
  <c r="AA44" i="1"/>
  <c r="S44" i="1"/>
  <c r="K44" i="1"/>
  <c r="U43" i="1"/>
  <c r="M43" i="1"/>
  <c r="W42" i="1"/>
  <c r="O42" i="1"/>
  <c r="Y41" i="1"/>
  <c r="Q41" i="1"/>
  <c r="AA40" i="1"/>
  <c r="S40" i="1"/>
  <c r="K40" i="1"/>
  <c r="U39" i="1"/>
  <c r="M39" i="1"/>
  <c r="W38" i="1"/>
  <c r="O38" i="1"/>
  <c r="Y37" i="1"/>
  <c r="Q37" i="1"/>
  <c r="AA36" i="1"/>
  <c r="S36" i="1"/>
  <c r="K36" i="1"/>
  <c r="U35" i="1"/>
  <c r="M35" i="1"/>
  <c r="W34" i="1"/>
  <c r="O34" i="1"/>
  <c r="Y33" i="1"/>
  <c r="Q33" i="1"/>
  <c r="AA32" i="1"/>
  <c r="S32" i="1"/>
  <c r="K32" i="1"/>
  <c r="U31" i="1"/>
  <c r="M31" i="1"/>
  <c r="W30" i="1"/>
  <c r="O30" i="1"/>
  <c r="Y29" i="1"/>
  <c r="Q29" i="1"/>
  <c r="AA28" i="1"/>
  <c r="S28" i="1"/>
  <c r="K28" i="1"/>
  <c r="U27" i="1"/>
  <c r="M27" i="1"/>
  <c r="W26" i="1"/>
  <c r="O26" i="1"/>
  <c r="Y25" i="1"/>
  <c r="Q25" i="1"/>
  <c r="AA24" i="1"/>
  <c r="S24" i="1"/>
  <c r="K24" i="1"/>
  <c r="U23" i="1"/>
  <c r="M23" i="1"/>
  <c r="W22" i="1"/>
  <c r="O22" i="1"/>
  <c r="Y21" i="1"/>
  <c r="Q21" i="1"/>
  <c r="AA20" i="1"/>
  <c r="S20" i="1"/>
  <c r="K20" i="1"/>
  <c r="U19" i="1"/>
  <c r="M19" i="1"/>
  <c r="W18" i="1"/>
  <c r="O18" i="1"/>
  <c r="Y17" i="1"/>
  <c r="Q17" i="1"/>
  <c r="AA16" i="1"/>
  <c r="S16" i="1"/>
  <c r="K16" i="1"/>
  <c r="U15" i="1"/>
  <c r="M15" i="1"/>
  <c r="W14" i="1"/>
  <c r="O14" i="1"/>
  <c r="Y13" i="1"/>
  <c r="Q13" i="1"/>
  <c r="AA12" i="1"/>
  <c r="S12" i="1"/>
  <c r="K12" i="1"/>
  <c r="U11" i="1"/>
  <c r="M11" i="1"/>
  <c r="W10" i="1"/>
  <c r="O10" i="1"/>
  <c r="J31" i="1"/>
  <c r="X45" i="1"/>
  <c r="P45" i="1"/>
  <c r="Z44" i="1"/>
  <c r="R44" i="1"/>
  <c r="AB43" i="1"/>
  <c r="T43" i="1"/>
  <c r="L43" i="1"/>
  <c r="V42" i="1"/>
  <c r="N42" i="1"/>
  <c r="X41" i="1"/>
  <c r="P41" i="1"/>
  <c r="Z40" i="1"/>
  <c r="R40" i="1"/>
  <c r="AB39" i="1"/>
  <c r="T39" i="1"/>
  <c r="L39" i="1"/>
  <c r="V38" i="1"/>
  <c r="N38" i="1"/>
  <c r="X37" i="1"/>
  <c r="P37" i="1"/>
  <c r="Z36" i="1"/>
  <c r="R36" i="1"/>
  <c r="AB35" i="1"/>
  <c r="T35" i="1"/>
  <c r="L35" i="1"/>
  <c r="V34" i="1"/>
  <c r="N34" i="1"/>
  <c r="X33" i="1"/>
  <c r="P33" i="1"/>
  <c r="Z32" i="1"/>
  <c r="R32" i="1"/>
  <c r="AB31" i="1"/>
  <c r="T31" i="1"/>
  <c r="L31" i="1"/>
  <c r="V30" i="1"/>
  <c r="N30" i="1"/>
  <c r="X29" i="1"/>
  <c r="P29" i="1"/>
  <c r="Z28" i="1"/>
  <c r="R28" i="1"/>
  <c r="AB27" i="1"/>
  <c r="T27" i="1"/>
  <c r="L27" i="1"/>
  <c r="V26" i="1"/>
  <c r="N26" i="1"/>
  <c r="X25" i="1"/>
  <c r="P25" i="1"/>
  <c r="Z24" i="1"/>
  <c r="R24" i="1"/>
  <c r="AB23" i="1"/>
  <c r="T23" i="1"/>
  <c r="L23" i="1"/>
  <c r="V22" i="1"/>
  <c r="N22" i="1"/>
  <c r="X21" i="1"/>
  <c r="P21" i="1"/>
  <c r="Z20" i="1"/>
  <c r="R20" i="1"/>
  <c r="AB19" i="1"/>
  <c r="T19" i="1"/>
  <c r="L19" i="1"/>
  <c r="V18" i="1"/>
  <c r="N18" i="1"/>
  <c r="X17" i="1"/>
  <c r="P17" i="1"/>
  <c r="Z16" i="1"/>
  <c r="R16" i="1"/>
  <c r="AB15" i="1"/>
  <c r="T15" i="1"/>
  <c r="L15" i="1"/>
  <c r="V14" i="1"/>
  <c r="N14" i="1"/>
  <c r="X13" i="1"/>
  <c r="P13" i="1"/>
  <c r="Z12" i="1"/>
  <c r="R12" i="1"/>
  <c r="AB11" i="1"/>
  <c r="T11" i="1"/>
  <c r="L11" i="1"/>
  <c r="V10" i="1"/>
  <c r="N10" i="1"/>
  <c r="J30" i="1"/>
  <c r="W45" i="1"/>
  <c r="O45" i="1"/>
  <c r="Y44" i="1"/>
  <c r="Q44" i="1"/>
  <c r="AA43" i="1"/>
  <c r="S43" i="1"/>
  <c r="K43" i="1"/>
  <c r="U42" i="1"/>
  <c r="M42" i="1"/>
  <c r="W41" i="1"/>
  <c r="O41" i="1"/>
  <c r="Y40" i="1"/>
  <c r="Q40" i="1"/>
  <c r="AA39" i="1"/>
  <c r="S39" i="1"/>
  <c r="K39" i="1"/>
  <c r="U38" i="1"/>
  <c r="M38" i="1"/>
  <c r="W37" i="1"/>
  <c r="O37" i="1"/>
  <c r="Y36" i="1"/>
  <c r="Q36" i="1"/>
  <c r="AA35" i="1"/>
  <c r="S35" i="1"/>
  <c r="K35" i="1"/>
  <c r="U34" i="1"/>
  <c r="M34" i="1"/>
  <c r="W33" i="1"/>
  <c r="O33" i="1"/>
  <c r="Y32" i="1"/>
  <c r="Q32" i="1"/>
  <c r="AA31" i="1"/>
  <c r="S31" i="1"/>
  <c r="K31" i="1"/>
  <c r="U30" i="1"/>
  <c r="M30" i="1"/>
  <c r="W29" i="1"/>
  <c r="O29" i="1"/>
  <c r="Y28" i="1"/>
  <c r="Q28" i="1"/>
  <c r="AA27" i="1"/>
  <c r="S27" i="1"/>
  <c r="K27" i="1"/>
  <c r="U26" i="1"/>
  <c r="M26" i="1"/>
  <c r="W25" i="1"/>
  <c r="O25" i="1"/>
  <c r="Y24" i="1"/>
  <c r="Q24" i="1"/>
  <c r="AA23" i="1"/>
  <c r="S23" i="1"/>
  <c r="K23" i="1"/>
  <c r="U22" i="1"/>
  <c r="M22" i="1"/>
  <c r="W21" i="1"/>
  <c r="O21" i="1"/>
  <c r="Y20" i="1"/>
  <c r="Q20" i="1"/>
  <c r="AA19" i="1"/>
  <c r="S19" i="1"/>
  <c r="K19" i="1"/>
  <c r="U18" i="1"/>
  <c r="M18" i="1"/>
  <c r="W17" i="1"/>
  <c r="O17" i="1"/>
  <c r="Y16" i="1"/>
  <c r="Q16" i="1"/>
  <c r="AA15" i="1"/>
  <c r="S15" i="1"/>
  <c r="K15" i="1"/>
  <c r="U14" i="1"/>
  <c r="M14" i="1"/>
  <c r="W13" i="1"/>
  <c r="O13" i="1"/>
  <c r="Y12" i="1"/>
  <c r="Q12" i="1"/>
  <c r="AA11" i="1"/>
  <c r="S11" i="1"/>
  <c r="K11" i="1"/>
  <c r="U10" i="1"/>
  <c r="M10" i="1"/>
  <c r="J26" i="1"/>
  <c r="V45" i="1"/>
  <c r="N45" i="1"/>
  <c r="X44" i="1"/>
  <c r="P44" i="1"/>
  <c r="Z43" i="1"/>
  <c r="R43" i="1"/>
  <c r="AB42" i="1"/>
  <c r="T42" i="1"/>
  <c r="L42" i="1"/>
  <c r="V41" i="1"/>
  <c r="N41" i="1"/>
  <c r="X40" i="1"/>
  <c r="P40" i="1"/>
  <c r="Z39" i="1"/>
  <c r="R39" i="1"/>
  <c r="AB38" i="1"/>
  <c r="T38" i="1"/>
  <c r="L38" i="1"/>
  <c r="V37" i="1"/>
  <c r="N37" i="1"/>
  <c r="X36" i="1"/>
  <c r="P36" i="1"/>
  <c r="Z35" i="1"/>
  <c r="R35" i="1"/>
  <c r="AB34" i="1"/>
  <c r="T34" i="1"/>
  <c r="L34" i="1"/>
  <c r="V33" i="1"/>
  <c r="N33" i="1"/>
  <c r="X32" i="1"/>
  <c r="P32" i="1"/>
  <c r="Z31" i="1"/>
  <c r="R31" i="1"/>
  <c r="AB30" i="1"/>
  <c r="T30" i="1"/>
  <c r="L30" i="1"/>
  <c r="V29" i="1"/>
  <c r="N29" i="1"/>
  <c r="X28" i="1"/>
  <c r="P28" i="1"/>
  <c r="Z27" i="1"/>
  <c r="R27" i="1"/>
  <c r="AB26" i="1"/>
  <c r="T26" i="1"/>
  <c r="L26" i="1"/>
  <c r="V25" i="1"/>
  <c r="N25" i="1"/>
  <c r="X24" i="1"/>
  <c r="P24" i="1"/>
  <c r="Z23" i="1"/>
  <c r="R23" i="1"/>
  <c r="AB22" i="1"/>
  <c r="T22" i="1"/>
  <c r="L22" i="1"/>
  <c r="V21" i="1"/>
  <c r="N21" i="1"/>
  <c r="X20" i="1"/>
  <c r="P20" i="1"/>
  <c r="Z19" i="1"/>
  <c r="R19" i="1"/>
  <c r="AB18" i="1"/>
  <c r="T18" i="1"/>
  <c r="L18" i="1"/>
  <c r="V17" i="1"/>
  <c r="N17" i="1"/>
  <c r="X16" i="1"/>
  <c r="P16" i="1"/>
  <c r="Z15" i="1"/>
  <c r="R15" i="1"/>
  <c r="AB14" i="1"/>
  <c r="T14" i="1"/>
  <c r="L14" i="1"/>
  <c r="V13" i="1"/>
  <c r="N13" i="1"/>
  <c r="X12" i="1"/>
  <c r="P12" i="1"/>
  <c r="Z11" i="1"/>
  <c r="R11" i="1"/>
  <c r="AB10" i="1"/>
  <c r="T10" i="1"/>
  <c r="L10" i="1"/>
  <c r="U45" i="1"/>
  <c r="M45" i="1"/>
  <c r="W44" i="1"/>
  <c r="O44" i="1"/>
  <c r="Y43" i="1"/>
  <c r="Q43" i="1"/>
  <c r="AA42" i="1"/>
  <c r="S42" i="1"/>
  <c r="K42" i="1"/>
  <c r="U41" i="1"/>
  <c r="M41" i="1"/>
  <c r="W40" i="1"/>
  <c r="O40" i="1"/>
  <c r="Y39" i="1"/>
  <c r="Q39" i="1"/>
  <c r="AA38" i="1"/>
  <c r="S38" i="1"/>
  <c r="K38" i="1"/>
  <c r="U37" i="1"/>
  <c r="M37" i="1"/>
  <c r="W36" i="1"/>
  <c r="O36" i="1"/>
  <c r="Y35" i="1"/>
  <c r="Q35" i="1"/>
  <c r="AA34" i="1"/>
  <c r="S34" i="1"/>
  <c r="K34" i="1"/>
  <c r="U33" i="1"/>
  <c r="M33" i="1"/>
  <c r="W32" i="1"/>
  <c r="O32" i="1"/>
  <c r="Y31" i="1"/>
  <c r="Q31" i="1"/>
  <c r="AA30" i="1"/>
  <c r="S30" i="1"/>
  <c r="K30" i="1"/>
  <c r="U29" i="1"/>
  <c r="M29" i="1"/>
  <c r="W28" i="1"/>
  <c r="O28" i="1"/>
  <c r="Y27" i="1"/>
  <c r="Q27" i="1"/>
  <c r="AA26" i="1"/>
  <c r="S26" i="1"/>
  <c r="K26" i="1"/>
  <c r="U25" i="1"/>
  <c r="M25" i="1"/>
  <c r="W24" i="1"/>
  <c r="O24" i="1"/>
  <c r="Y23" i="1"/>
  <c r="Q23" i="1"/>
  <c r="AA22" i="1"/>
  <c r="S22" i="1"/>
  <c r="K22" i="1"/>
  <c r="U21" i="1"/>
  <c r="M21" i="1"/>
  <c r="W20" i="1"/>
  <c r="O20" i="1"/>
  <c r="Y19" i="1"/>
  <c r="Q19" i="1"/>
  <c r="AA18" i="1"/>
  <c r="S18" i="1"/>
  <c r="K18" i="1"/>
  <c r="U17" i="1"/>
  <c r="M17" i="1"/>
  <c r="W16" i="1"/>
  <c r="O16" i="1"/>
  <c r="Y15" i="1"/>
  <c r="Q15" i="1"/>
  <c r="AA14" i="1"/>
  <c r="S14" i="1"/>
  <c r="K14" i="1"/>
  <c r="U13" i="1"/>
  <c r="M13" i="1"/>
  <c r="W12" i="1"/>
  <c r="O12" i="1"/>
  <c r="Y11" i="1"/>
  <c r="Q11" i="1"/>
  <c r="AA10" i="1"/>
  <c r="S10" i="1"/>
  <c r="K10" i="1"/>
  <c r="AB45" i="1"/>
  <c r="T45" i="1"/>
  <c r="L45" i="1"/>
  <c r="V44" i="1"/>
  <c r="N44" i="1"/>
  <c r="X43" i="1"/>
  <c r="P43" i="1"/>
  <c r="Z42" i="1"/>
  <c r="R42" i="1"/>
  <c r="AB41" i="1"/>
  <c r="T41" i="1"/>
  <c r="L41" i="1"/>
  <c r="V40" i="1"/>
  <c r="N40" i="1"/>
  <c r="X39" i="1"/>
  <c r="P39" i="1"/>
  <c r="Z38" i="1"/>
  <c r="R38" i="1"/>
  <c r="AB37" i="1"/>
  <c r="T37" i="1"/>
  <c r="L37" i="1"/>
  <c r="V36" i="1"/>
  <c r="N36" i="1"/>
  <c r="X35" i="1"/>
  <c r="P35" i="1"/>
  <c r="Z34" i="1"/>
  <c r="R34" i="1"/>
  <c r="AB33" i="1"/>
  <c r="T33" i="1"/>
  <c r="L33" i="1"/>
  <c r="V32" i="1"/>
  <c r="N32" i="1"/>
  <c r="X31" i="1"/>
  <c r="P31" i="1"/>
  <c r="Z30" i="1"/>
  <c r="R30" i="1"/>
  <c r="AB29" i="1"/>
  <c r="T29" i="1"/>
  <c r="L29" i="1"/>
  <c r="V28" i="1"/>
  <c r="N28" i="1"/>
  <c r="X27" i="1"/>
  <c r="P27" i="1"/>
  <c r="Z26" i="1"/>
  <c r="R26" i="1"/>
  <c r="AB25" i="1"/>
  <c r="T25" i="1"/>
  <c r="L25" i="1"/>
  <c r="V24" i="1"/>
  <c r="N24" i="1"/>
  <c r="X23" i="1"/>
  <c r="P23" i="1"/>
  <c r="Z22" i="1"/>
  <c r="R22" i="1"/>
  <c r="AB21" i="1"/>
  <c r="T21" i="1"/>
  <c r="L21" i="1"/>
  <c r="V20" i="1"/>
  <c r="N20" i="1"/>
  <c r="X19" i="1"/>
  <c r="P19" i="1"/>
  <c r="Z18" i="1"/>
  <c r="R18" i="1"/>
  <c r="AB17" i="1"/>
  <c r="T17" i="1"/>
  <c r="L17" i="1"/>
  <c r="V16" i="1"/>
  <c r="N16" i="1"/>
  <c r="X15" i="1"/>
  <c r="P15" i="1"/>
  <c r="Z14" i="1"/>
  <c r="R14" i="1"/>
  <c r="AB13" i="1"/>
  <c r="T13" i="1"/>
  <c r="L13" i="1"/>
  <c r="V12" i="1"/>
  <c r="N12" i="1"/>
  <c r="X11" i="1"/>
  <c r="P11" i="1"/>
  <c r="Z10" i="1"/>
  <c r="R10" i="1"/>
  <c r="AA45" i="1"/>
  <c r="S45" i="1"/>
  <c r="U44" i="1"/>
  <c r="W43" i="1"/>
  <c r="Y42" i="1"/>
  <c r="AA41" i="1"/>
  <c r="S41" i="1"/>
  <c r="K41" i="1"/>
  <c r="U40" i="1"/>
  <c r="M40" i="1"/>
  <c r="W39" i="1"/>
  <c r="O39" i="1"/>
  <c r="Y38" i="1"/>
  <c r="Q38" i="1"/>
  <c r="AA37" i="1"/>
  <c r="S37" i="1"/>
  <c r="U36" i="1"/>
  <c r="W35" i="1"/>
  <c r="Y34" i="1"/>
  <c r="AA33" i="1"/>
  <c r="S33" i="1"/>
  <c r="K33" i="1"/>
  <c r="U32" i="1"/>
  <c r="M32" i="1"/>
  <c r="W31" i="1"/>
  <c r="Y30" i="1"/>
  <c r="AA29" i="1"/>
  <c r="S29" i="1"/>
  <c r="U28" i="1"/>
  <c r="W27" i="1"/>
  <c r="Y26" i="1"/>
  <c r="AA25" i="1"/>
  <c r="S25" i="1"/>
  <c r="K25" i="1"/>
  <c r="U24" i="1"/>
  <c r="M24" i="1"/>
  <c r="W23" i="1"/>
  <c r="O23" i="1"/>
  <c r="Y22" i="1"/>
  <c r="Q22" i="1"/>
  <c r="AA21" i="1"/>
  <c r="S21" i="1"/>
  <c r="U20" i="1"/>
  <c r="W19" i="1"/>
  <c r="Y18" i="1"/>
  <c r="AA17" i="1"/>
  <c r="S17" i="1"/>
  <c r="U16" i="1"/>
  <c r="W15" i="1"/>
  <c r="Y14" i="1"/>
  <c r="AA13" i="1"/>
  <c r="S13" i="1"/>
  <c r="U12" i="1"/>
  <c r="W11" i="1"/>
  <c r="Y10" i="1"/>
  <c r="J69" i="1"/>
  <c r="K69" i="1" s="1"/>
  <c r="L69" i="1" s="1"/>
  <c r="M69" i="1" s="1"/>
  <c r="N69" i="1" s="1"/>
  <c r="O69" i="1" s="1"/>
  <c r="P69" i="1" s="1"/>
  <c r="Q69" i="1" s="1"/>
  <c r="R69" i="1" s="1"/>
  <c r="S69" i="1" s="1"/>
  <c r="T69" i="1" s="1"/>
  <c r="U69" i="1" s="1"/>
  <c r="V69" i="1" s="1"/>
  <c r="W69" i="1" s="1"/>
  <c r="X69" i="1" s="1"/>
  <c r="Y69" i="1" s="1"/>
  <c r="Z69" i="1" s="1"/>
  <c r="AA69" i="1" s="1"/>
  <c r="AB69" i="1" s="1"/>
  <c r="H67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I9" i="1"/>
  <c r="J8" i="1"/>
  <c r="K8" i="1" s="1"/>
  <c r="L8" i="1" s="1"/>
  <c r="M8" i="1" s="1"/>
  <c r="N8" i="1" s="1"/>
  <c r="O8" i="1" s="1"/>
  <c r="P8" i="1" s="1"/>
  <c r="Q8" i="1" s="1"/>
  <c r="R8" i="1" s="1"/>
  <c r="S8" i="1" s="1"/>
  <c r="T8" i="1" s="1"/>
  <c r="U8" i="1" s="1"/>
  <c r="V8" i="1" s="1"/>
  <c r="W8" i="1" s="1"/>
  <c r="X8" i="1" s="1"/>
  <c r="Y8" i="1" s="1"/>
  <c r="Z8" i="1" s="1"/>
  <c r="AA8" i="1" s="1"/>
  <c r="AB8" i="1" s="1"/>
  <c r="J9" i="1" l="1"/>
  <c r="J67" i="1" s="1"/>
  <c r="AB9" i="1"/>
  <c r="AB67" i="1" s="1"/>
  <c r="T9" i="1"/>
  <c r="T67" i="1" s="1"/>
  <c r="L9" i="1"/>
  <c r="L67" i="1" s="1"/>
  <c r="W9" i="1"/>
  <c r="W67" i="1" s="1"/>
  <c r="P9" i="1"/>
  <c r="P67" i="1" s="1"/>
  <c r="Z9" i="1"/>
  <c r="Z67" i="1" s="1"/>
  <c r="R9" i="1"/>
  <c r="R67" i="1" s="1"/>
  <c r="X9" i="1"/>
  <c r="X67" i="1" s="1"/>
  <c r="S9" i="1"/>
  <c r="S67" i="1" s="1"/>
  <c r="K9" i="1"/>
  <c r="K67" i="1" s="1"/>
  <c r="M9" i="1"/>
  <c r="M67" i="1" s="1"/>
  <c r="V9" i="1"/>
  <c r="V67" i="1" s="1"/>
  <c r="N9" i="1"/>
  <c r="N67" i="1" s="1"/>
  <c r="O9" i="1"/>
  <c r="O67" i="1" s="1"/>
  <c r="Q9" i="1"/>
  <c r="Q67" i="1" s="1"/>
  <c r="U9" i="1"/>
  <c r="U67" i="1" s="1"/>
  <c r="Y9" i="1"/>
  <c r="Y67" i="1" s="1"/>
  <c r="AA9" i="1"/>
  <c r="AA67" i="1" s="1"/>
  <c r="I6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Matthias Fripp</author>
  </authors>
  <commentList>
    <comment ref="F73" authorId="0" shapeId="0" xr:uid="{79599332-F79D-3442-A762-BC0353E479DC}">
      <text>
        <r>
          <rPr>
            <sz val="10"/>
            <color rgb="FF000000"/>
            <rFont val="Tahoma"/>
            <family val="2"/>
          </rPr>
          <t xml:space="preserve">Includes $19,307,327 in generation O&amp;M that is not attributed to any individual plant.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This was found as follows: Applying Switch's fixed and variable O&amp;M coefficients to power plants online in 2018, using production data reported on EIA form 923 gives $52,650,458 in expected O&amp;M. However, HECO reported </t>
        </r>
        <r>
          <rPr>
            <sz val="10"/>
            <color rgb="FF000000"/>
            <rFont val="Arial"/>
            <family val="2"/>
          </rPr>
          <t xml:space="preserve">$71,957,785 in non-fuel O&amp;M expenses on FERC Form 1 for 2018. The difference is $19,307,327.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See "Existing Plant Data.xlsx" for detailed calculations.</t>
        </r>
      </text>
    </comment>
    <comment ref="J73" authorId="0" shapeId="0" xr:uid="{C4464F87-BA6F-1641-ADB7-03AFF9832976}">
      <text>
        <r>
          <rPr>
            <sz val="10"/>
            <color rgb="FF000000"/>
            <rFont val="Tahoma"/>
            <family val="2"/>
          </rPr>
          <t xml:space="preserve">Includes $19,307,327 in generation O&amp;M that is not attributed to any individual plant.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This was found as follows: Applying Switch's fixed and variable O&amp;M coefficients to power plants online in 2018, using production data reported on EIA form 923 gives $52,650,458 in expected O&amp;M. However, HECO reported </t>
        </r>
        <r>
          <rPr>
            <sz val="10"/>
            <color rgb="FF000000"/>
            <rFont val="Arial"/>
            <family val="2"/>
          </rPr>
          <t xml:space="preserve">$71,957,785 in non-fuel O&amp;M expenses on FERC Form 1 for 2018. The difference is $19,307,327.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See "Existing Plant Data.xlsx" for detailed calculations.</t>
        </r>
      </text>
    </comment>
    <comment ref="F87" authorId="0" shapeId="0" xr:uid="{0110E693-7FE3-4B4C-9D91-78EF1611B028}">
      <text>
        <r>
          <rPr>
            <sz val="10"/>
            <color rgb="FF000000"/>
            <rFont val="Tahoma"/>
            <family val="2"/>
          </rPr>
          <t>This is net of losses in distributed storage.</t>
        </r>
      </text>
    </comment>
    <comment ref="F88" authorId="0" shapeId="0" xr:uid="{F126F14E-1428-4444-BF90-CFF79A5B1E96}">
      <text>
        <r>
          <rPr>
            <sz val="10"/>
            <color rgb="FF000000"/>
            <rFont val="Tahoma"/>
            <family val="2"/>
          </rPr>
          <t>This includes both distributed PV and distributed batteries; we assume distributed batteries have a power rating equal to 0.25x their kWh rating.</t>
        </r>
      </text>
    </comment>
    <comment ref="F94" authorId="0" shapeId="0" xr:uid="{166E0555-6CCF-A44B-96A1-45FDA856073E}">
      <text>
        <r>
          <rPr>
            <sz val="10"/>
            <color rgb="FF000000"/>
            <rFont val="Tahoma"/>
            <family val="2"/>
          </rPr>
          <t xml:space="preserve">None of these categories include storage losses; this makes it easy to calculate RPS compliance as (renewable production) / (all production) without worrying about losses.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<sst xmlns="http://schemas.openxmlformats.org/spreadsheetml/2006/main" count="2609" uniqueCount="108">
  <si>
    <t>Enovation Partners</t>
  </si>
  <si>
    <t>PROPERTY OF ULUPONO INITIATIVE LLC - UNAUTHORIZED COPYING, SHARING OR DISTRIBUTION STRICTLY PROHIBITED</t>
  </si>
  <si>
    <t>$'000</t>
  </si>
  <si>
    <t>Scenario Name</t>
  </si>
  <si>
    <t>MPIR</t>
  </si>
  <si>
    <t>MAJOR PROJECT</t>
  </si>
  <si>
    <t>MONTH IN SERVICE</t>
  </si>
  <si>
    <t>PROJECT</t>
  </si>
  <si>
    <t>Generation and Energy Storage</t>
  </si>
  <si>
    <t>ERP / IT Systems</t>
  </si>
  <si>
    <t>Distribution Capital</t>
  </si>
  <si>
    <t>Transmission Capital</t>
  </si>
  <si>
    <t>Total</t>
  </si>
  <si>
    <t>Fuel Expense ($'000)</t>
  </si>
  <si>
    <t>Generation O&amp;M ($'000)</t>
  </si>
  <si>
    <t>Transmission O&amp;M ($'000)</t>
  </si>
  <si>
    <t>Distribution O&amp;M ($'000)</t>
  </si>
  <si>
    <t>G&amp;A Expense ($'000)</t>
  </si>
  <si>
    <t>Net Load (GWh)</t>
  </si>
  <si>
    <t>Customer Count</t>
  </si>
  <si>
    <t>Average Residential Use (kWh/month)</t>
  </si>
  <si>
    <t>CO2 Emissions (tons)</t>
  </si>
  <si>
    <t>Distributed Generation (GWh)</t>
  </si>
  <si>
    <t>Distributed Generation Capacity (MW)</t>
  </si>
  <si>
    <t>Scenario Assumptions Instructions</t>
  </si>
  <si>
    <t xml:space="preserve">Scenario Assumptions </t>
  </si>
  <si>
    <t xml:space="preserve">If you require more rows for individual projects, please email Erin Sowerby at erin.sowerby@rolandberger.com </t>
  </si>
  <si>
    <t>Operating Cost Inputs</t>
  </si>
  <si>
    <t>Fill in all sections for Capital Costs, Operating Costs and Operational Assumptions</t>
  </si>
  <si>
    <t>Operational Inputs</t>
  </si>
  <si>
    <t>Do not add or delete rows or columns</t>
  </si>
  <si>
    <t>Provide the name of the scenario in cell C5</t>
  </si>
  <si>
    <t>Regulatory Innovation Simulation Tool</t>
  </si>
  <si>
    <t>Change only cells with a blue font</t>
  </si>
  <si>
    <t>In Column B, identify capital projects that are eligible for MPIR</t>
  </si>
  <si>
    <t>In Column C, identify capital projects that are major projects, defined as multi-year projects where capital will go to CWIP until the last year of capex</t>
  </si>
  <si>
    <t>In Column D, identify the month in service for MPIR projects</t>
  </si>
  <si>
    <t>Capital Expenditures Assumptions</t>
  </si>
  <si>
    <t>General Instructions</t>
  </si>
  <si>
    <t>MPIR Non-Capital Costs ($'000)</t>
  </si>
  <si>
    <t>Ulupono #1</t>
  </si>
  <si>
    <t>plant by plant capacity available goes here (MW avail)</t>
  </si>
  <si>
    <t>PPA costs not needed per project, just show capacity each year</t>
  </si>
  <si>
    <t>gross_load</t>
  </si>
  <si>
    <t>system</t>
  </si>
  <si>
    <t>co2_emissions</t>
  </si>
  <si>
    <t>variable_om</t>
  </si>
  <si>
    <t>distributed</t>
  </si>
  <si>
    <t>total_output</t>
  </si>
  <si>
    <t>storage_load</t>
  </si>
  <si>
    <t>renewable_output</t>
  </si>
  <si>
    <t>non_renewable_output</t>
  </si>
  <si>
    <t>fuel_cost</t>
  </si>
  <si>
    <t>fixed_om</t>
  </si>
  <si>
    <t>capital_outlay</t>
  </si>
  <si>
    <t>capacity_retired</t>
  </si>
  <si>
    <t>capacity_in_place</t>
  </si>
  <si>
    <t>capacity_added</t>
  </si>
  <si>
    <t>amortized_cost</t>
  </si>
  <si>
    <t>PPA</t>
  </si>
  <si>
    <t>storage_net_load</t>
  </si>
  <si>
    <t>ppa_cost</t>
  </si>
  <si>
    <t>HECO</t>
  </si>
  <si>
    <t>variable</t>
  </si>
  <si>
    <t>owner</t>
  </si>
  <si>
    <t>SlopedDistPV</t>
  </si>
  <si>
    <t>FlatDistPV</t>
  </si>
  <si>
    <t>DistBattery</t>
  </si>
  <si>
    <t>OnshoreWind</t>
  </si>
  <si>
    <t>OffshoreWind</t>
  </si>
  <si>
    <t>Kalaeloa_CC3</t>
  </si>
  <si>
    <t>Kalaeloa_CC2</t>
  </si>
  <si>
    <t>Kalaeloa_CC1</t>
  </si>
  <si>
    <t>H-Power</t>
  </si>
  <si>
    <t>CentralTrackingPV</t>
  </si>
  <si>
    <t>Battery_Bulk</t>
  </si>
  <si>
    <t>AES</t>
  </si>
  <si>
    <t>PumpedHydro</t>
  </si>
  <si>
    <t>Waiau_9</t>
  </si>
  <si>
    <t>Waiau_8</t>
  </si>
  <si>
    <t>Waiau_7</t>
  </si>
  <si>
    <t>Waiau_6</t>
  </si>
  <si>
    <t>Waiau_10</t>
  </si>
  <si>
    <t>Kahe_6</t>
  </si>
  <si>
    <t>Kahe_5</t>
  </si>
  <si>
    <t>Kahe_4</t>
  </si>
  <si>
    <t>Kahe_3</t>
  </si>
  <si>
    <t>Kahe_2</t>
  </si>
  <si>
    <t>Kahe_1</t>
  </si>
  <si>
    <t>IC_Schofield</t>
  </si>
  <si>
    <t>CIP_CT</t>
  </si>
  <si>
    <t>Battery_Conting</t>
  </si>
  <si>
    <t>Airport_DSG</t>
  </si>
  <si>
    <t>gen_tech</t>
  </si>
  <si>
    <t>Utility-owned renewable production</t>
  </si>
  <si>
    <t>Utility-owned non-renewable production</t>
  </si>
  <si>
    <t>PPA renewable production</t>
  </si>
  <si>
    <t>PPA non-renewable production</t>
  </si>
  <si>
    <t>distributed renewable production</t>
  </si>
  <si>
    <t>distributed non-renewable production</t>
  </si>
  <si>
    <t>gen_vintage</t>
  </si>
  <si>
    <t>gen_is_intermittent</t>
  </si>
  <si>
    <t>ev_load</t>
  </si>
  <si>
    <t>Electric Vehicle Load (GWh)</t>
  </si>
  <si>
    <t>Purchased Power Expense - Firm ($'000)</t>
  </si>
  <si>
    <t>Purchased Power Expense - Intermittent ($'000)</t>
  </si>
  <si>
    <t>First-Year Purchased Power Expense ($'000)</t>
  </si>
  <si>
    <t>Utility-Scale Renewable Generation (GWh)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</si>
</sst>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</cellStyleXfs>
  <cellXfs count="36">
    <xf numFmtId="0" fontId="0" fillId="0" borderId="0" xfId="0"/>
    <xf numFmtId="0" fontId="4" fillId="0" borderId="0" xfId="2" applyFont="1"/>
    <xf numFmtId="0" fontId="5" fillId="0" borderId="0" xfId="2" applyFont="1"/>
    <xf numFmtId="0" fontId="6" fillId="0" borderId="1" xfId="2" applyFont="1" applyBorder="1"/>
    <xf numFmtId="0" fontId="4" fillId="0" borderId="0" xfId="2" applyFont="1" applyFill="1"/>
    <xf numFmtId="0" fontId="7" fillId="0" borderId="0" xfId="2" applyFont="1"/>
    <xf numFmtId="0" fontId="7" fillId="0" borderId="1" xfId="2" applyFont="1" applyBorder="1"/>
    <xf numFmtId="0" fontId="7" fillId="0" borderId="1" xfId="2" applyFont="1" applyFill="1" applyBorder="1"/>
    <xf numFmtId="164" fontId="7" fillId="0" borderId="1" xfId="1" applyNumberFormat="1" applyFont="1" applyBorder="1"/>
    <xf numFmtId="0" fontId="8" fillId="0" borderId="0" xfId="2" applyFont="1"/>
    <xf numFmtId="0" fontId="9" fillId="0" borderId="0" xfId="2" applyFont="1"/>
    <xf numFmtId="0" fontId="7" fillId="0" borderId="0" xfId="2" applyFont="1" applyFill="1"/>
    <xf numFmtId="164" fontId="7" fillId="0" borderId="0" xfId="1" applyNumberFormat="1" applyFont="1"/>
    <xf numFmtId="37" fontId="7" fillId="0" borderId="1" xfId="2" applyNumberFormat="1" applyFont="1" applyBorder="1"/>
    <xf numFmtId="164" fontId="8" fillId="0" borderId="0" xfId="1" applyNumberFormat="1" applyFont="1"/>
    <xf numFmtId="164" fontId="7" fillId="0" borderId="0" xfId="1" applyNumberFormat="1" applyFont="1" applyBorder="1"/>
    <xf numFmtId="0" fontId="10" fillId="0" borderId="0" xfId="2" applyFont="1"/>
    <xf numFmtId="0" fontId="3" fillId="0" borderId="0" xfId="2" applyFont="1"/>
    <xf numFmtId="37" fontId="3" fillId="0" borderId="0" xfId="2" applyNumberFormat="1" applyFont="1"/>
    <xf numFmtId="0" fontId="3" fillId="0" borderId="0" xfId="2" applyFont="1" applyAlignment="1">
      <alignment horizontal="center" vertical="center"/>
    </xf>
    <xf numFmtId="0" fontId="3" fillId="0" borderId="0" xfId="3" applyFont="1"/>
    <xf numFmtId="0" fontId="3" fillId="0" borderId="0" xfId="0" applyFont="1"/>
    <xf numFmtId="0" fontId="4" fillId="0" borderId="0" xfId="0" applyFont="1"/>
    <xf numFmtId="0" fontId="3" fillId="0" borderId="0" xfId="2" applyFont="1" applyFill="1"/>
    <xf numFmtId="0" fontId="3" fillId="0" borderId="2" xfId="2" applyFont="1" applyBorder="1" applyAlignment="1">
      <alignment horizontal="center"/>
    </xf>
    <xf numFmtId="0" fontId="3" fillId="2" borderId="3" xfId="2" applyFont="1" applyFill="1" applyBorder="1"/>
    <xf numFmtId="164" fontId="3" fillId="0" borderId="0" xfId="2" applyNumberFormat="1" applyFont="1"/>
    <xf numFmtId="0" fontId="3" fillId="0" borderId="4" xfId="2" applyFont="1" applyBorder="1"/>
    <xf numFmtId="164" fontId="3" fillId="2" borderId="3" xfId="1" applyNumberFormat="1" applyFont="1" applyFill="1" applyBorder="1"/>
    <xf numFmtId="164" fontId="3" fillId="0" borderId="4" xfId="1" applyNumberFormat="1" applyFont="1" applyBorder="1"/>
    <xf numFmtId="164" fontId="3" fillId="0" borderId="0" xfId="1" applyNumberFormat="1" applyFont="1"/>
    <xf numFmtId="0" fontId="3" fillId="0" borderId="0" xfId="1" applyNumberFormat="1" applyFont="1"/>
    <xf numFmtId="0" fontId="7" fillId="3" borderId="1" xfId="2" applyFont="1" applyFill="1" applyBorder="1"/>
    <xf numFmtId="164" fontId="7" fillId="3" borderId="1" xfId="1" applyNumberFormat="1" applyFont="1" applyFill="1" applyBorder="1"/>
    <xf numFmtId="37" fontId="7" fillId="3" borderId="1" xfId="2" applyNumberFormat="1" applyFont="1" applyFill="1" applyBorder="1"/>
    <xf numFmtId="0" fontId="0" fillId="0" borderId="0" xfId="0" applyAlignment="1">
      <alignment horizontal="left"/>
    </xf>
  </cellXfs>
  <cellStyles count="5">
    <cellStyle name="Comma" xfId="1" builtinId="3"/>
    <cellStyle name="Normal" xfId="0" builtinId="0"/>
    <cellStyle name="Normal 2" xfId="2" xr:uid="{1DDD3C68-CD72-4C7F-8665-B36BD5589209}"/>
    <cellStyle name="Normal 3" xfId="3" xr:uid="{4B7163EB-8EBA-46D6-88A7-7E0CC3E3F0B9}"/>
    <cellStyle name="Normal 4" xfId="4" xr:uid="{8BE25777-8EFA-1A41-A145-05224F0FE1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microsoft.com/office/2017/10/relationships/person" Target="persons/person.xml"/><Relationship Id="rId5" Type="http://schemas.openxmlformats.org/officeDocument/2006/relationships/externalLink" Target="externalLinks/externalLink2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582256282552655E-2"/>
          <c:y val="9.1467324290998769E-2"/>
          <c:w val="0.59495894639005309"/>
          <c:h val="0.7569950581084885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'Ulupono #1'!$F$94</c:f>
              <c:strCache>
                <c:ptCount val="1"/>
                <c:pt idx="0">
                  <c:v>Utility-owned renewable production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'Ulupono #1'!$J$93:$AB$93</c:f>
              <c:numCache>
                <c:formatCode>General</c:formatCode>
                <c:ptCount val="1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</c:numCache>
            </c:numRef>
          </c:cat>
          <c:val>
            <c:numRef>
              <c:f>'Ulupono #1'!$J$94:$AB$94</c:f>
              <c:numCache>
                <c:formatCode>_(* #,##0_);_(* \(#,##0\);_(* "-"??_);_(@_)</c:formatCode>
                <c:ptCount val="19"/>
                <c:pt idx="0">
                  <c:v>7.0213475306179998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33-8748-BF09-D0933C3254A3}"/>
            </c:ext>
          </c:extLst>
        </c:ser>
        <c:ser>
          <c:idx val="1"/>
          <c:order val="1"/>
          <c:tx>
            <c:strRef>
              <c:f>'Ulupono #1'!$F$95</c:f>
              <c:strCache>
                <c:ptCount val="1"/>
                <c:pt idx="0">
                  <c:v>Utility-owned non-renewable production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'Ulupono #1'!$J$93:$AB$93</c:f>
              <c:numCache>
                <c:formatCode>General</c:formatCode>
                <c:ptCount val="1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</c:numCache>
            </c:numRef>
          </c:cat>
          <c:val>
            <c:numRef>
              <c:f>'Ulupono #1'!$J$95:$AB$95</c:f>
              <c:numCache>
                <c:formatCode>_(* #,##0_);_(* \(#,##0\);_(* "-"??_);_(@_)</c:formatCode>
                <c:ptCount val="19"/>
                <c:pt idx="0">
                  <c:v>2522.3892813239613</c:v>
                </c:pt>
                <c:pt idx="1">
                  <c:v>2093.7517716880338</c:v>
                </c:pt>
                <c:pt idx="2">
                  <c:v>2060.1611971211291</c:v>
                </c:pt>
                <c:pt idx="3">
                  <c:v>2001.3467992815681</c:v>
                </c:pt>
                <c:pt idx="4">
                  <c:v>1965.4526727120578</c:v>
                </c:pt>
                <c:pt idx="5">
                  <c:v>1900.5578405646061</c:v>
                </c:pt>
                <c:pt idx="6">
                  <c:v>1750.8488866932753</c:v>
                </c:pt>
                <c:pt idx="7">
                  <c:v>1645.9723095577267</c:v>
                </c:pt>
                <c:pt idx="8">
                  <c:v>1587.6237892788397</c:v>
                </c:pt>
                <c:pt idx="9">
                  <c:v>1425.3712129256569</c:v>
                </c:pt>
                <c:pt idx="10">
                  <c:v>1269.3664972970184</c:v>
                </c:pt>
                <c:pt idx="11">
                  <c:v>1002.2786282407783</c:v>
                </c:pt>
                <c:pt idx="12">
                  <c:v>880.24820695715937</c:v>
                </c:pt>
                <c:pt idx="13">
                  <c:v>750.30232966500716</c:v>
                </c:pt>
                <c:pt idx="14">
                  <c:v>686.11312436109017</c:v>
                </c:pt>
                <c:pt idx="15">
                  <c:v>615.51695194761442</c:v>
                </c:pt>
                <c:pt idx="16">
                  <c:v>627.30739393349836</c:v>
                </c:pt>
                <c:pt idx="17">
                  <c:v>613.81206849142313</c:v>
                </c:pt>
                <c:pt idx="18">
                  <c:v>625.19573447830226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33-8748-BF09-D0933C3254A3}"/>
            </c:ext>
          </c:extLst>
        </c:ser>
        <c:ser>
          <c:idx val="2"/>
          <c:order val="2"/>
          <c:tx>
            <c:strRef>
              <c:f>'Ulupono #1'!$F$96</c:f>
              <c:strCache>
                <c:ptCount val="1"/>
                <c:pt idx="0">
                  <c:v>PPA renewable production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'Ulupono #1'!$J$93:$AB$93</c:f>
              <c:numCache>
                <c:formatCode>General</c:formatCode>
                <c:ptCount val="1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</c:numCache>
            </c:numRef>
          </c:cat>
          <c:val>
            <c:numRef>
              <c:f>'Ulupono #1'!$J$96:$AB$96</c:f>
              <c:numCache>
                <c:formatCode>_(* #,##0_);_(* \(#,##0\);_(* "-"??_);_(@_)</c:formatCode>
                <c:ptCount val="19"/>
                <c:pt idx="0">
                  <c:v>1464.0676109998519</c:v>
                </c:pt>
                <c:pt idx="1">
                  <c:v>1497.3926453470699</c:v>
                </c:pt>
                <c:pt idx="2">
                  <c:v>3137.2898744846602</c:v>
                </c:pt>
                <c:pt idx="3">
                  <c:v>3137.2898744846602</c:v>
                </c:pt>
                <c:pt idx="4">
                  <c:v>3134.2784681968228</c:v>
                </c:pt>
                <c:pt idx="5">
                  <c:v>3128.5889254331992</c:v>
                </c:pt>
                <c:pt idx="6">
                  <c:v>3169.5409760561029</c:v>
                </c:pt>
                <c:pt idx="7">
                  <c:v>3202.8834583710295</c:v>
                </c:pt>
                <c:pt idx="8">
                  <c:v>3228.551483909856</c:v>
                </c:pt>
                <c:pt idx="9">
                  <c:v>3264.9254086835467</c:v>
                </c:pt>
                <c:pt idx="10">
                  <c:v>3305.2162032264646</c:v>
                </c:pt>
                <c:pt idx="11">
                  <c:v>3513.5840092203271</c:v>
                </c:pt>
                <c:pt idx="12">
                  <c:v>3705.4272679862365</c:v>
                </c:pt>
                <c:pt idx="13">
                  <c:v>3891.3195650910297</c:v>
                </c:pt>
                <c:pt idx="14">
                  <c:v>4085.652727360758</c:v>
                </c:pt>
                <c:pt idx="15">
                  <c:v>4234.4577117306981</c:v>
                </c:pt>
                <c:pt idx="16">
                  <c:v>4275.3680302909543</c:v>
                </c:pt>
                <c:pt idx="17">
                  <c:v>4328.6513284276061</c:v>
                </c:pt>
                <c:pt idx="18">
                  <c:v>4398.4821511144428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33-8748-BF09-D0933C3254A3}"/>
            </c:ext>
          </c:extLst>
        </c:ser>
        <c:ser>
          <c:idx val="3"/>
          <c:order val="3"/>
          <c:tx>
            <c:strRef>
              <c:f>'Ulupono #1'!$F$97</c:f>
              <c:strCache>
                <c:ptCount val="1"/>
                <c:pt idx="0">
                  <c:v>PPA non-renewable production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'Ulupono #1'!$J$93:$AB$93</c:f>
              <c:numCache>
                <c:formatCode>General</c:formatCode>
                <c:ptCount val="1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</c:numCache>
            </c:numRef>
          </c:cat>
          <c:val>
            <c:numRef>
              <c:f>'Ulupono #1'!$J$97:$AB$97</c:f>
              <c:numCache>
                <c:formatCode>_(* #,##0_);_(* \(#,##0\);_(* "-"??_);_(@_)</c:formatCode>
                <c:ptCount val="19"/>
                <c:pt idx="0">
                  <c:v>3078.6626491832512</c:v>
                </c:pt>
                <c:pt idx="1">
                  <c:v>3393.3917566218402</c:v>
                </c:pt>
                <c:pt idx="2">
                  <c:v>1681.4256357163999</c:v>
                </c:pt>
                <c:pt idx="3">
                  <c:v>1658.3560795015821</c:v>
                </c:pt>
                <c:pt idx="4">
                  <c:v>1638.5799490063321</c:v>
                </c:pt>
                <c:pt idx="5">
                  <c:v>1609.1719550176713</c:v>
                </c:pt>
                <c:pt idx="6">
                  <c:v>1645.0273099334702</c:v>
                </c:pt>
                <c:pt idx="7">
                  <c:v>1627.1866215361331</c:v>
                </c:pt>
                <c:pt idx="8">
                  <c:v>1595.351895845919</c:v>
                </c:pt>
                <c:pt idx="9">
                  <c:v>1598.6302297439902</c:v>
                </c:pt>
                <c:pt idx="10">
                  <c:v>1630.596798674773</c:v>
                </c:pt>
                <c:pt idx="11">
                  <c:v>1646.0450619073169</c:v>
                </c:pt>
                <c:pt idx="12">
                  <c:v>1625.0059752531192</c:v>
                </c:pt>
                <c:pt idx="13">
                  <c:v>1566.415741152362</c:v>
                </c:pt>
                <c:pt idx="14">
                  <c:v>1470.3122098419169</c:v>
                </c:pt>
                <c:pt idx="15">
                  <c:v>1393.2137388080798</c:v>
                </c:pt>
                <c:pt idx="16">
                  <c:v>1390.6687294858561</c:v>
                </c:pt>
                <c:pt idx="17">
                  <c:v>1367.4975875278101</c:v>
                </c:pt>
                <c:pt idx="18">
                  <c:v>1335.1794727726931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33-8748-BF09-D0933C3254A3}"/>
            </c:ext>
          </c:extLst>
        </c:ser>
        <c:ser>
          <c:idx val="4"/>
          <c:order val="4"/>
          <c:tx>
            <c:strRef>
              <c:f>'Ulupono #1'!$F$98</c:f>
              <c:strCache>
                <c:ptCount val="1"/>
                <c:pt idx="0">
                  <c:v>distributed renewable production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'Ulupono #1'!$J$93:$AB$93</c:f>
              <c:numCache>
                <c:formatCode>General</c:formatCode>
                <c:ptCount val="1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</c:numCache>
            </c:numRef>
          </c:cat>
          <c:val>
            <c:numRef>
              <c:f>'Ulupono #1'!$J$98:$AB$98</c:f>
              <c:numCache>
                <c:formatCode>_(* #,##0_);_(* \(#,##0\);_(* "-"??_);_(@_)</c:formatCode>
                <c:ptCount val="19"/>
                <c:pt idx="0">
                  <c:v>929.36186882976097</c:v>
                </c:pt>
                <c:pt idx="1">
                  <c:v>980.54721830275093</c:v>
                </c:pt>
                <c:pt idx="2">
                  <c:v>1019.832323091927</c:v>
                </c:pt>
                <c:pt idx="3">
                  <c:v>1053.0793843829565</c:v>
                </c:pt>
                <c:pt idx="4">
                  <c:v>1089.8419155008485</c:v>
                </c:pt>
                <c:pt idx="5">
                  <c:v>1132.9565747178369</c:v>
                </c:pt>
                <c:pt idx="6">
                  <c:v>1176.9679169749704</c:v>
                </c:pt>
                <c:pt idx="7">
                  <c:v>1227.4616778416494</c:v>
                </c:pt>
                <c:pt idx="8">
                  <c:v>1273.4497331588816</c:v>
                </c:pt>
                <c:pt idx="9">
                  <c:v>1326.1101437081868</c:v>
                </c:pt>
                <c:pt idx="10">
                  <c:v>1379.6207162101607</c:v>
                </c:pt>
                <c:pt idx="11">
                  <c:v>1433.2513904210934</c:v>
                </c:pt>
                <c:pt idx="12">
                  <c:v>1479.3145479912162</c:v>
                </c:pt>
                <c:pt idx="13">
                  <c:v>1524.2268146384222</c:v>
                </c:pt>
                <c:pt idx="14">
                  <c:v>1561.8850912580035</c:v>
                </c:pt>
                <c:pt idx="15">
                  <c:v>1642.4373758699503</c:v>
                </c:pt>
                <c:pt idx="16">
                  <c:v>1694.9434850282203</c:v>
                </c:pt>
                <c:pt idx="17">
                  <c:v>1742.9366322648618</c:v>
                </c:pt>
                <c:pt idx="18">
                  <c:v>1788.9741181336481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533-8748-BF09-D0933C3254A3}"/>
            </c:ext>
          </c:extLst>
        </c:ser>
        <c:ser>
          <c:idx val="5"/>
          <c:order val="5"/>
          <c:tx>
            <c:strRef>
              <c:f>'Ulupono #1'!$F$99</c:f>
              <c:strCache>
                <c:ptCount val="1"/>
                <c:pt idx="0">
                  <c:v>distributed non-renewable production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'Ulupono #1'!$J$93:$AB$93</c:f>
              <c:numCache>
                <c:formatCode>General</c:formatCode>
                <c:ptCount val="1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</c:numCache>
            </c:numRef>
          </c:cat>
          <c:val>
            <c:numRef>
              <c:f>'Ulupono #1'!$J$99:$AB$99</c:f>
              <c:numCache>
                <c:formatCode>_(* #,##0_);_(* \(#,##0\);_(* "-"??_);_(@_)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533-8748-BF09-D0933C3254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88412688"/>
        <c:axId val="88481440"/>
      </c:barChart>
      <c:catAx>
        <c:axId val="8841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81440"/>
        <c:crosses val="autoZero"/>
        <c:auto val="1"/>
        <c:lblAlgn val="ctr"/>
        <c:lblOffset val="100"/>
        <c:noMultiLvlLbl val="0"/>
      </c:catAx>
      <c:valAx>
        <c:axId val="8848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12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221127929164554"/>
          <c:y val="0.14233466063890304"/>
          <c:w val="0.20840960929231897"/>
          <c:h val="0.717932756504296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79374</xdr:colOff>
      <xdr:row>100</xdr:row>
      <xdr:rowOff>142874</xdr:rowOff>
    </xdr:from>
    <xdr:to>
      <xdr:col>16</xdr:col>
      <xdr:colOff>793750</xdr:colOff>
      <xdr:row>122</xdr:row>
      <xdr:rowOff>126999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7AD7F1-C4EE-3249-9C5D-7E44986669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novationpartners.sharepoint.com/ep/Delivery/Delivery/Solar%20Turbines/ST001/Solar%20Turbines_Energy%20Storage%20Forecast%2020170831_vF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M709972/Documents/Ulupono/Model%20WIP/1155486_1_2019.10.25_v2_PBR%20RIST%20Model%20(Pre-Final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tthias/Library/Containers/com.microsoft.Excel/Data/Documents/C:\Users\M709972\Documents\Ulupono\Model%20WIP\1155486_1_2019.10.25_v2_PBR%20RIST%20Model%20(Pre-Final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over"/>
      <sheetName val="Charts"/>
      <sheetName val="Forecast_Wholesale"/>
      <sheetName val="Forecast_Renewables Integration"/>
      <sheetName val="Forecast_T&amp;D"/>
      <sheetName val="Forecast_C&amp;I Demand Mgmt."/>
      <sheetName val="Assumptions&gt;&gt;"/>
      <sheetName val="Market Size"/>
      <sheetName val="Total Available Market"/>
      <sheetName val="Market Revenue"/>
      <sheetName val="Technology &amp; Use Case"/>
      <sheetName val="Country Inputs&gt;&gt;"/>
      <sheetName val="Data Input_UK"/>
      <sheetName val="Data Input_Australia"/>
      <sheetName val="Data Input_Germany"/>
      <sheetName val="Pro Formas&gt;&gt;"/>
      <sheetName val="T&amp;D"/>
      <sheetName val="Renewables Integration"/>
      <sheetName val="C&amp;I Demand Mgmt."/>
      <sheetName val="Wholesale"/>
      <sheetName val="Data&gt;&gt;"/>
      <sheetName val="Installed Base-Pipeline"/>
      <sheetName val="Fuel &amp; Electricity"/>
      <sheetName val="Tariff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0">
          <cell r="H90">
            <v>1</v>
          </cell>
          <cell r="I90">
            <v>2</v>
          </cell>
          <cell r="J90">
            <v>3</v>
          </cell>
          <cell r="K90">
            <v>4</v>
          </cell>
          <cell r="L90">
            <v>5</v>
          </cell>
          <cell r="M90">
            <v>6</v>
          </cell>
          <cell r="N90">
            <v>7</v>
          </cell>
          <cell r="O90">
            <v>8</v>
          </cell>
          <cell r="P90">
            <v>9</v>
          </cell>
          <cell r="Q90">
            <v>10</v>
          </cell>
          <cell r="R90">
            <v>11</v>
          </cell>
          <cell r="S90">
            <v>12</v>
          </cell>
          <cell r="T90">
            <v>13</v>
          </cell>
          <cell r="U90">
            <v>14</v>
          </cell>
          <cell r="V90">
            <v>15</v>
          </cell>
          <cell r="W90">
            <v>16</v>
          </cell>
          <cell r="X90">
            <v>17</v>
          </cell>
          <cell r="Y90">
            <v>18</v>
          </cell>
          <cell r="Z90">
            <v>19</v>
          </cell>
          <cell r="AA90">
            <v>20</v>
          </cell>
          <cell r="AB90">
            <v>21</v>
          </cell>
          <cell r="AC90">
            <v>22</v>
          </cell>
          <cell r="AD90">
            <v>23</v>
          </cell>
          <cell r="AE90">
            <v>24</v>
          </cell>
          <cell r="AF90">
            <v>25</v>
          </cell>
          <cell r="AG90">
            <v>26</v>
          </cell>
          <cell r="AH90">
            <v>27</v>
          </cell>
          <cell r="AI90">
            <v>28</v>
          </cell>
          <cell r="AJ90">
            <v>29</v>
          </cell>
          <cell r="AK90">
            <v>30</v>
          </cell>
        </row>
        <row r="119">
          <cell r="E119" t="str">
            <v>C&amp;I Demand Mgmt.</v>
          </cell>
          <cell r="H119">
            <v>4.5105998759886655E-2</v>
          </cell>
          <cell r="I119">
            <v>0.10818288466181715</v>
          </cell>
          <cell r="J119">
            <v>0.18939090044862514</v>
          </cell>
          <cell r="K119">
            <v>0.28571428571428575</v>
          </cell>
          <cell r="L119">
            <v>0.39099131515943186</v>
          </cell>
          <cell r="M119">
            <v>0.49729362048943343</v>
          </cell>
          <cell r="N119">
            <v>0.59708288193943015</v>
          </cell>
          <cell r="O119">
            <v>0.68500221152755236</v>
          </cell>
          <cell r="P119">
            <v>0.75853043525963104</v>
          </cell>
          <cell r="Q119">
            <v>0.81757447619364365</v>
          </cell>
          <cell r="R119">
            <v>0.86357552347183375</v>
          </cell>
          <cell r="S119">
            <v>0.89865070972393979</v>
          </cell>
          <cell r="T119">
            <v>0.92500406808270252</v>
          </cell>
          <cell r="U119">
            <v>0.94461518826510371</v>
          </cell>
          <cell r="V119">
            <v>0.95912352302657899</v>
          </cell>
          <cell r="W119">
            <v>0.9698221247320612</v>
          </cell>
          <cell r="X119">
            <v>0.97770026283051781</v>
          </cell>
          <cell r="Y119">
            <v>0.98350047721855449</v>
          </cell>
          <cell r="Z119">
            <v>0.98777357479197925</v>
          </cell>
          <cell r="AA119">
            <v>0.99092528515568623</v>
          </cell>
          <cell r="AB119">
            <v>0.99325333433720042</v>
          </cell>
          <cell r="AC119">
            <v>0.99497582590653166</v>
          </cell>
          <cell r="AD119">
            <v>0.99625249004815353</v>
          </cell>
          <cell r="AE119">
            <v>0.99720038194956495</v>
          </cell>
          <cell r="AF119">
            <v>0.99790538924372041</v>
          </cell>
          <cell r="AG119">
            <v>0.99843063161977252</v>
          </cell>
          <cell r="AH119">
            <v>0.99882258024906045</v>
          </cell>
          <cell r="AI119">
            <v>0.99911551437285973</v>
          </cell>
          <cell r="AJ119">
            <v>0.99933476898680462</v>
          </cell>
          <cell r="AK119">
            <v>0.99949910462425395</v>
          </cell>
        </row>
        <row r="120">
          <cell r="E120" t="str">
            <v>Peaker Replacement</v>
          </cell>
          <cell r="H120">
            <v>2.9576516377766593E-2</v>
          </cell>
          <cell r="I120">
            <v>7.0113852883184058E-2</v>
          </cell>
          <cell r="J120">
            <v>0.12196937232490973</v>
          </cell>
          <cell r="K120">
            <v>0.18387879453411046</v>
          </cell>
          <cell r="L120">
            <v>0.2529395040647972</v>
          </cell>
          <cell r="M120">
            <v>0.32526512790340362</v>
          </cell>
          <cell r="N120">
            <v>0.39703066485852756</v>
          </cell>
          <cell r="O120">
            <v>0.46534397502792224</v>
          </cell>
          <cell r="P120">
            <v>0.52856528551655246</v>
          </cell>
          <cell r="Q120">
            <v>0.58611786029304347</v>
          </cell>
          <cell r="R120">
            <v>0.63807871072525857</v>
          </cell>
          <cell r="S120">
            <v>0.68480537314661261</v>
          </cell>
          <cell r="T120">
            <v>0.72670571858933863</v>
          </cell>
          <cell r="U120">
            <v>0.76414288674617459</v>
          </cell>
          <cell r="V120">
            <v>0.79742377710178469</v>
          </cell>
          <cell r="W120">
            <v>0.82682195824787352</v>
          </cell>
          <cell r="X120">
            <v>0.85260415349122542</v>
          </cell>
          <cell r="Y120">
            <v>0.8750469233875644</v>
          </cell>
          <cell r="Z120">
            <v>0.89444140815160611</v>
          </cell>
          <cell r="AA120">
            <v>0.9110892297370552</v>
          </cell>
          <cell r="AB120">
            <v>0.92529389441086396</v>
          </cell>
          <cell r="AC120">
            <v>0.93735128590568983</v>
          </cell>
          <cell r="AD120">
            <v>0.94754148085771372</v>
          </cell>
          <cell r="AE120">
            <v>0.95612288177482108</v>
          </cell>
          <cell r="AF120">
            <v>0.96332880851393665</v>
          </cell>
          <cell r="AG120">
            <v>0.96936621968275305</v>
          </cell>
          <cell r="AH120">
            <v>0.97441605169281442</v>
          </cell>
          <cell r="AI120">
            <v>0.97863465343684208</v>
          </cell>
          <cell r="AJ120">
            <v>0.98215587046770936</v>
          </cell>
          <cell r="AK120">
            <v>0.9850934369364488</v>
          </cell>
        </row>
        <row r="121">
          <cell r="E121" t="str">
            <v>T&amp;D</v>
          </cell>
          <cell r="H121">
            <v>2.9576516377766593E-2</v>
          </cell>
          <cell r="I121">
            <v>7.0113852883184058E-2</v>
          </cell>
          <cell r="J121">
            <v>0.12196937232490973</v>
          </cell>
          <cell r="K121">
            <v>0.18387879453411046</v>
          </cell>
          <cell r="L121">
            <v>0.2529395040647972</v>
          </cell>
          <cell r="M121">
            <v>0.32526512790340362</v>
          </cell>
          <cell r="N121">
            <v>0.39703066485852756</v>
          </cell>
          <cell r="O121">
            <v>0.46534397502792224</v>
          </cell>
          <cell r="P121">
            <v>0.52856528551655246</v>
          </cell>
          <cell r="Q121">
            <v>0.58611786029304347</v>
          </cell>
          <cell r="R121">
            <v>0.63807871072525857</v>
          </cell>
          <cell r="S121">
            <v>0.68480537314661261</v>
          </cell>
          <cell r="T121">
            <v>0.72670571858933863</v>
          </cell>
          <cell r="U121">
            <v>0.76414288674617459</v>
          </cell>
          <cell r="V121">
            <v>0.79742377710178469</v>
          </cell>
          <cell r="W121">
            <v>0.82682195824787352</v>
          </cell>
          <cell r="X121">
            <v>0.85260415349122542</v>
          </cell>
          <cell r="Y121">
            <v>0.8750469233875644</v>
          </cell>
          <cell r="Z121">
            <v>0.89444140815160611</v>
          </cell>
          <cell r="AA121">
            <v>0.9110892297370552</v>
          </cell>
          <cell r="AB121">
            <v>0.92529389441086396</v>
          </cell>
          <cell r="AC121">
            <v>0.93735128590568983</v>
          </cell>
          <cell r="AD121">
            <v>0.94754148085771372</v>
          </cell>
          <cell r="AE121">
            <v>0.95612288177482108</v>
          </cell>
          <cell r="AF121">
            <v>0.96332880851393665</v>
          </cell>
          <cell r="AG121">
            <v>0.96936621968275305</v>
          </cell>
          <cell r="AH121">
            <v>0.97441605169281442</v>
          </cell>
          <cell r="AI121">
            <v>0.97863465343684208</v>
          </cell>
          <cell r="AJ121">
            <v>0.98215587046770936</v>
          </cell>
          <cell r="AK121">
            <v>0.9850934369364488</v>
          </cell>
        </row>
        <row r="122">
          <cell r="E122" t="str">
            <v>Renewables Integration</v>
          </cell>
          <cell r="H122">
            <v>2.9576516377766593E-2</v>
          </cell>
          <cell r="I122">
            <v>7.0113852883184058E-2</v>
          </cell>
          <cell r="J122">
            <v>0.12196937232490973</v>
          </cell>
          <cell r="K122">
            <v>0.18387879453411046</v>
          </cell>
          <cell r="L122">
            <v>0.2529395040647972</v>
          </cell>
          <cell r="M122">
            <v>0.32526512790340362</v>
          </cell>
          <cell r="N122">
            <v>0.39703066485852756</v>
          </cell>
          <cell r="O122">
            <v>0.46534397502792224</v>
          </cell>
          <cell r="P122">
            <v>0.52856528551655246</v>
          </cell>
          <cell r="Q122">
            <v>0.58611786029304347</v>
          </cell>
          <cell r="R122">
            <v>0.63807871072525857</v>
          </cell>
          <cell r="S122">
            <v>0.68480537314661261</v>
          </cell>
          <cell r="T122">
            <v>0.72670571858933863</v>
          </cell>
          <cell r="U122">
            <v>0.76414288674617459</v>
          </cell>
          <cell r="V122">
            <v>0.79742377710178469</v>
          </cell>
          <cell r="W122">
            <v>0.82682195824787352</v>
          </cell>
          <cell r="X122">
            <v>0.85260415349122542</v>
          </cell>
          <cell r="Y122">
            <v>0.8750469233875644</v>
          </cell>
          <cell r="Z122">
            <v>0.89444140815160611</v>
          </cell>
          <cell r="AA122">
            <v>0.9110892297370552</v>
          </cell>
          <cell r="AB122">
            <v>0.92529389441086396</v>
          </cell>
          <cell r="AC122">
            <v>0.93735128590568983</v>
          </cell>
          <cell r="AD122">
            <v>0.94754148085771372</v>
          </cell>
          <cell r="AE122">
            <v>0.95612288177482108</v>
          </cell>
          <cell r="AF122">
            <v>0.96332880851393665</v>
          </cell>
          <cell r="AG122">
            <v>0.96936621968275305</v>
          </cell>
          <cell r="AH122">
            <v>0.97441605169281442</v>
          </cell>
          <cell r="AI122">
            <v>0.97863465343684208</v>
          </cell>
          <cell r="AJ122">
            <v>0.98215587046770936</v>
          </cell>
          <cell r="AK122">
            <v>0.9850934369364488</v>
          </cell>
        </row>
      </sheetData>
      <sheetData sheetId="9">
        <row r="124">
          <cell r="C124" t="str">
            <v>High</v>
          </cell>
          <cell r="D124" t="str">
            <v>Commercial</v>
          </cell>
          <cell r="E124" t="str">
            <v>CAISO</v>
          </cell>
          <cell r="G124" t="str">
            <v>TWh</v>
          </cell>
        </row>
        <row r="125">
          <cell r="C125" t="str">
            <v>High</v>
          </cell>
          <cell r="D125" t="str">
            <v>Commercial</v>
          </cell>
          <cell r="E125" t="str">
            <v>ERCOT</v>
          </cell>
          <cell r="G125" t="str">
            <v>TWh</v>
          </cell>
        </row>
        <row r="126">
          <cell r="C126" t="str">
            <v>High</v>
          </cell>
          <cell r="D126" t="str">
            <v>Commercial</v>
          </cell>
          <cell r="E126" t="str">
            <v>ISONE</v>
          </cell>
          <cell r="G126" t="str">
            <v>TWh</v>
          </cell>
        </row>
        <row r="127">
          <cell r="C127" t="str">
            <v>High</v>
          </cell>
          <cell r="D127" t="str">
            <v>Commercial</v>
          </cell>
          <cell r="E127" t="str">
            <v>MISO</v>
          </cell>
          <cell r="G127" t="str">
            <v>TWh</v>
          </cell>
        </row>
        <row r="128">
          <cell r="C128" t="str">
            <v>High</v>
          </cell>
          <cell r="D128" t="str">
            <v>Commercial</v>
          </cell>
          <cell r="E128" t="str">
            <v>NYISO</v>
          </cell>
          <cell r="G128" t="str">
            <v>TWh</v>
          </cell>
        </row>
        <row r="129">
          <cell r="C129" t="str">
            <v>High</v>
          </cell>
          <cell r="D129" t="str">
            <v>Commercial</v>
          </cell>
          <cell r="E129" t="str">
            <v>PJM</v>
          </cell>
          <cell r="G129" t="str">
            <v>TWh</v>
          </cell>
        </row>
        <row r="130">
          <cell r="C130" t="str">
            <v>High</v>
          </cell>
          <cell r="D130" t="str">
            <v>Commercial</v>
          </cell>
          <cell r="E130" t="str">
            <v>SOUTHEAST</v>
          </cell>
          <cell r="G130" t="str">
            <v>TWh</v>
          </cell>
        </row>
        <row r="131">
          <cell r="C131" t="str">
            <v>High</v>
          </cell>
          <cell r="D131" t="str">
            <v>Commercial</v>
          </cell>
          <cell r="E131" t="str">
            <v>SPP</v>
          </cell>
          <cell r="G131" t="str">
            <v>TWh</v>
          </cell>
        </row>
        <row r="132">
          <cell r="C132" t="str">
            <v>High</v>
          </cell>
          <cell r="D132" t="str">
            <v>Commercial</v>
          </cell>
          <cell r="E132" t="str">
            <v>WECC (Non-CA)</v>
          </cell>
          <cell r="G132" t="str">
            <v>TWh</v>
          </cell>
        </row>
        <row r="133">
          <cell r="C133" t="str">
            <v>High</v>
          </cell>
          <cell r="D133" t="str">
            <v>Industrial</v>
          </cell>
          <cell r="E133" t="str">
            <v>CAISO</v>
          </cell>
          <cell r="G133" t="str">
            <v>TWh</v>
          </cell>
        </row>
        <row r="134">
          <cell r="C134" t="str">
            <v>High</v>
          </cell>
          <cell r="D134" t="str">
            <v>Industrial</v>
          </cell>
          <cell r="E134" t="str">
            <v>ERCOT</v>
          </cell>
          <cell r="G134" t="str">
            <v>TWh</v>
          </cell>
        </row>
        <row r="135">
          <cell r="C135" t="str">
            <v>High</v>
          </cell>
          <cell r="D135" t="str">
            <v>Industrial</v>
          </cell>
          <cell r="E135" t="str">
            <v>ISONE</v>
          </cell>
          <cell r="G135" t="str">
            <v>TWh</v>
          </cell>
        </row>
        <row r="136">
          <cell r="C136" t="str">
            <v>High</v>
          </cell>
          <cell r="D136" t="str">
            <v>Industrial</v>
          </cell>
          <cell r="E136" t="str">
            <v>MISO</v>
          </cell>
          <cell r="G136" t="str">
            <v>TWh</v>
          </cell>
        </row>
        <row r="137">
          <cell r="C137" t="str">
            <v>High</v>
          </cell>
          <cell r="D137" t="str">
            <v>Industrial</v>
          </cell>
          <cell r="E137" t="str">
            <v>NYISO</v>
          </cell>
          <cell r="G137" t="str">
            <v>TWh</v>
          </cell>
        </row>
        <row r="138">
          <cell r="C138" t="str">
            <v>High</v>
          </cell>
          <cell r="D138" t="str">
            <v>Industrial</v>
          </cell>
          <cell r="E138" t="str">
            <v>PJM</v>
          </cell>
          <cell r="G138" t="str">
            <v>TWh</v>
          </cell>
        </row>
        <row r="139">
          <cell r="C139" t="str">
            <v>High</v>
          </cell>
          <cell r="D139" t="str">
            <v>Industrial</v>
          </cell>
          <cell r="E139" t="str">
            <v>SOUTHEAST</v>
          </cell>
          <cell r="G139" t="str">
            <v>TWh</v>
          </cell>
        </row>
        <row r="140">
          <cell r="C140" t="str">
            <v>High</v>
          </cell>
          <cell r="D140" t="str">
            <v>Industrial</v>
          </cell>
          <cell r="E140" t="str">
            <v>SPP</v>
          </cell>
          <cell r="G140" t="str">
            <v>TWh</v>
          </cell>
        </row>
        <row r="141">
          <cell r="C141" t="str">
            <v>High</v>
          </cell>
          <cell r="D141" t="str">
            <v>Industrial</v>
          </cell>
          <cell r="E141" t="str">
            <v>WECC (Non-CA)</v>
          </cell>
          <cell r="G141" t="str">
            <v>TWh</v>
          </cell>
        </row>
        <row r="142">
          <cell r="C142" t="str">
            <v>High</v>
          </cell>
          <cell r="D142" t="str">
            <v>Residential</v>
          </cell>
          <cell r="E142" t="str">
            <v>CAISO</v>
          </cell>
          <cell r="G142" t="str">
            <v>TWh</v>
          </cell>
        </row>
        <row r="143">
          <cell r="C143" t="str">
            <v>High</v>
          </cell>
          <cell r="D143" t="str">
            <v>Residential</v>
          </cell>
          <cell r="E143" t="str">
            <v>ERCOT</v>
          </cell>
          <cell r="G143" t="str">
            <v>TWh</v>
          </cell>
        </row>
        <row r="144">
          <cell r="C144" t="str">
            <v>High</v>
          </cell>
          <cell r="D144" t="str">
            <v>Residential</v>
          </cell>
          <cell r="E144" t="str">
            <v>ISONE</v>
          </cell>
          <cell r="G144" t="str">
            <v>TWh</v>
          </cell>
        </row>
        <row r="145">
          <cell r="C145" t="str">
            <v>High</v>
          </cell>
          <cell r="D145" t="str">
            <v>Residential</v>
          </cell>
          <cell r="E145" t="str">
            <v>MISO</v>
          </cell>
          <cell r="G145" t="str">
            <v>TWh</v>
          </cell>
        </row>
        <row r="146">
          <cell r="C146" t="str">
            <v>High</v>
          </cell>
          <cell r="D146" t="str">
            <v>Residential</v>
          </cell>
          <cell r="E146" t="str">
            <v>NYISO</v>
          </cell>
          <cell r="G146" t="str">
            <v>TWh</v>
          </cell>
        </row>
        <row r="147">
          <cell r="C147" t="str">
            <v>High</v>
          </cell>
          <cell r="D147" t="str">
            <v>Residential</v>
          </cell>
          <cell r="E147" t="str">
            <v>PJM</v>
          </cell>
          <cell r="G147" t="str">
            <v>TWh</v>
          </cell>
        </row>
        <row r="148">
          <cell r="C148" t="str">
            <v>High</v>
          </cell>
          <cell r="D148" t="str">
            <v>Residential</v>
          </cell>
          <cell r="E148" t="str">
            <v>SOUTHEAST</v>
          </cell>
          <cell r="G148" t="str">
            <v>TWh</v>
          </cell>
        </row>
        <row r="149">
          <cell r="C149" t="str">
            <v>High</v>
          </cell>
          <cell r="D149" t="str">
            <v>Residential</v>
          </cell>
          <cell r="E149" t="str">
            <v>SPP</v>
          </cell>
          <cell r="G149" t="str">
            <v>TWh</v>
          </cell>
        </row>
        <row r="150">
          <cell r="C150" t="str">
            <v>High</v>
          </cell>
          <cell r="D150" t="str">
            <v>Residential</v>
          </cell>
          <cell r="E150" t="str">
            <v>WECC (Non-CA)</v>
          </cell>
          <cell r="G150" t="str">
            <v>TWh</v>
          </cell>
        </row>
        <row r="151">
          <cell r="C151" t="str">
            <v>High</v>
          </cell>
          <cell r="D151" t="str">
            <v>Total</v>
          </cell>
          <cell r="E151" t="str">
            <v>CAISO</v>
          </cell>
          <cell r="G151" t="str">
            <v>TWh</v>
          </cell>
        </row>
        <row r="152">
          <cell r="C152" t="str">
            <v>High</v>
          </cell>
          <cell r="D152" t="str">
            <v>Total</v>
          </cell>
          <cell r="E152" t="str">
            <v>ERCOT</v>
          </cell>
          <cell r="G152" t="str">
            <v>TWh</v>
          </cell>
        </row>
        <row r="153">
          <cell r="C153" t="str">
            <v>High</v>
          </cell>
          <cell r="D153" t="str">
            <v>Total</v>
          </cell>
          <cell r="E153" t="str">
            <v>ISONE</v>
          </cell>
          <cell r="G153" t="str">
            <v>TWh</v>
          </cell>
        </row>
        <row r="154">
          <cell r="C154" t="str">
            <v>High</v>
          </cell>
          <cell r="D154" t="str">
            <v>Total</v>
          </cell>
          <cell r="E154" t="str">
            <v>MISO</v>
          </cell>
          <cell r="G154" t="str">
            <v>TWh</v>
          </cell>
        </row>
        <row r="155">
          <cell r="C155" t="str">
            <v>High</v>
          </cell>
          <cell r="D155" t="str">
            <v>Total</v>
          </cell>
          <cell r="E155" t="str">
            <v>NYISO</v>
          </cell>
          <cell r="G155" t="str">
            <v>TWh</v>
          </cell>
        </row>
        <row r="156">
          <cell r="C156" t="str">
            <v>High</v>
          </cell>
          <cell r="D156" t="str">
            <v>Total</v>
          </cell>
          <cell r="E156" t="str">
            <v>PJM</v>
          </cell>
          <cell r="G156" t="str">
            <v>TWh</v>
          </cell>
        </row>
        <row r="157">
          <cell r="C157" t="str">
            <v>High</v>
          </cell>
          <cell r="D157" t="str">
            <v>Total</v>
          </cell>
          <cell r="E157" t="str">
            <v>SOUTHEAST</v>
          </cell>
          <cell r="G157" t="str">
            <v>TWh</v>
          </cell>
        </row>
        <row r="158">
          <cell r="C158" t="str">
            <v>High</v>
          </cell>
          <cell r="D158" t="str">
            <v>Total</v>
          </cell>
          <cell r="E158" t="str">
            <v>SPP</v>
          </cell>
          <cell r="G158" t="str">
            <v>TWh</v>
          </cell>
        </row>
        <row r="159">
          <cell r="C159" t="str">
            <v>High</v>
          </cell>
          <cell r="D159" t="str">
            <v>Total</v>
          </cell>
          <cell r="E159" t="str">
            <v>WECC (Non-CA)</v>
          </cell>
          <cell r="G159" t="str">
            <v>TWh</v>
          </cell>
        </row>
        <row r="160">
          <cell r="C160" t="str">
            <v>High</v>
          </cell>
          <cell r="D160" t="str">
            <v>Transportation</v>
          </cell>
          <cell r="E160" t="str">
            <v>CAISO</v>
          </cell>
          <cell r="G160" t="str">
            <v>TWh</v>
          </cell>
        </row>
        <row r="161">
          <cell r="C161" t="str">
            <v>High</v>
          </cell>
          <cell r="D161" t="str">
            <v>Transportation</v>
          </cell>
          <cell r="E161" t="str">
            <v>ERCOT</v>
          </cell>
          <cell r="G161" t="str">
            <v>TWh</v>
          </cell>
        </row>
        <row r="162">
          <cell r="C162" t="str">
            <v>High</v>
          </cell>
          <cell r="D162" t="str">
            <v>Transportation</v>
          </cell>
          <cell r="E162" t="str">
            <v>ISONE</v>
          </cell>
          <cell r="G162" t="str">
            <v>TWh</v>
          </cell>
        </row>
        <row r="163">
          <cell r="C163" t="str">
            <v>High</v>
          </cell>
          <cell r="D163" t="str">
            <v>Transportation</v>
          </cell>
          <cell r="E163" t="str">
            <v>MISO</v>
          </cell>
          <cell r="G163" t="str">
            <v>TWh</v>
          </cell>
        </row>
        <row r="164">
          <cell r="C164" t="str">
            <v>High</v>
          </cell>
          <cell r="D164" t="str">
            <v>Transportation</v>
          </cell>
          <cell r="E164" t="str">
            <v>NYISO</v>
          </cell>
          <cell r="G164" t="str">
            <v>TWh</v>
          </cell>
        </row>
        <row r="165">
          <cell r="C165" t="str">
            <v>High</v>
          </cell>
          <cell r="D165" t="str">
            <v>Transportation</v>
          </cell>
          <cell r="E165" t="str">
            <v>PJM</v>
          </cell>
          <cell r="G165" t="str">
            <v>TWh</v>
          </cell>
        </row>
        <row r="166">
          <cell r="C166" t="str">
            <v>High</v>
          </cell>
          <cell r="D166" t="str">
            <v>Transportation</v>
          </cell>
          <cell r="E166" t="str">
            <v>SOUTHEAST</v>
          </cell>
          <cell r="G166" t="str">
            <v>TWh</v>
          </cell>
        </row>
        <row r="167">
          <cell r="C167" t="str">
            <v>High</v>
          </cell>
          <cell r="D167" t="str">
            <v>Transportation</v>
          </cell>
          <cell r="E167" t="str">
            <v>SPP</v>
          </cell>
          <cell r="G167" t="str">
            <v>TWh</v>
          </cell>
        </row>
        <row r="168">
          <cell r="C168" t="str">
            <v>High</v>
          </cell>
          <cell r="D168" t="str">
            <v>Transportation</v>
          </cell>
          <cell r="E168" t="str">
            <v>WECC (Non-CA)</v>
          </cell>
          <cell r="G168" t="str">
            <v>TWh</v>
          </cell>
        </row>
        <row r="169">
          <cell r="C169" t="str">
            <v>Low</v>
          </cell>
          <cell r="D169" t="str">
            <v>Commercial</v>
          </cell>
          <cell r="E169" t="str">
            <v>CAISO</v>
          </cell>
          <cell r="G169" t="str">
            <v>TWh</v>
          </cell>
        </row>
        <row r="170">
          <cell r="C170" t="str">
            <v>Low</v>
          </cell>
          <cell r="D170" t="str">
            <v>Commercial</v>
          </cell>
          <cell r="E170" t="str">
            <v>ERCOT</v>
          </cell>
          <cell r="G170" t="str">
            <v>TWh</v>
          </cell>
        </row>
        <row r="171">
          <cell r="C171" t="str">
            <v>Low</v>
          </cell>
          <cell r="D171" t="str">
            <v>Commercial</v>
          </cell>
          <cell r="E171" t="str">
            <v>ISONE</v>
          </cell>
          <cell r="G171" t="str">
            <v>TWh</v>
          </cell>
        </row>
        <row r="172">
          <cell r="C172" t="str">
            <v>Low</v>
          </cell>
          <cell r="D172" t="str">
            <v>Commercial</v>
          </cell>
          <cell r="E172" t="str">
            <v>MISO</v>
          </cell>
          <cell r="G172" t="str">
            <v>TWh</v>
          </cell>
        </row>
        <row r="173">
          <cell r="C173" t="str">
            <v>Low</v>
          </cell>
          <cell r="D173" t="str">
            <v>Commercial</v>
          </cell>
          <cell r="E173" t="str">
            <v>NYISO</v>
          </cell>
          <cell r="G173" t="str">
            <v>TWh</v>
          </cell>
        </row>
        <row r="174">
          <cell r="C174" t="str">
            <v>Low</v>
          </cell>
          <cell r="D174" t="str">
            <v>Commercial</v>
          </cell>
          <cell r="E174" t="str">
            <v>PJM</v>
          </cell>
          <cell r="G174" t="str">
            <v>TWh</v>
          </cell>
        </row>
        <row r="175">
          <cell r="C175" t="str">
            <v>Low</v>
          </cell>
          <cell r="D175" t="str">
            <v>Commercial</v>
          </cell>
          <cell r="E175" t="str">
            <v>SOUTHEAST</v>
          </cell>
          <cell r="G175" t="str">
            <v>TWh</v>
          </cell>
        </row>
        <row r="176">
          <cell r="C176" t="str">
            <v>Low</v>
          </cell>
          <cell r="D176" t="str">
            <v>Commercial</v>
          </cell>
          <cell r="E176" t="str">
            <v>SPP</v>
          </cell>
          <cell r="G176" t="str">
            <v>TWh</v>
          </cell>
        </row>
        <row r="177">
          <cell r="C177" t="str">
            <v>Low</v>
          </cell>
          <cell r="D177" t="str">
            <v>Commercial</v>
          </cell>
          <cell r="E177" t="str">
            <v>WECC (Non-CA)</v>
          </cell>
          <cell r="G177" t="str">
            <v>TWh</v>
          </cell>
        </row>
        <row r="178">
          <cell r="C178" t="str">
            <v>Low</v>
          </cell>
          <cell r="D178" t="str">
            <v>Industrial</v>
          </cell>
          <cell r="E178" t="str">
            <v>CAISO</v>
          </cell>
          <cell r="G178" t="str">
            <v>TWh</v>
          </cell>
        </row>
        <row r="179">
          <cell r="C179" t="str">
            <v>Low</v>
          </cell>
          <cell r="D179" t="str">
            <v>Industrial</v>
          </cell>
          <cell r="E179" t="str">
            <v>ERCOT</v>
          </cell>
          <cell r="G179" t="str">
            <v>TWh</v>
          </cell>
        </row>
        <row r="180">
          <cell r="C180" t="str">
            <v>Low</v>
          </cell>
          <cell r="D180" t="str">
            <v>Industrial</v>
          </cell>
          <cell r="E180" t="str">
            <v>ISONE</v>
          </cell>
          <cell r="G180" t="str">
            <v>TWh</v>
          </cell>
        </row>
        <row r="181">
          <cell r="C181" t="str">
            <v>Low</v>
          </cell>
          <cell r="D181" t="str">
            <v>Industrial</v>
          </cell>
          <cell r="E181" t="str">
            <v>MISO</v>
          </cell>
          <cell r="G181" t="str">
            <v>TWh</v>
          </cell>
        </row>
        <row r="182">
          <cell r="C182" t="str">
            <v>Low</v>
          </cell>
          <cell r="D182" t="str">
            <v>Industrial</v>
          </cell>
          <cell r="E182" t="str">
            <v>NYISO</v>
          </cell>
          <cell r="G182" t="str">
            <v>TWh</v>
          </cell>
        </row>
        <row r="183">
          <cell r="C183" t="str">
            <v>Low</v>
          </cell>
          <cell r="D183" t="str">
            <v>Industrial</v>
          </cell>
          <cell r="E183" t="str">
            <v>PJM</v>
          </cell>
          <cell r="G183" t="str">
            <v>TWh</v>
          </cell>
        </row>
        <row r="184">
          <cell r="C184" t="str">
            <v>Low</v>
          </cell>
          <cell r="D184" t="str">
            <v>Industrial</v>
          </cell>
          <cell r="E184" t="str">
            <v>SOUTHEAST</v>
          </cell>
          <cell r="G184" t="str">
            <v>TWh</v>
          </cell>
        </row>
        <row r="185">
          <cell r="C185" t="str">
            <v>Low</v>
          </cell>
          <cell r="D185" t="str">
            <v>Industrial</v>
          </cell>
          <cell r="E185" t="str">
            <v>SPP</v>
          </cell>
          <cell r="G185" t="str">
            <v>TWh</v>
          </cell>
        </row>
        <row r="186">
          <cell r="C186" t="str">
            <v>Low</v>
          </cell>
          <cell r="D186" t="str">
            <v>Industrial</v>
          </cell>
          <cell r="E186" t="str">
            <v>WECC (Non-CA)</v>
          </cell>
          <cell r="G186" t="str">
            <v>TWh</v>
          </cell>
        </row>
        <row r="187">
          <cell r="C187" t="str">
            <v>Low</v>
          </cell>
          <cell r="D187" t="str">
            <v>Residential</v>
          </cell>
          <cell r="E187" t="str">
            <v>CAISO</v>
          </cell>
          <cell r="G187" t="str">
            <v>TWh</v>
          </cell>
        </row>
        <row r="188">
          <cell r="C188" t="str">
            <v>Low</v>
          </cell>
          <cell r="D188" t="str">
            <v>Residential</v>
          </cell>
          <cell r="E188" t="str">
            <v>ERCOT</v>
          </cell>
          <cell r="G188" t="str">
            <v>TWh</v>
          </cell>
        </row>
        <row r="189">
          <cell r="C189" t="str">
            <v>Low</v>
          </cell>
          <cell r="D189" t="str">
            <v>Residential</v>
          </cell>
          <cell r="E189" t="str">
            <v>ISONE</v>
          </cell>
          <cell r="G189" t="str">
            <v>TWh</v>
          </cell>
        </row>
        <row r="190">
          <cell r="C190" t="str">
            <v>Low</v>
          </cell>
          <cell r="D190" t="str">
            <v>Residential</v>
          </cell>
          <cell r="E190" t="str">
            <v>MISO</v>
          </cell>
          <cell r="G190" t="str">
            <v>TWh</v>
          </cell>
        </row>
        <row r="191">
          <cell r="C191" t="str">
            <v>Low</v>
          </cell>
          <cell r="D191" t="str">
            <v>Residential</v>
          </cell>
          <cell r="E191" t="str">
            <v>NYISO</v>
          </cell>
          <cell r="G191" t="str">
            <v>TWh</v>
          </cell>
        </row>
        <row r="192">
          <cell r="C192" t="str">
            <v>Low</v>
          </cell>
          <cell r="D192" t="str">
            <v>Residential</v>
          </cell>
          <cell r="E192" t="str">
            <v>PJM</v>
          </cell>
          <cell r="G192" t="str">
            <v>TWh</v>
          </cell>
        </row>
        <row r="193">
          <cell r="C193" t="str">
            <v>Low</v>
          </cell>
          <cell r="D193" t="str">
            <v>Residential</v>
          </cell>
          <cell r="E193" t="str">
            <v>SOUTHEAST</v>
          </cell>
          <cell r="G193" t="str">
            <v>TWh</v>
          </cell>
        </row>
        <row r="194">
          <cell r="C194" t="str">
            <v>Low</v>
          </cell>
          <cell r="D194" t="str">
            <v>Residential</v>
          </cell>
          <cell r="E194" t="str">
            <v>SPP</v>
          </cell>
          <cell r="G194" t="str">
            <v>TWh</v>
          </cell>
        </row>
        <row r="195">
          <cell r="C195" t="str">
            <v>Low</v>
          </cell>
          <cell r="D195" t="str">
            <v>Residential</v>
          </cell>
          <cell r="E195" t="str">
            <v>WECC (Non-CA)</v>
          </cell>
          <cell r="G195" t="str">
            <v>TWh</v>
          </cell>
        </row>
        <row r="196">
          <cell r="C196" t="str">
            <v>Low</v>
          </cell>
          <cell r="D196" t="str">
            <v>Total</v>
          </cell>
          <cell r="E196" t="str">
            <v>CAISO</v>
          </cell>
          <cell r="G196" t="str">
            <v>TWh</v>
          </cell>
        </row>
        <row r="197">
          <cell r="C197" t="str">
            <v>Low</v>
          </cell>
          <cell r="D197" t="str">
            <v>Total</v>
          </cell>
          <cell r="E197" t="str">
            <v>ERCOT</v>
          </cell>
          <cell r="G197" t="str">
            <v>TWh</v>
          </cell>
        </row>
        <row r="198">
          <cell r="C198" t="str">
            <v>Low</v>
          </cell>
          <cell r="D198" t="str">
            <v>Total</v>
          </cell>
          <cell r="E198" t="str">
            <v>ISONE</v>
          </cell>
          <cell r="G198" t="str">
            <v>TWh</v>
          </cell>
        </row>
        <row r="199">
          <cell r="C199" t="str">
            <v>Low</v>
          </cell>
          <cell r="D199" t="str">
            <v>Total</v>
          </cell>
          <cell r="E199" t="str">
            <v>MISO</v>
          </cell>
          <cell r="G199" t="str">
            <v>TWh</v>
          </cell>
        </row>
        <row r="200">
          <cell r="C200" t="str">
            <v>Low</v>
          </cell>
          <cell r="D200" t="str">
            <v>Total</v>
          </cell>
          <cell r="E200" t="str">
            <v>NYISO</v>
          </cell>
          <cell r="G200" t="str">
            <v>TWh</v>
          </cell>
        </row>
        <row r="201">
          <cell r="C201" t="str">
            <v>Low</v>
          </cell>
          <cell r="D201" t="str">
            <v>Total</v>
          </cell>
          <cell r="E201" t="str">
            <v>PJM</v>
          </cell>
          <cell r="G201" t="str">
            <v>TWh</v>
          </cell>
        </row>
        <row r="202">
          <cell r="C202" t="str">
            <v>Low</v>
          </cell>
          <cell r="D202" t="str">
            <v>Total</v>
          </cell>
          <cell r="E202" t="str">
            <v>SOUTHEAST</v>
          </cell>
          <cell r="G202" t="str">
            <v>TWh</v>
          </cell>
        </row>
        <row r="203">
          <cell r="C203" t="str">
            <v>Low</v>
          </cell>
          <cell r="D203" t="str">
            <v>Total</v>
          </cell>
          <cell r="E203" t="str">
            <v>SPP</v>
          </cell>
          <cell r="G203" t="str">
            <v>TWh</v>
          </cell>
        </row>
        <row r="204">
          <cell r="C204" t="str">
            <v>Low</v>
          </cell>
          <cell r="D204" t="str">
            <v>Total</v>
          </cell>
          <cell r="E204" t="str">
            <v>WECC (Non-CA)</v>
          </cell>
          <cell r="G204" t="str">
            <v>TWh</v>
          </cell>
        </row>
        <row r="205">
          <cell r="C205" t="str">
            <v>Low</v>
          </cell>
          <cell r="D205" t="str">
            <v>Transportation</v>
          </cell>
          <cell r="E205" t="str">
            <v>CAISO</v>
          </cell>
          <cell r="G205" t="str">
            <v>TWh</v>
          </cell>
        </row>
        <row r="206">
          <cell r="C206" t="str">
            <v>Low</v>
          </cell>
          <cell r="D206" t="str">
            <v>Transportation</v>
          </cell>
          <cell r="E206" t="str">
            <v>ERCOT</v>
          </cell>
          <cell r="G206" t="str">
            <v>TWh</v>
          </cell>
        </row>
        <row r="207">
          <cell r="C207" t="str">
            <v>Low</v>
          </cell>
          <cell r="D207" t="str">
            <v>Transportation</v>
          </cell>
          <cell r="E207" t="str">
            <v>ISONE</v>
          </cell>
          <cell r="G207" t="str">
            <v>TWh</v>
          </cell>
        </row>
        <row r="208">
          <cell r="C208" t="str">
            <v>Low</v>
          </cell>
          <cell r="D208" t="str">
            <v>Transportation</v>
          </cell>
          <cell r="E208" t="str">
            <v>MISO</v>
          </cell>
          <cell r="G208" t="str">
            <v>TWh</v>
          </cell>
        </row>
        <row r="209">
          <cell r="C209" t="str">
            <v>Low</v>
          </cell>
          <cell r="D209" t="str">
            <v>Transportation</v>
          </cell>
          <cell r="E209" t="str">
            <v>NYISO</v>
          </cell>
          <cell r="G209" t="str">
            <v>TWh</v>
          </cell>
        </row>
        <row r="210">
          <cell r="C210" t="str">
            <v>Low</v>
          </cell>
          <cell r="D210" t="str">
            <v>Transportation</v>
          </cell>
          <cell r="E210" t="str">
            <v>PJM</v>
          </cell>
          <cell r="G210" t="str">
            <v>TWh</v>
          </cell>
        </row>
        <row r="211">
          <cell r="C211" t="str">
            <v>Low</v>
          </cell>
          <cell r="D211" t="str">
            <v>Transportation</v>
          </cell>
          <cell r="E211" t="str">
            <v>SOUTHEAST</v>
          </cell>
          <cell r="G211" t="str">
            <v>TWh</v>
          </cell>
        </row>
        <row r="212">
          <cell r="C212" t="str">
            <v>Low</v>
          </cell>
          <cell r="D212" t="str">
            <v>Transportation</v>
          </cell>
          <cell r="E212" t="str">
            <v>SPP</v>
          </cell>
          <cell r="G212" t="str">
            <v>TWh</v>
          </cell>
        </row>
        <row r="213">
          <cell r="C213" t="str">
            <v>Low</v>
          </cell>
          <cell r="D213" t="str">
            <v>Transportation</v>
          </cell>
          <cell r="E213" t="str">
            <v>WECC (Non-CA)</v>
          </cell>
          <cell r="G213" t="str">
            <v>TWh</v>
          </cell>
        </row>
        <row r="214">
          <cell r="C214" t="str">
            <v>Base</v>
          </cell>
          <cell r="D214" t="str">
            <v>Commercial</v>
          </cell>
          <cell r="E214" t="str">
            <v>CAISO</v>
          </cell>
          <cell r="G214" t="str">
            <v>TWh</v>
          </cell>
        </row>
        <row r="215">
          <cell r="C215" t="str">
            <v>Base</v>
          </cell>
          <cell r="D215" t="str">
            <v>Commercial</v>
          </cell>
          <cell r="E215" t="str">
            <v>ERCOT</v>
          </cell>
          <cell r="G215" t="str">
            <v>TWh</v>
          </cell>
        </row>
        <row r="216">
          <cell r="C216" t="str">
            <v>Base</v>
          </cell>
          <cell r="D216" t="str">
            <v>Commercial</v>
          </cell>
          <cell r="E216" t="str">
            <v>ISONE</v>
          </cell>
          <cell r="G216" t="str">
            <v>TWh</v>
          </cell>
        </row>
        <row r="217">
          <cell r="C217" t="str">
            <v>Base</v>
          </cell>
          <cell r="D217" t="str">
            <v>Commercial</v>
          </cell>
          <cell r="E217" t="str">
            <v>MISO</v>
          </cell>
          <cell r="G217" t="str">
            <v>TWh</v>
          </cell>
        </row>
        <row r="218">
          <cell r="C218" t="str">
            <v>Base</v>
          </cell>
          <cell r="D218" t="str">
            <v>Commercial</v>
          </cell>
          <cell r="E218" t="str">
            <v>NYISO</v>
          </cell>
          <cell r="G218" t="str">
            <v>TWh</v>
          </cell>
        </row>
        <row r="219">
          <cell r="C219" t="str">
            <v>Base</v>
          </cell>
          <cell r="D219" t="str">
            <v>Commercial</v>
          </cell>
          <cell r="E219" t="str">
            <v>PJM</v>
          </cell>
          <cell r="G219" t="str">
            <v>TWh</v>
          </cell>
        </row>
        <row r="220">
          <cell r="C220" t="str">
            <v>Base</v>
          </cell>
          <cell r="D220" t="str">
            <v>Commercial</v>
          </cell>
          <cell r="E220" t="str">
            <v>SOUTHEAST</v>
          </cell>
          <cell r="G220" t="str">
            <v>TWh</v>
          </cell>
        </row>
        <row r="221">
          <cell r="C221" t="str">
            <v>Base</v>
          </cell>
          <cell r="D221" t="str">
            <v>Commercial</v>
          </cell>
          <cell r="E221" t="str">
            <v>SPP</v>
          </cell>
          <cell r="G221" t="str">
            <v>TWh</v>
          </cell>
        </row>
        <row r="222">
          <cell r="C222" t="str">
            <v>Base</v>
          </cell>
          <cell r="D222" t="str">
            <v>Commercial</v>
          </cell>
          <cell r="E222" t="str">
            <v>WECC (Non-CA)</v>
          </cell>
          <cell r="G222" t="str">
            <v>TWh</v>
          </cell>
        </row>
        <row r="223">
          <cell r="C223" t="str">
            <v>Base</v>
          </cell>
          <cell r="D223" t="str">
            <v>Industrial</v>
          </cell>
          <cell r="E223" t="str">
            <v>CAISO</v>
          </cell>
          <cell r="G223" t="str">
            <v>TWh</v>
          </cell>
        </row>
        <row r="224">
          <cell r="C224" t="str">
            <v>Base</v>
          </cell>
          <cell r="D224" t="str">
            <v>Industrial</v>
          </cell>
          <cell r="E224" t="str">
            <v>ERCOT</v>
          </cell>
          <cell r="G224" t="str">
            <v>TWh</v>
          </cell>
        </row>
        <row r="225">
          <cell r="C225" t="str">
            <v>Base</v>
          </cell>
          <cell r="D225" t="str">
            <v>Industrial</v>
          </cell>
          <cell r="E225" t="str">
            <v>ISONE</v>
          </cell>
          <cell r="G225" t="str">
            <v>TWh</v>
          </cell>
        </row>
        <row r="226">
          <cell r="C226" t="str">
            <v>Base</v>
          </cell>
          <cell r="D226" t="str">
            <v>Industrial</v>
          </cell>
          <cell r="E226" t="str">
            <v>MISO</v>
          </cell>
          <cell r="G226" t="str">
            <v>TWh</v>
          </cell>
        </row>
        <row r="227">
          <cell r="C227" t="str">
            <v>Base</v>
          </cell>
          <cell r="D227" t="str">
            <v>Industrial</v>
          </cell>
          <cell r="E227" t="str">
            <v>NYISO</v>
          </cell>
          <cell r="G227" t="str">
            <v>TWh</v>
          </cell>
        </row>
        <row r="228">
          <cell r="C228" t="str">
            <v>Base</v>
          </cell>
          <cell r="D228" t="str">
            <v>Industrial</v>
          </cell>
          <cell r="E228" t="str">
            <v>PJM</v>
          </cell>
          <cell r="G228" t="str">
            <v>TWh</v>
          </cell>
        </row>
        <row r="229">
          <cell r="C229" t="str">
            <v>Base</v>
          </cell>
          <cell r="D229" t="str">
            <v>Industrial</v>
          </cell>
          <cell r="E229" t="str">
            <v>SOUTHEAST</v>
          </cell>
          <cell r="G229" t="str">
            <v>TWh</v>
          </cell>
        </row>
        <row r="230">
          <cell r="C230" t="str">
            <v>Base</v>
          </cell>
          <cell r="D230" t="str">
            <v>Industrial</v>
          </cell>
          <cell r="E230" t="str">
            <v>SPP</v>
          </cell>
          <cell r="G230" t="str">
            <v>TWh</v>
          </cell>
        </row>
        <row r="231">
          <cell r="C231" t="str">
            <v>Base</v>
          </cell>
          <cell r="D231" t="str">
            <v>Industrial</v>
          </cell>
          <cell r="E231" t="str">
            <v>WECC (Non-CA)</v>
          </cell>
          <cell r="G231" t="str">
            <v>TWh</v>
          </cell>
        </row>
        <row r="232">
          <cell r="C232" t="str">
            <v>Base</v>
          </cell>
          <cell r="D232" t="str">
            <v>Residential</v>
          </cell>
          <cell r="E232" t="str">
            <v>CAISO</v>
          </cell>
          <cell r="G232" t="str">
            <v>TWh</v>
          </cell>
        </row>
        <row r="233">
          <cell r="C233" t="str">
            <v>Base</v>
          </cell>
          <cell r="D233" t="str">
            <v>Residential</v>
          </cell>
          <cell r="E233" t="str">
            <v>ERCOT</v>
          </cell>
          <cell r="G233" t="str">
            <v>TWh</v>
          </cell>
        </row>
        <row r="234">
          <cell r="C234" t="str">
            <v>Base</v>
          </cell>
          <cell r="D234" t="str">
            <v>Residential</v>
          </cell>
          <cell r="E234" t="str">
            <v>ISONE</v>
          </cell>
          <cell r="G234" t="str">
            <v>TWh</v>
          </cell>
        </row>
        <row r="235">
          <cell r="C235" t="str">
            <v>Base</v>
          </cell>
          <cell r="D235" t="str">
            <v>Residential</v>
          </cell>
          <cell r="E235" t="str">
            <v>MISO</v>
          </cell>
          <cell r="G235" t="str">
            <v>TWh</v>
          </cell>
        </row>
        <row r="236">
          <cell r="C236" t="str">
            <v>Base</v>
          </cell>
          <cell r="D236" t="str">
            <v>Residential</v>
          </cell>
          <cell r="E236" t="str">
            <v>NYISO</v>
          </cell>
          <cell r="G236" t="str">
            <v>TWh</v>
          </cell>
        </row>
        <row r="237">
          <cell r="C237" t="str">
            <v>Base</v>
          </cell>
          <cell r="D237" t="str">
            <v>Residential</v>
          </cell>
          <cell r="E237" t="str">
            <v>PJM</v>
          </cell>
          <cell r="G237" t="str">
            <v>TWh</v>
          </cell>
        </row>
        <row r="238">
          <cell r="C238" t="str">
            <v>Base</v>
          </cell>
          <cell r="D238" t="str">
            <v>Residential</v>
          </cell>
          <cell r="E238" t="str">
            <v>SOUTHEAST</v>
          </cell>
          <cell r="G238" t="str">
            <v>TWh</v>
          </cell>
        </row>
        <row r="239">
          <cell r="C239" t="str">
            <v>Base</v>
          </cell>
          <cell r="D239" t="str">
            <v>Residential</v>
          </cell>
          <cell r="E239" t="str">
            <v>SPP</v>
          </cell>
          <cell r="G239" t="str">
            <v>TWh</v>
          </cell>
        </row>
        <row r="240">
          <cell r="C240" t="str">
            <v>Base</v>
          </cell>
          <cell r="D240" t="str">
            <v>Residential</v>
          </cell>
          <cell r="E240" t="str">
            <v>WECC (Non-CA)</v>
          </cell>
          <cell r="G240" t="str">
            <v>TWh</v>
          </cell>
        </row>
        <row r="241">
          <cell r="C241" t="str">
            <v>Base</v>
          </cell>
          <cell r="D241" t="str">
            <v>Total</v>
          </cell>
          <cell r="E241" t="str">
            <v>CAISO</v>
          </cell>
          <cell r="G241" t="str">
            <v>TWh</v>
          </cell>
        </row>
        <row r="242">
          <cell r="C242" t="str">
            <v>Base</v>
          </cell>
          <cell r="D242" t="str">
            <v>Total</v>
          </cell>
          <cell r="E242" t="str">
            <v>ERCOT</v>
          </cell>
          <cell r="G242" t="str">
            <v>TWh</v>
          </cell>
        </row>
        <row r="243">
          <cell r="C243" t="str">
            <v>Base</v>
          </cell>
          <cell r="D243" t="str">
            <v>Total</v>
          </cell>
          <cell r="E243" t="str">
            <v>ISONE</v>
          </cell>
          <cell r="G243" t="str">
            <v>TWh</v>
          </cell>
        </row>
        <row r="244">
          <cell r="C244" t="str">
            <v>Base</v>
          </cell>
          <cell r="D244" t="str">
            <v>Total</v>
          </cell>
          <cell r="E244" t="str">
            <v>MISO</v>
          </cell>
          <cell r="G244" t="str">
            <v>TWh</v>
          </cell>
        </row>
        <row r="245">
          <cell r="C245" t="str">
            <v>Base</v>
          </cell>
          <cell r="D245" t="str">
            <v>Total</v>
          </cell>
          <cell r="E245" t="str">
            <v>NYISO</v>
          </cell>
          <cell r="G245" t="str">
            <v>TWh</v>
          </cell>
        </row>
        <row r="246">
          <cell r="C246" t="str">
            <v>Base</v>
          </cell>
          <cell r="D246" t="str">
            <v>Total</v>
          </cell>
          <cell r="E246" t="str">
            <v>PJM</v>
          </cell>
          <cell r="G246" t="str">
            <v>TWh</v>
          </cell>
        </row>
        <row r="247">
          <cell r="C247" t="str">
            <v>Base</v>
          </cell>
          <cell r="D247" t="str">
            <v>Total</v>
          </cell>
          <cell r="E247" t="str">
            <v>SOUTHEAST</v>
          </cell>
          <cell r="G247" t="str">
            <v>TWh</v>
          </cell>
        </row>
        <row r="248">
          <cell r="C248" t="str">
            <v>Base</v>
          </cell>
          <cell r="D248" t="str">
            <v>Total</v>
          </cell>
          <cell r="E248" t="str">
            <v>SPP</v>
          </cell>
          <cell r="G248" t="str">
            <v>TWh</v>
          </cell>
        </row>
        <row r="249">
          <cell r="C249" t="str">
            <v>Base</v>
          </cell>
          <cell r="D249" t="str">
            <v>Total</v>
          </cell>
          <cell r="E249" t="str">
            <v>WECC (Non-CA)</v>
          </cell>
          <cell r="G249" t="str">
            <v>TWh</v>
          </cell>
        </row>
        <row r="250">
          <cell r="C250" t="str">
            <v>Base</v>
          </cell>
          <cell r="D250" t="str">
            <v>Transportation</v>
          </cell>
          <cell r="E250" t="str">
            <v>CAISO</v>
          </cell>
          <cell r="G250" t="str">
            <v>TWh</v>
          </cell>
        </row>
        <row r="251">
          <cell r="C251" t="str">
            <v>Base</v>
          </cell>
          <cell r="D251" t="str">
            <v>Transportation</v>
          </cell>
          <cell r="E251" t="str">
            <v>ERCOT</v>
          </cell>
          <cell r="G251" t="str">
            <v>TWh</v>
          </cell>
        </row>
        <row r="252">
          <cell r="C252" t="str">
            <v>Base</v>
          </cell>
          <cell r="D252" t="str">
            <v>Transportation</v>
          </cell>
          <cell r="E252" t="str">
            <v>ISONE</v>
          </cell>
          <cell r="G252" t="str">
            <v>TWh</v>
          </cell>
        </row>
        <row r="253">
          <cell r="C253" t="str">
            <v>Base</v>
          </cell>
          <cell r="D253" t="str">
            <v>Transportation</v>
          </cell>
          <cell r="E253" t="str">
            <v>MISO</v>
          </cell>
          <cell r="G253" t="str">
            <v>TWh</v>
          </cell>
        </row>
        <row r="254">
          <cell r="C254" t="str">
            <v>Base</v>
          </cell>
          <cell r="D254" t="str">
            <v>Transportation</v>
          </cell>
          <cell r="E254" t="str">
            <v>NYISO</v>
          </cell>
          <cell r="G254" t="str">
            <v>TWh</v>
          </cell>
        </row>
        <row r="255">
          <cell r="C255" t="str">
            <v>Base</v>
          </cell>
          <cell r="D255" t="str">
            <v>Transportation</v>
          </cell>
          <cell r="E255" t="str">
            <v>PJM</v>
          </cell>
          <cell r="G255" t="str">
            <v>TWh</v>
          </cell>
        </row>
        <row r="256">
          <cell r="C256" t="str">
            <v>Base</v>
          </cell>
          <cell r="D256" t="str">
            <v>Transportation</v>
          </cell>
          <cell r="E256" t="str">
            <v>SOUTHEAST</v>
          </cell>
          <cell r="G256" t="str">
            <v>TWh</v>
          </cell>
        </row>
        <row r="257">
          <cell r="C257" t="str">
            <v>Base</v>
          </cell>
          <cell r="D257" t="str">
            <v>Transportation</v>
          </cell>
          <cell r="E257" t="str">
            <v>SPP</v>
          </cell>
          <cell r="G257" t="str">
            <v>TWh</v>
          </cell>
        </row>
        <row r="258">
          <cell r="C258" t="str">
            <v>Base</v>
          </cell>
          <cell r="D258" t="str">
            <v>Transportation</v>
          </cell>
          <cell r="E258" t="str">
            <v>WECC (Non-CA)</v>
          </cell>
          <cell r="G258" t="str">
            <v>TWh</v>
          </cell>
        </row>
        <row r="259">
          <cell r="C259" t="str">
            <v>High</v>
          </cell>
          <cell r="D259" t="str">
            <v>Commercial</v>
          </cell>
          <cell r="E259" t="str">
            <v>CAISO</v>
          </cell>
          <cell r="G259" t="str">
            <v>MW</v>
          </cell>
        </row>
        <row r="260">
          <cell r="C260" t="str">
            <v>High</v>
          </cell>
          <cell r="D260" t="str">
            <v>Commercial</v>
          </cell>
          <cell r="E260" t="str">
            <v>ERCOT</v>
          </cell>
          <cell r="G260" t="str">
            <v>MW</v>
          </cell>
        </row>
        <row r="261">
          <cell r="C261" t="str">
            <v>High</v>
          </cell>
          <cell r="D261" t="str">
            <v>Commercial</v>
          </cell>
          <cell r="E261" t="str">
            <v>ISONE</v>
          </cell>
          <cell r="G261" t="str">
            <v>MW</v>
          </cell>
        </row>
        <row r="262">
          <cell r="C262" t="str">
            <v>High</v>
          </cell>
          <cell r="D262" t="str">
            <v>Commercial</v>
          </cell>
          <cell r="E262" t="str">
            <v>MISO</v>
          </cell>
          <cell r="G262" t="str">
            <v>MW</v>
          </cell>
        </row>
        <row r="263">
          <cell r="C263" t="str">
            <v>High</v>
          </cell>
          <cell r="D263" t="str">
            <v>Commercial</v>
          </cell>
          <cell r="E263" t="str">
            <v>NYISO</v>
          </cell>
          <cell r="G263" t="str">
            <v>MW</v>
          </cell>
        </row>
        <row r="264">
          <cell r="C264" t="str">
            <v>High</v>
          </cell>
          <cell r="D264" t="str">
            <v>Commercial</v>
          </cell>
          <cell r="E264" t="str">
            <v>PJM</v>
          </cell>
          <cell r="G264" t="str">
            <v>MW</v>
          </cell>
        </row>
        <row r="265">
          <cell r="C265" t="str">
            <v>High</v>
          </cell>
          <cell r="D265" t="str">
            <v>Commercial</v>
          </cell>
          <cell r="E265" t="str">
            <v>SOUTHEAST</v>
          </cell>
          <cell r="G265" t="str">
            <v>MW</v>
          </cell>
        </row>
        <row r="266">
          <cell r="C266" t="str">
            <v>High</v>
          </cell>
          <cell r="D266" t="str">
            <v>Commercial</v>
          </cell>
          <cell r="E266" t="str">
            <v>SPP</v>
          </cell>
          <cell r="G266" t="str">
            <v>MW</v>
          </cell>
        </row>
        <row r="267">
          <cell r="C267" t="str">
            <v>High</v>
          </cell>
          <cell r="D267" t="str">
            <v>Commercial</v>
          </cell>
          <cell r="E267" t="str">
            <v>WECC (Non-CA)</v>
          </cell>
          <cell r="G267" t="str">
            <v>MW</v>
          </cell>
        </row>
        <row r="268">
          <cell r="C268" t="str">
            <v>High</v>
          </cell>
          <cell r="D268" t="str">
            <v>Industrial</v>
          </cell>
          <cell r="E268" t="str">
            <v>CAISO</v>
          </cell>
          <cell r="G268" t="str">
            <v>MW</v>
          </cell>
        </row>
        <row r="269">
          <cell r="C269" t="str">
            <v>High</v>
          </cell>
          <cell r="D269" t="str">
            <v>Industrial</v>
          </cell>
          <cell r="E269" t="str">
            <v>ERCOT</v>
          </cell>
          <cell r="G269" t="str">
            <v>MW</v>
          </cell>
        </row>
        <row r="270">
          <cell r="C270" t="str">
            <v>High</v>
          </cell>
          <cell r="D270" t="str">
            <v>Industrial</v>
          </cell>
          <cell r="E270" t="str">
            <v>ISONE</v>
          </cell>
          <cell r="G270" t="str">
            <v>MW</v>
          </cell>
        </row>
        <row r="271">
          <cell r="C271" t="str">
            <v>High</v>
          </cell>
          <cell r="D271" t="str">
            <v>Industrial</v>
          </cell>
          <cell r="E271" t="str">
            <v>MISO</v>
          </cell>
          <cell r="G271" t="str">
            <v>MW</v>
          </cell>
        </row>
        <row r="272">
          <cell r="C272" t="str">
            <v>High</v>
          </cell>
          <cell r="D272" t="str">
            <v>Industrial</v>
          </cell>
          <cell r="E272" t="str">
            <v>NYISO</v>
          </cell>
          <cell r="G272" t="str">
            <v>MW</v>
          </cell>
        </row>
        <row r="273">
          <cell r="C273" t="str">
            <v>High</v>
          </cell>
          <cell r="D273" t="str">
            <v>Industrial</v>
          </cell>
          <cell r="E273" t="str">
            <v>PJM</v>
          </cell>
          <cell r="G273" t="str">
            <v>MW</v>
          </cell>
        </row>
        <row r="274">
          <cell r="C274" t="str">
            <v>High</v>
          </cell>
          <cell r="D274" t="str">
            <v>Industrial</v>
          </cell>
          <cell r="E274" t="str">
            <v>SOUTHEAST</v>
          </cell>
          <cell r="G274" t="str">
            <v>MW</v>
          </cell>
        </row>
        <row r="275">
          <cell r="C275" t="str">
            <v>High</v>
          </cell>
          <cell r="D275" t="str">
            <v>Industrial</v>
          </cell>
          <cell r="E275" t="str">
            <v>SPP</v>
          </cell>
          <cell r="G275" t="str">
            <v>MW</v>
          </cell>
        </row>
        <row r="276">
          <cell r="C276" t="str">
            <v>High</v>
          </cell>
          <cell r="D276" t="str">
            <v>Industrial</v>
          </cell>
          <cell r="E276" t="str">
            <v>WECC (Non-CA)</v>
          </cell>
          <cell r="G276" t="str">
            <v>MW</v>
          </cell>
        </row>
        <row r="277">
          <cell r="C277" t="str">
            <v>High</v>
          </cell>
          <cell r="D277" t="str">
            <v>Residential</v>
          </cell>
          <cell r="E277" t="str">
            <v>CAISO</v>
          </cell>
          <cell r="G277" t="str">
            <v>MW</v>
          </cell>
        </row>
        <row r="278">
          <cell r="C278" t="str">
            <v>High</v>
          </cell>
          <cell r="D278" t="str">
            <v>Residential</v>
          </cell>
          <cell r="E278" t="str">
            <v>ERCOT</v>
          </cell>
          <cell r="G278" t="str">
            <v>MW</v>
          </cell>
        </row>
        <row r="279">
          <cell r="C279" t="str">
            <v>High</v>
          </cell>
          <cell r="D279" t="str">
            <v>Residential</v>
          </cell>
          <cell r="E279" t="str">
            <v>ISONE</v>
          </cell>
          <cell r="G279" t="str">
            <v>MW</v>
          </cell>
        </row>
        <row r="280">
          <cell r="C280" t="str">
            <v>High</v>
          </cell>
          <cell r="D280" t="str">
            <v>Residential</v>
          </cell>
          <cell r="E280" t="str">
            <v>MISO</v>
          </cell>
          <cell r="G280" t="str">
            <v>MW</v>
          </cell>
        </row>
        <row r="281">
          <cell r="C281" t="str">
            <v>High</v>
          </cell>
          <cell r="D281" t="str">
            <v>Residential</v>
          </cell>
          <cell r="E281" t="str">
            <v>NYISO</v>
          </cell>
          <cell r="G281" t="str">
            <v>MW</v>
          </cell>
        </row>
        <row r="282">
          <cell r="C282" t="str">
            <v>High</v>
          </cell>
          <cell r="D282" t="str">
            <v>Residential</v>
          </cell>
          <cell r="E282" t="str">
            <v>PJM</v>
          </cell>
          <cell r="G282" t="str">
            <v>MW</v>
          </cell>
        </row>
        <row r="283">
          <cell r="C283" t="str">
            <v>High</v>
          </cell>
          <cell r="D283" t="str">
            <v>Residential</v>
          </cell>
          <cell r="E283" t="str">
            <v>SOUTHEAST</v>
          </cell>
          <cell r="G283" t="str">
            <v>MW</v>
          </cell>
        </row>
        <row r="284">
          <cell r="C284" t="str">
            <v>High</v>
          </cell>
          <cell r="D284" t="str">
            <v>Residential</v>
          </cell>
          <cell r="E284" t="str">
            <v>SPP</v>
          </cell>
          <cell r="G284" t="str">
            <v>MW</v>
          </cell>
        </row>
        <row r="285">
          <cell r="C285" t="str">
            <v>High</v>
          </cell>
          <cell r="D285" t="str">
            <v>Residential</v>
          </cell>
          <cell r="E285" t="str">
            <v>WECC (Non-CA)</v>
          </cell>
          <cell r="G285" t="str">
            <v>MW</v>
          </cell>
        </row>
        <row r="286">
          <cell r="C286" t="str">
            <v>High</v>
          </cell>
          <cell r="D286" t="str">
            <v>Total</v>
          </cell>
          <cell r="E286" t="str">
            <v>CAISO</v>
          </cell>
          <cell r="G286" t="str">
            <v>MW</v>
          </cell>
        </row>
        <row r="287">
          <cell r="C287" t="str">
            <v>High</v>
          </cell>
          <cell r="D287" t="str">
            <v>Total</v>
          </cell>
          <cell r="E287" t="str">
            <v>ERCOT</v>
          </cell>
          <cell r="G287" t="str">
            <v>MW</v>
          </cell>
        </row>
        <row r="288">
          <cell r="C288" t="str">
            <v>High</v>
          </cell>
          <cell r="D288" t="str">
            <v>Total</v>
          </cell>
          <cell r="E288" t="str">
            <v>ISONE</v>
          </cell>
          <cell r="G288" t="str">
            <v>MW</v>
          </cell>
        </row>
        <row r="289">
          <cell r="C289" t="str">
            <v>High</v>
          </cell>
          <cell r="D289" t="str">
            <v>Total</v>
          </cell>
          <cell r="E289" t="str">
            <v>MISO</v>
          </cell>
          <cell r="G289" t="str">
            <v>MW</v>
          </cell>
        </row>
        <row r="290">
          <cell r="C290" t="str">
            <v>High</v>
          </cell>
          <cell r="D290" t="str">
            <v>Total</v>
          </cell>
          <cell r="E290" t="str">
            <v>NYISO</v>
          </cell>
          <cell r="G290" t="str">
            <v>MW</v>
          </cell>
        </row>
        <row r="291">
          <cell r="C291" t="str">
            <v>High</v>
          </cell>
          <cell r="D291" t="str">
            <v>Total</v>
          </cell>
          <cell r="E291" t="str">
            <v>PJM</v>
          </cell>
          <cell r="G291" t="str">
            <v>MW</v>
          </cell>
        </row>
        <row r="292">
          <cell r="C292" t="str">
            <v>High</v>
          </cell>
          <cell r="D292" t="str">
            <v>Total</v>
          </cell>
          <cell r="E292" t="str">
            <v>SOUTHEAST</v>
          </cell>
          <cell r="G292" t="str">
            <v>MW</v>
          </cell>
        </row>
        <row r="293">
          <cell r="C293" t="str">
            <v>High</v>
          </cell>
          <cell r="D293" t="str">
            <v>Total</v>
          </cell>
          <cell r="E293" t="str">
            <v>SPP</v>
          </cell>
          <cell r="G293" t="str">
            <v>MW</v>
          </cell>
        </row>
        <row r="294">
          <cell r="C294" t="str">
            <v>High</v>
          </cell>
          <cell r="D294" t="str">
            <v>Total</v>
          </cell>
          <cell r="E294" t="str">
            <v>WECC (Non-CA)</v>
          </cell>
          <cell r="G294" t="str">
            <v>MW</v>
          </cell>
        </row>
        <row r="295">
          <cell r="C295" t="str">
            <v>High</v>
          </cell>
          <cell r="D295" t="str">
            <v>Transportation</v>
          </cell>
          <cell r="E295" t="str">
            <v>CAISO</v>
          </cell>
          <cell r="G295" t="str">
            <v>MW</v>
          </cell>
        </row>
        <row r="296">
          <cell r="C296" t="str">
            <v>High</v>
          </cell>
          <cell r="D296" t="str">
            <v>Transportation</v>
          </cell>
          <cell r="E296" t="str">
            <v>ERCOT</v>
          </cell>
          <cell r="G296" t="str">
            <v>MW</v>
          </cell>
        </row>
        <row r="297">
          <cell r="C297" t="str">
            <v>High</v>
          </cell>
          <cell r="D297" t="str">
            <v>Transportation</v>
          </cell>
          <cell r="E297" t="str">
            <v>ISONE</v>
          </cell>
          <cell r="G297" t="str">
            <v>MW</v>
          </cell>
        </row>
        <row r="298">
          <cell r="C298" t="str">
            <v>High</v>
          </cell>
          <cell r="D298" t="str">
            <v>Transportation</v>
          </cell>
          <cell r="E298" t="str">
            <v>MISO</v>
          </cell>
          <cell r="G298" t="str">
            <v>MW</v>
          </cell>
        </row>
        <row r="299">
          <cell r="C299" t="str">
            <v>High</v>
          </cell>
          <cell r="D299" t="str">
            <v>Transportation</v>
          </cell>
          <cell r="E299" t="str">
            <v>NYISO</v>
          </cell>
          <cell r="G299" t="str">
            <v>MW</v>
          </cell>
        </row>
        <row r="300">
          <cell r="C300" t="str">
            <v>High</v>
          </cell>
          <cell r="D300" t="str">
            <v>Transportation</v>
          </cell>
          <cell r="E300" t="str">
            <v>PJM</v>
          </cell>
          <cell r="G300" t="str">
            <v>MW</v>
          </cell>
        </row>
        <row r="301">
          <cell r="C301" t="str">
            <v>High</v>
          </cell>
          <cell r="D301" t="str">
            <v>Transportation</v>
          </cell>
          <cell r="E301" t="str">
            <v>SOUTHEAST</v>
          </cell>
          <cell r="G301" t="str">
            <v>MW</v>
          </cell>
        </row>
        <row r="302">
          <cell r="C302" t="str">
            <v>High</v>
          </cell>
          <cell r="D302" t="str">
            <v>Transportation</v>
          </cell>
          <cell r="E302" t="str">
            <v>SPP</v>
          </cell>
          <cell r="G302" t="str">
            <v>MW</v>
          </cell>
        </row>
        <row r="303">
          <cell r="C303" t="str">
            <v>High</v>
          </cell>
          <cell r="D303" t="str">
            <v>Transportation</v>
          </cell>
          <cell r="E303" t="str">
            <v>WECC (Non-CA)</v>
          </cell>
          <cell r="G303" t="str">
            <v>MW</v>
          </cell>
        </row>
        <row r="304">
          <cell r="C304" t="str">
            <v>Low</v>
          </cell>
          <cell r="D304" t="str">
            <v>Commercial</v>
          </cell>
          <cell r="E304" t="str">
            <v>CAISO</v>
          </cell>
          <cell r="G304" t="str">
            <v>MW</v>
          </cell>
        </row>
        <row r="305">
          <cell r="C305" t="str">
            <v>Low</v>
          </cell>
          <cell r="D305" t="str">
            <v>Commercial</v>
          </cell>
          <cell r="E305" t="str">
            <v>ERCOT</v>
          </cell>
          <cell r="G305" t="str">
            <v>MW</v>
          </cell>
        </row>
        <row r="306">
          <cell r="C306" t="str">
            <v>Low</v>
          </cell>
          <cell r="D306" t="str">
            <v>Commercial</v>
          </cell>
          <cell r="E306" t="str">
            <v>ISONE</v>
          </cell>
          <cell r="G306" t="str">
            <v>MW</v>
          </cell>
        </row>
        <row r="307">
          <cell r="C307" t="str">
            <v>Low</v>
          </cell>
          <cell r="D307" t="str">
            <v>Commercial</v>
          </cell>
          <cell r="E307" t="str">
            <v>MISO</v>
          </cell>
          <cell r="G307" t="str">
            <v>MW</v>
          </cell>
        </row>
        <row r="308">
          <cell r="C308" t="str">
            <v>Low</v>
          </cell>
          <cell r="D308" t="str">
            <v>Commercial</v>
          </cell>
          <cell r="E308" t="str">
            <v>NYISO</v>
          </cell>
          <cell r="G308" t="str">
            <v>MW</v>
          </cell>
        </row>
        <row r="309">
          <cell r="C309" t="str">
            <v>Low</v>
          </cell>
          <cell r="D309" t="str">
            <v>Commercial</v>
          </cell>
          <cell r="E309" t="str">
            <v>PJM</v>
          </cell>
          <cell r="G309" t="str">
            <v>MW</v>
          </cell>
        </row>
        <row r="310">
          <cell r="C310" t="str">
            <v>Low</v>
          </cell>
          <cell r="D310" t="str">
            <v>Commercial</v>
          </cell>
          <cell r="E310" t="str">
            <v>SOUTHEAST</v>
          </cell>
          <cell r="G310" t="str">
            <v>MW</v>
          </cell>
        </row>
        <row r="311">
          <cell r="C311" t="str">
            <v>Low</v>
          </cell>
          <cell r="D311" t="str">
            <v>Commercial</v>
          </cell>
          <cell r="E311" t="str">
            <v>SPP</v>
          </cell>
          <cell r="G311" t="str">
            <v>MW</v>
          </cell>
        </row>
        <row r="312">
          <cell r="C312" t="str">
            <v>Low</v>
          </cell>
          <cell r="D312" t="str">
            <v>Commercial</v>
          </cell>
          <cell r="E312" t="str">
            <v>WECC (Non-CA)</v>
          </cell>
          <cell r="G312" t="str">
            <v>MW</v>
          </cell>
        </row>
        <row r="313">
          <cell r="C313" t="str">
            <v>Low</v>
          </cell>
          <cell r="D313" t="str">
            <v>Industrial</v>
          </cell>
          <cell r="E313" t="str">
            <v>CAISO</v>
          </cell>
          <cell r="G313" t="str">
            <v>MW</v>
          </cell>
        </row>
        <row r="314">
          <cell r="C314" t="str">
            <v>Low</v>
          </cell>
          <cell r="D314" t="str">
            <v>Industrial</v>
          </cell>
          <cell r="E314" t="str">
            <v>ERCOT</v>
          </cell>
          <cell r="G314" t="str">
            <v>MW</v>
          </cell>
        </row>
        <row r="315">
          <cell r="C315" t="str">
            <v>Low</v>
          </cell>
          <cell r="D315" t="str">
            <v>Industrial</v>
          </cell>
          <cell r="E315" t="str">
            <v>ISONE</v>
          </cell>
          <cell r="G315" t="str">
            <v>MW</v>
          </cell>
        </row>
        <row r="316">
          <cell r="C316" t="str">
            <v>Low</v>
          </cell>
          <cell r="D316" t="str">
            <v>Industrial</v>
          </cell>
          <cell r="E316" t="str">
            <v>MISO</v>
          </cell>
          <cell r="G316" t="str">
            <v>MW</v>
          </cell>
        </row>
        <row r="317">
          <cell r="C317" t="str">
            <v>Low</v>
          </cell>
          <cell r="D317" t="str">
            <v>Industrial</v>
          </cell>
          <cell r="E317" t="str">
            <v>NYISO</v>
          </cell>
          <cell r="G317" t="str">
            <v>MW</v>
          </cell>
        </row>
        <row r="318">
          <cell r="C318" t="str">
            <v>Low</v>
          </cell>
          <cell r="D318" t="str">
            <v>Industrial</v>
          </cell>
          <cell r="E318" t="str">
            <v>PJM</v>
          </cell>
          <cell r="G318" t="str">
            <v>MW</v>
          </cell>
        </row>
        <row r="319">
          <cell r="C319" t="str">
            <v>Low</v>
          </cell>
          <cell r="D319" t="str">
            <v>Industrial</v>
          </cell>
          <cell r="E319" t="str">
            <v>SOUTHEAST</v>
          </cell>
          <cell r="G319" t="str">
            <v>MW</v>
          </cell>
        </row>
        <row r="320">
          <cell r="C320" t="str">
            <v>Low</v>
          </cell>
          <cell r="D320" t="str">
            <v>Industrial</v>
          </cell>
          <cell r="E320" t="str">
            <v>SPP</v>
          </cell>
          <cell r="G320" t="str">
            <v>MW</v>
          </cell>
        </row>
        <row r="321">
          <cell r="C321" t="str">
            <v>Low</v>
          </cell>
          <cell r="D321" t="str">
            <v>Industrial</v>
          </cell>
          <cell r="E321" t="str">
            <v>WECC (Non-CA)</v>
          </cell>
          <cell r="G321" t="str">
            <v>MW</v>
          </cell>
        </row>
        <row r="322">
          <cell r="C322" t="str">
            <v>Low</v>
          </cell>
          <cell r="D322" t="str">
            <v>Residential</v>
          </cell>
          <cell r="E322" t="str">
            <v>CAISO</v>
          </cell>
          <cell r="G322" t="str">
            <v>MW</v>
          </cell>
        </row>
        <row r="323">
          <cell r="C323" t="str">
            <v>Low</v>
          </cell>
          <cell r="D323" t="str">
            <v>Residential</v>
          </cell>
          <cell r="E323" t="str">
            <v>ERCOT</v>
          </cell>
          <cell r="G323" t="str">
            <v>MW</v>
          </cell>
        </row>
        <row r="324">
          <cell r="C324" t="str">
            <v>Low</v>
          </cell>
          <cell r="D324" t="str">
            <v>Residential</v>
          </cell>
          <cell r="E324" t="str">
            <v>ISONE</v>
          </cell>
          <cell r="G324" t="str">
            <v>MW</v>
          </cell>
        </row>
        <row r="325">
          <cell r="C325" t="str">
            <v>Low</v>
          </cell>
          <cell r="D325" t="str">
            <v>Residential</v>
          </cell>
          <cell r="E325" t="str">
            <v>MISO</v>
          </cell>
          <cell r="G325" t="str">
            <v>MW</v>
          </cell>
        </row>
        <row r="326">
          <cell r="C326" t="str">
            <v>Low</v>
          </cell>
          <cell r="D326" t="str">
            <v>Residential</v>
          </cell>
          <cell r="E326" t="str">
            <v>NYISO</v>
          </cell>
          <cell r="G326" t="str">
            <v>MW</v>
          </cell>
        </row>
        <row r="327">
          <cell r="C327" t="str">
            <v>Low</v>
          </cell>
          <cell r="D327" t="str">
            <v>Residential</v>
          </cell>
          <cell r="E327" t="str">
            <v>PJM</v>
          </cell>
          <cell r="G327" t="str">
            <v>MW</v>
          </cell>
        </row>
        <row r="328">
          <cell r="C328" t="str">
            <v>Low</v>
          </cell>
          <cell r="D328" t="str">
            <v>Residential</v>
          </cell>
          <cell r="E328" t="str">
            <v>SOUTHEAST</v>
          </cell>
          <cell r="G328" t="str">
            <v>MW</v>
          </cell>
        </row>
        <row r="329">
          <cell r="C329" t="str">
            <v>Low</v>
          </cell>
          <cell r="D329" t="str">
            <v>Residential</v>
          </cell>
          <cell r="E329" t="str">
            <v>SPP</v>
          </cell>
          <cell r="G329" t="str">
            <v>MW</v>
          </cell>
        </row>
        <row r="330">
          <cell r="C330" t="str">
            <v>Low</v>
          </cell>
          <cell r="D330" t="str">
            <v>Residential</v>
          </cell>
          <cell r="E330" t="str">
            <v>WECC (Non-CA)</v>
          </cell>
          <cell r="G330" t="str">
            <v>MW</v>
          </cell>
        </row>
        <row r="331">
          <cell r="C331" t="str">
            <v>Low</v>
          </cell>
          <cell r="D331" t="str">
            <v>Total</v>
          </cell>
          <cell r="E331" t="str">
            <v>CAISO</v>
          </cell>
          <cell r="G331" t="str">
            <v>MW</v>
          </cell>
        </row>
        <row r="332">
          <cell r="C332" t="str">
            <v>Low</v>
          </cell>
          <cell r="D332" t="str">
            <v>Total</v>
          </cell>
          <cell r="E332" t="str">
            <v>ERCOT</v>
          </cell>
          <cell r="G332" t="str">
            <v>MW</v>
          </cell>
        </row>
        <row r="333">
          <cell r="C333" t="str">
            <v>Low</v>
          </cell>
          <cell r="D333" t="str">
            <v>Total</v>
          </cell>
          <cell r="E333" t="str">
            <v>ISONE</v>
          </cell>
          <cell r="G333" t="str">
            <v>MW</v>
          </cell>
        </row>
        <row r="334">
          <cell r="C334" t="str">
            <v>Low</v>
          </cell>
          <cell r="D334" t="str">
            <v>Total</v>
          </cell>
          <cell r="E334" t="str">
            <v>MISO</v>
          </cell>
          <cell r="G334" t="str">
            <v>MW</v>
          </cell>
        </row>
        <row r="335">
          <cell r="C335" t="str">
            <v>Low</v>
          </cell>
          <cell r="D335" t="str">
            <v>Total</v>
          </cell>
          <cell r="E335" t="str">
            <v>NYISO</v>
          </cell>
          <cell r="G335" t="str">
            <v>MW</v>
          </cell>
        </row>
        <row r="336">
          <cell r="C336" t="str">
            <v>Low</v>
          </cell>
          <cell r="D336" t="str">
            <v>Total</v>
          </cell>
          <cell r="E336" t="str">
            <v>PJM</v>
          </cell>
          <cell r="G336" t="str">
            <v>MW</v>
          </cell>
        </row>
        <row r="337">
          <cell r="C337" t="str">
            <v>Low</v>
          </cell>
          <cell r="D337" t="str">
            <v>Total</v>
          </cell>
          <cell r="E337" t="str">
            <v>SOUTHEAST</v>
          </cell>
          <cell r="G337" t="str">
            <v>MW</v>
          </cell>
        </row>
        <row r="338">
          <cell r="C338" t="str">
            <v>Low</v>
          </cell>
          <cell r="D338" t="str">
            <v>Total</v>
          </cell>
          <cell r="E338" t="str">
            <v>SPP</v>
          </cell>
          <cell r="G338" t="str">
            <v>MW</v>
          </cell>
        </row>
        <row r="339">
          <cell r="C339" t="str">
            <v>Low</v>
          </cell>
          <cell r="D339" t="str">
            <v>Total</v>
          </cell>
          <cell r="E339" t="str">
            <v>WECC (Non-CA)</v>
          </cell>
          <cell r="G339" t="str">
            <v>MW</v>
          </cell>
        </row>
        <row r="340">
          <cell r="C340" t="str">
            <v>Low</v>
          </cell>
          <cell r="D340" t="str">
            <v>Transportation</v>
          </cell>
          <cell r="E340" t="str">
            <v>CAISO</v>
          </cell>
          <cell r="G340" t="str">
            <v>MW</v>
          </cell>
        </row>
        <row r="341">
          <cell r="C341" t="str">
            <v>Low</v>
          </cell>
          <cell r="D341" t="str">
            <v>Transportation</v>
          </cell>
          <cell r="E341" t="str">
            <v>ERCOT</v>
          </cell>
          <cell r="G341" t="str">
            <v>MW</v>
          </cell>
        </row>
        <row r="342">
          <cell r="C342" t="str">
            <v>Low</v>
          </cell>
          <cell r="D342" t="str">
            <v>Transportation</v>
          </cell>
          <cell r="E342" t="str">
            <v>ISONE</v>
          </cell>
          <cell r="G342" t="str">
            <v>MW</v>
          </cell>
        </row>
        <row r="343">
          <cell r="C343" t="str">
            <v>Low</v>
          </cell>
          <cell r="D343" t="str">
            <v>Transportation</v>
          </cell>
          <cell r="E343" t="str">
            <v>MISO</v>
          </cell>
          <cell r="G343" t="str">
            <v>MW</v>
          </cell>
        </row>
        <row r="344">
          <cell r="C344" t="str">
            <v>Low</v>
          </cell>
          <cell r="D344" t="str">
            <v>Transportation</v>
          </cell>
          <cell r="E344" t="str">
            <v>NYISO</v>
          </cell>
          <cell r="G344" t="str">
            <v>MW</v>
          </cell>
        </row>
        <row r="345">
          <cell r="C345" t="str">
            <v>Low</v>
          </cell>
          <cell r="D345" t="str">
            <v>Transportation</v>
          </cell>
          <cell r="E345" t="str">
            <v>PJM</v>
          </cell>
          <cell r="G345" t="str">
            <v>MW</v>
          </cell>
        </row>
        <row r="346">
          <cell r="C346" t="str">
            <v>Low</v>
          </cell>
          <cell r="D346" t="str">
            <v>Transportation</v>
          </cell>
          <cell r="E346" t="str">
            <v>SOUTHEAST</v>
          </cell>
          <cell r="G346" t="str">
            <v>MW</v>
          </cell>
        </row>
        <row r="347">
          <cell r="C347" t="str">
            <v>Low</v>
          </cell>
          <cell r="D347" t="str">
            <v>Transportation</v>
          </cell>
          <cell r="E347" t="str">
            <v>SPP</v>
          </cell>
          <cell r="G347" t="str">
            <v>MW</v>
          </cell>
        </row>
        <row r="348">
          <cell r="C348" t="str">
            <v>Low</v>
          </cell>
          <cell r="D348" t="str">
            <v>Transportation</v>
          </cell>
          <cell r="E348" t="str">
            <v>WECC (Non-CA)</v>
          </cell>
          <cell r="G348" t="str">
            <v>MW</v>
          </cell>
        </row>
        <row r="349">
          <cell r="C349" t="str">
            <v>Base</v>
          </cell>
          <cell r="D349" t="str">
            <v>Commercial</v>
          </cell>
          <cell r="E349" t="str">
            <v>CAISO</v>
          </cell>
          <cell r="G349" t="str">
            <v>MW</v>
          </cell>
        </row>
        <row r="350">
          <cell r="C350" t="str">
            <v>Base</v>
          </cell>
          <cell r="D350" t="str">
            <v>Commercial</v>
          </cell>
          <cell r="E350" t="str">
            <v>ERCOT</v>
          </cell>
          <cell r="G350" t="str">
            <v>MW</v>
          </cell>
        </row>
        <row r="351">
          <cell r="C351" t="str">
            <v>Base</v>
          </cell>
          <cell r="D351" t="str">
            <v>Commercial</v>
          </cell>
          <cell r="E351" t="str">
            <v>ISONE</v>
          </cell>
          <cell r="G351" t="str">
            <v>MW</v>
          </cell>
        </row>
        <row r="352">
          <cell r="C352" t="str">
            <v>Base</v>
          </cell>
          <cell r="D352" t="str">
            <v>Commercial</v>
          </cell>
          <cell r="E352" t="str">
            <v>MISO</v>
          </cell>
          <cell r="G352" t="str">
            <v>MW</v>
          </cell>
        </row>
        <row r="353">
          <cell r="C353" t="str">
            <v>Base</v>
          </cell>
          <cell r="D353" t="str">
            <v>Commercial</v>
          </cell>
          <cell r="E353" t="str">
            <v>NYISO</v>
          </cell>
          <cell r="G353" t="str">
            <v>MW</v>
          </cell>
        </row>
        <row r="354">
          <cell r="C354" t="str">
            <v>Base</v>
          </cell>
          <cell r="D354" t="str">
            <v>Commercial</v>
          </cell>
          <cell r="E354" t="str">
            <v>PJM</v>
          </cell>
          <cell r="G354" t="str">
            <v>MW</v>
          </cell>
        </row>
        <row r="355">
          <cell r="C355" t="str">
            <v>Base</v>
          </cell>
          <cell r="D355" t="str">
            <v>Commercial</v>
          </cell>
          <cell r="E355" t="str">
            <v>SOUTHEAST</v>
          </cell>
          <cell r="G355" t="str">
            <v>MW</v>
          </cell>
        </row>
        <row r="356">
          <cell r="C356" t="str">
            <v>Base</v>
          </cell>
          <cell r="D356" t="str">
            <v>Commercial</v>
          </cell>
          <cell r="E356" t="str">
            <v>SPP</v>
          </cell>
          <cell r="G356" t="str">
            <v>MW</v>
          </cell>
        </row>
        <row r="357">
          <cell r="C357" t="str">
            <v>Base</v>
          </cell>
          <cell r="D357" t="str">
            <v>Commercial</v>
          </cell>
          <cell r="E357" t="str">
            <v>WECC (Non-CA)</v>
          </cell>
          <cell r="G357" t="str">
            <v>MW</v>
          </cell>
        </row>
        <row r="358">
          <cell r="C358" t="str">
            <v>Base</v>
          </cell>
          <cell r="D358" t="str">
            <v>Industrial</v>
          </cell>
          <cell r="E358" t="str">
            <v>CAISO</v>
          </cell>
          <cell r="G358" t="str">
            <v>MW</v>
          </cell>
        </row>
        <row r="359">
          <cell r="C359" t="str">
            <v>Base</v>
          </cell>
          <cell r="D359" t="str">
            <v>Industrial</v>
          </cell>
          <cell r="E359" t="str">
            <v>ERCOT</v>
          </cell>
          <cell r="G359" t="str">
            <v>MW</v>
          </cell>
        </row>
        <row r="360">
          <cell r="C360" t="str">
            <v>Base</v>
          </cell>
          <cell r="D360" t="str">
            <v>Industrial</v>
          </cell>
          <cell r="E360" t="str">
            <v>ISONE</v>
          </cell>
          <cell r="G360" t="str">
            <v>MW</v>
          </cell>
        </row>
        <row r="361">
          <cell r="C361" t="str">
            <v>Base</v>
          </cell>
          <cell r="D361" t="str">
            <v>Industrial</v>
          </cell>
          <cell r="E361" t="str">
            <v>MISO</v>
          </cell>
          <cell r="G361" t="str">
            <v>MW</v>
          </cell>
        </row>
        <row r="362">
          <cell r="C362" t="str">
            <v>Base</v>
          </cell>
          <cell r="D362" t="str">
            <v>Industrial</v>
          </cell>
          <cell r="E362" t="str">
            <v>NYISO</v>
          </cell>
          <cell r="G362" t="str">
            <v>MW</v>
          </cell>
        </row>
        <row r="363">
          <cell r="C363" t="str">
            <v>Base</v>
          </cell>
          <cell r="D363" t="str">
            <v>Industrial</v>
          </cell>
          <cell r="E363" t="str">
            <v>PJM</v>
          </cell>
          <cell r="G363" t="str">
            <v>MW</v>
          </cell>
        </row>
        <row r="364">
          <cell r="C364" t="str">
            <v>Base</v>
          </cell>
          <cell r="D364" t="str">
            <v>Industrial</v>
          </cell>
          <cell r="E364" t="str">
            <v>SOUTHEAST</v>
          </cell>
          <cell r="G364" t="str">
            <v>MW</v>
          </cell>
        </row>
        <row r="365">
          <cell r="C365" t="str">
            <v>Base</v>
          </cell>
          <cell r="D365" t="str">
            <v>Industrial</v>
          </cell>
          <cell r="E365" t="str">
            <v>SPP</v>
          </cell>
          <cell r="G365" t="str">
            <v>MW</v>
          </cell>
        </row>
        <row r="366">
          <cell r="C366" t="str">
            <v>Base</v>
          </cell>
          <cell r="D366" t="str">
            <v>Industrial</v>
          </cell>
          <cell r="E366" t="str">
            <v>WECC (Non-CA)</v>
          </cell>
          <cell r="G366" t="str">
            <v>MW</v>
          </cell>
        </row>
        <row r="367">
          <cell r="C367" t="str">
            <v>Base</v>
          </cell>
          <cell r="D367" t="str">
            <v>Residential</v>
          </cell>
          <cell r="E367" t="str">
            <v>CAISO</v>
          </cell>
          <cell r="G367" t="str">
            <v>MW</v>
          </cell>
        </row>
        <row r="368">
          <cell r="C368" t="str">
            <v>Base</v>
          </cell>
          <cell r="D368" t="str">
            <v>Residential</v>
          </cell>
          <cell r="E368" t="str">
            <v>ERCOT</v>
          </cell>
          <cell r="G368" t="str">
            <v>MW</v>
          </cell>
        </row>
        <row r="369">
          <cell r="C369" t="str">
            <v>Base</v>
          </cell>
          <cell r="D369" t="str">
            <v>Residential</v>
          </cell>
          <cell r="E369" t="str">
            <v>ISONE</v>
          </cell>
          <cell r="G369" t="str">
            <v>MW</v>
          </cell>
        </row>
        <row r="370">
          <cell r="C370" t="str">
            <v>Base</v>
          </cell>
          <cell r="D370" t="str">
            <v>Residential</v>
          </cell>
          <cell r="E370" t="str">
            <v>MISO</v>
          </cell>
          <cell r="G370" t="str">
            <v>MW</v>
          </cell>
        </row>
        <row r="371">
          <cell r="C371" t="str">
            <v>Base</v>
          </cell>
          <cell r="D371" t="str">
            <v>Residential</v>
          </cell>
          <cell r="E371" t="str">
            <v>NYISO</v>
          </cell>
          <cell r="G371" t="str">
            <v>MW</v>
          </cell>
        </row>
        <row r="372">
          <cell r="C372" t="str">
            <v>Base</v>
          </cell>
          <cell r="D372" t="str">
            <v>Residential</v>
          </cell>
          <cell r="E372" t="str">
            <v>PJM</v>
          </cell>
          <cell r="G372" t="str">
            <v>MW</v>
          </cell>
        </row>
        <row r="373">
          <cell r="C373" t="str">
            <v>Base</v>
          </cell>
          <cell r="D373" t="str">
            <v>Residential</v>
          </cell>
          <cell r="E373" t="str">
            <v>SOUTHEAST</v>
          </cell>
          <cell r="G373" t="str">
            <v>MW</v>
          </cell>
        </row>
        <row r="374">
          <cell r="C374" t="str">
            <v>Base</v>
          </cell>
          <cell r="D374" t="str">
            <v>Residential</v>
          </cell>
          <cell r="E374" t="str">
            <v>SPP</v>
          </cell>
          <cell r="G374" t="str">
            <v>MW</v>
          </cell>
        </row>
        <row r="375">
          <cell r="C375" t="str">
            <v>Base</v>
          </cell>
          <cell r="D375" t="str">
            <v>Residential</v>
          </cell>
          <cell r="E375" t="str">
            <v>WECC (Non-CA)</v>
          </cell>
          <cell r="G375" t="str">
            <v>MW</v>
          </cell>
        </row>
        <row r="376">
          <cell r="C376" t="str">
            <v>Base</v>
          </cell>
          <cell r="D376" t="str">
            <v>Total</v>
          </cell>
          <cell r="E376" t="str">
            <v>CAISO</v>
          </cell>
          <cell r="G376" t="str">
            <v>MW</v>
          </cell>
        </row>
        <row r="377">
          <cell r="C377" t="str">
            <v>Base</v>
          </cell>
          <cell r="D377" t="str">
            <v>Total</v>
          </cell>
          <cell r="E377" t="str">
            <v>ERCOT</v>
          </cell>
          <cell r="G377" t="str">
            <v>MW</v>
          </cell>
        </row>
        <row r="378">
          <cell r="C378" t="str">
            <v>Base</v>
          </cell>
          <cell r="D378" t="str">
            <v>Total</v>
          </cell>
          <cell r="E378" t="str">
            <v>ISONE</v>
          </cell>
          <cell r="G378" t="str">
            <v>MW</v>
          </cell>
        </row>
        <row r="379">
          <cell r="C379" t="str">
            <v>Base</v>
          </cell>
          <cell r="D379" t="str">
            <v>Total</v>
          </cell>
          <cell r="E379" t="str">
            <v>MISO</v>
          </cell>
          <cell r="G379" t="str">
            <v>MW</v>
          </cell>
        </row>
        <row r="380">
          <cell r="C380" t="str">
            <v>Base</v>
          </cell>
          <cell r="D380" t="str">
            <v>Total</v>
          </cell>
          <cell r="E380" t="str">
            <v>NYISO</v>
          </cell>
          <cell r="G380" t="str">
            <v>MW</v>
          </cell>
        </row>
        <row r="381">
          <cell r="C381" t="str">
            <v>Base</v>
          </cell>
          <cell r="D381" t="str">
            <v>Total</v>
          </cell>
          <cell r="E381" t="str">
            <v>PJM</v>
          </cell>
          <cell r="G381" t="str">
            <v>MW</v>
          </cell>
        </row>
        <row r="382">
          <cell r="C382" t="str">
            <v>Base</v>
          </cell>
          <cell r="D382" t="str">
            <v>Total</v>
          </cell>
          <cell r="E382" t="str">
            <v>SOUTHEAST</v>
          </cell>
          <cell r="G382" t="str">
            <v>MW</v>
          </cell>
        </row>
        <row r="383">
          <cell r="C383" t="str">
            <v>Base</v>
          </cell>
          <cell r="D383" t="str">
            <v>Total</v>
          </cell>
          <cell r="E383" t="str">
            <v>SPP</v>
          </cell>
          <cell r="G383" t="str">
            <v>MW</v>
          </cell>
        </row>
        <row r="384">
          <cell r="C384" t="str">
            <v>Base</v>
          </cell>
          <cell r="D384" t="str">
            <v>Total</v>
          </cell>
          <cell r="E384" t="str">
            <v>WECC (Non-CA)</v>
          </cell>
          <cell r="G384" t="str">
            <v>MW</v>
          </cell>
        </row>
        <row r="385">
          <cell r="C385" t="str">
            <v>Base</v>
          </cell>
          <cell r="D385" t="str">
            <v>Transportation</v>
          </cell>
          <cell r="E385" t="str">
            <v>CAISO</v>
          </cell>
          <cell r="G385" t="str">
            <v>MW</v>
          </cell>
        </row>
        <row r="386">
          <cell r="C386" t="str">
            <v>Base</v>
          </cell>
          <cell r="D386" t="str">
            <v>Transportation</v>
          </cell>
          <cell r="E386" t="str">
            <v>ERCOT</v>
          </cell>
          <cell r="G386" t="str">
            <v>MW</v>
          </cell>
        </row>
        <row r="387">
          <cell r="C387" t="str">
            <v>Base</v>
          </cell>
          <cell r="D387" t="str">
            <v>Transportation</v>
          </cell>
          <cell r="E387" t="str">
            <v>ISONE</v>
          </cell>
          <cell r="G387" t="str">
            <v>MW</v>
          </cell>
        </row>
        <row r="388">
          <cell r="C388" t="str">
            <v>Base</v>
          </cell>
          <cell r="D388" t="str">
            <v>Transportation</v>
          </cell>
          <cell r="E388" t="str">
            <v>MISO</v>
          </cell>
          <cell r="G388" t="str">
            <v>MW</v>
          </cell>
        </row>
        <row r="389">
          <cell r="C389" t="str">
            <v>Base</v>
          </cell>
          <cell r="D389" t="str">
            <v>Transportation</v>
          </cell>
          <cell r="E389" t="str">
            <v>NYISO</v>
          </cell>
          <cell r="G389" t="str">
            <v>MW</v>
          </cell>
        </row>
        <row r="390">
          <cell r="C390" t="str">
            <v>Base</v>
          </cell>
          <cell r="D390" t="str">
            <v>Transportation</v>
          </cell>
          <cell r="E390" t="str">
            <v>PJM</v>
          </cell>
          <cell r="G390" t="str">
            <v>MW</v>
          </cell>
        </row>
        <row r="391">
          <cell r="C391" t="str">
            <v>Base</v>
          </cell>
          <cell r="D391" t="str">
            <v>Transportation</v>
          </cell>
          <cell r="E391" t="str">
            <v>SOUTHEAST</v>
          </cell>
          <cell r="G391" t="str">
            <v>MW</v>
          </cell>
        </row>
        <row r="392">
          <cell r="C392" t="str">
            <v>Base</v>
          </cell>
          <cell r="D392" t="str">
            <v>Transportation</v>
          </cell>
          <cell r="E392" t="str">
            <v>SPP</v>
          </cell>
          <cell r="G392" t="str">
            <v>MW</v>
          </cell>
        </row>
        <row r="393">
          <cell r="C393" t="str">
            <v>Base</v>
          </cell>
          <cell r="D393" t="str">
            <v>Transportation</v>
          </cell>
          <cell r="E393" t="str">
            <v>WECC (Non-CA)</v>
          </cell>
          <cell r="G393" t="str">
            <v>MW</v>
          </cell>
        </row>
        <row r="486">
          <cell r="C486" t="str">
            <v>Base</v>
          </cell>
          <cell r="D486" t="str">
            <v>Australia</v>
          </cell>
          <cell r="E486" t="str">
            <v>Distribution: Line Transformers: Add_x000D_</v>
          </cell>
          <cell r="F486" t="str">
            <v>Additions</v>
          </cell>
        </row>
        <row r="487">
          <cell r="C487" t="str">
            <v>High</v>
          </cell>
          <cell r="D487" t="str">
            <v>Australia</v>
          </cell>
          <cell r="E487" t="str">
            <v>Distribution: Line Transformers: Add_x000D_</v>
          </cell>
          <cell r="F487" t="str">
            <v>Additions</v>
          </cell>
        </row>
        <row r="488">
          <cell r="C488" t="str">
            <v>Low</v>
          </cell>
          <cell r="D488" t="str">
            <v>Australia</v>
          </cell>
          <cell r="E488" t="str">
            <v>Distribution: Line Transformers: Add_x000D_</v>
          </cell>
          <cell r="F488" t="str">
            <v>Additions</v>
          </cell>
        </row>
        <row r="489">
          <cell r="C489" t="str">
            <v>Base</v>
          </cell>
          <cell r="D489" t="str">
            <v>Australia</v>
          </cell>
          <cell r="E489" t="str">
            <v>Distribution: Station Equipment: Add_x000D_</v>
          </cell>
          <cell r="F489" t="str">
            <v>Additions</v>
          </cell>
        </row>
        <row r="490">
          <cell r="C490" t="str">
            <v>High</v>
          </cell>
          <cell r="D490" t="str">
            <v>Australia</v>
          </cell>
          <cell r="E490" t="str">
            <v>Distribution: Station Equipment: Add_x000D_</v>
          </cell>
          <cell r="F490" t="str">
            <v>Additions</v>
          </cell>
        </row>
        <row r="491">
          <cell r="C491" t="str">
            <v>Low</v>
          </cell>
          <cell r="D491" t="str">
            <v>Australia</v>
          </cell>
          <cell r="E491" t="str">
            <v>Distribution: Station Equipment: Add_x000D_</v>
          </cell>
          <cell r="F491" t="str">
            <v>Additions</v>
          </cell>
        </row>
        <row r="492">
          <cell r="C492" t="str">
            <v>Base</v>
          </cell>
          <cell r="D492" t="str">
            <v>Australia</v>
          </cell>
          <cell r="E492" t="str">
            <v>Distribution: Storage Battery Equipment: Add_x000D_</v>
          </cell>
          <cell r="F492" t="str">
            <v>Additions</v>
          </cell>
        </row>
        <row r="493">
          <cell r="C493" t="str">
            <v>High</v>
          </cell>
          <cell r="D493" t="str">
            <v>Australia</v>
          </cell>
          <cell r="E493" t="str">
            <v>Distribution: Storage Battery Equipment: Add_x000D_</v>
          </cell>
          <cell r="F493" t="str">
            <v>Additions</v>
          </cell>
        </row>
        <row r="494">
          <cell r="C494" t="str">
            <v>Low</v>
          </cell>
          <cell r="D494" t="str">
            <v>Australia</v>
          </cell>
          <cell r="E494" t="str">
            <v>Distribution: Storage Battery Equipment: Add_x000D_</v>
          </cell>
          <cell r="F494" t="str">
            <v>Additions</v>
          </cell>
        </row>
        <row r="495">
          <cell r="C495" t="str">
            <v>Base</v>
          </cell>
          <cell r="D495" t="str">
            <v>Australia</v>
          </cell>
          <cell r="E495" t="str">
            <v>Transmission: Station Equipment: Add_x000D_</v>
          </cell>
          <cell r="F495" t="str">
            <v>Additions</v>
          </cell>
        </row>
        <row r="496">
          <cell r="C496" t="str">
            <v>High</v>
          </cell>
          <cell r="D496" t="str">
            <v>Australia</v>
          </cell>
          <cell r="E496" t="str">
            <v>Transmission: Station Equipment: Add_x000D_</v>
          </cell>
          <cell r="F496" t="str">
            <v>Additions</v>
          </cell>
        </row>
        <row r="497">
          <cell r="C497" t="str">
            <v>Low</v>
          </cell>
          <cell r="D497" t="str">
            <v>Australia</v>
          </cell>
          <cell r="E497" t="str">
            <v>Transmission: Station Equipment: Add_x000D_</v>
          </cell>
          <cell r="F497" t="str">
            <v>Additions</v>
          </cell>
        </row>
        <row r="498">
          <cell r="C498" t="str">
            <v>Base</v>
          </cell>
          <cell r="D498" t="str">
            <v>CAISO</v>
          </cell>
          <cell r="E498" t="str">
            <v>Distribution: Line Transformers: Add_x000D_</v>
          </cell>
          <cell r="F498" t="str">
            <v>Additions</v>
          </cell>
        </row>
        <row r="499">
          <cell r="C499" t="str">
            <v>Low</v>
          </cell>
          <cell r="D499" t="str">
            <v>CAISO</v>
          </cell>
          <cell r="E499" t="str">
            <v>Distribution: Line Transformers: Add_x000D_</v>
          </cell>
          <cell r="F499" t="str">
            <v>Additions</v>
          </cell>
        </row>
        <row r="500">
          <cell r="C500" t="str">
            <v>High</v>
          </cell>
          <cell r="D500" t="str">
            <v>CAISO</v>
          </cell>
          <cell r="E500" t="str">
            <v>Distribution: Line Transformers: Add_x000D_</v>
          </cell>
          <cell r="F500" t="str">
            <v>Additions</v>
          </cell>
        </row>
        <row r="501">
          <cell r="C501" t="str">
            <v>Base</v>
          </cell>
          <cell r="D501" t="str">
            <v>CAISO</v>
          </cell>
          <cell r="E501" t="str">
            <v>Distribution: Station Equipment: Add_x000D_</v>
          </cell>
          <cell r="F501" t="str">
            <v>Additions</v>
          </cell>
        </row>
        <row r="502">
          <cell r="C502" t="str">
            <v>Low</v>
          </cell>
          <cell r="D502" t="str">
            <v>CAISO</v>
          </cell>
          <cell r="E502" t="str">
            <v>Distribution: Station Equipment: Add_x000D_</v>
          </cell>
          <cell r="F502" t="str">
            <v>Additions</v>
          </cell>
        </row>
        <row r="503">
          <cell r="C503" t="str">
            <v>High</v>
          </cell>
          <cell r="D503" t="str">
            <v>CAISO</v>
          </cell>
          <cell r="E503" t="str">
            <v>Distribution: Station Equipment: Add_x000D_</v>
          </cell>
          <cell r="F503" t="str">
            <v>Additions</v>
          </cell>
        </row>
        <row r="504">
          <cell r="C504" t="str">
            <v>Base</v>
          </cell>
          <cell r="D504" t="str">
            <v>CAISO</v>
          </cell>
          <cell r="E504" t="str">
            <v>Distribution: Storage Battery Equipment: Add_x000D_</v>
          </cell>
          <cell r="F504" t="str">
            <v>Additions</v>
          </cell>
        </row>
        <row r="505">
          <cell r="C505" t="str">
            <v>Low</v>
          </cell>
          <cell r="D505" t="str">
            <v>CAISO</v>
          </cell>
          <cell r="E505" t="str">
            <v>Distribution: Storage Battery Equipment: Add_x000D_</v>
          </cell>
          <cell r="F505" t="str">
            <v>Additions</v>
          </cell>
        </row>
        <row r="506">
          <cell r="C506" t="str">
            <v>High</v>
          </cell>
          <cell r="D506" t="str">
            <v>CAISO</v>
          </cell>
          <cell r="E506" t="str">
            <v>Distribution: Storage Battery Equipment: Add_x000D_</v>
          </cell>
          <cell r="F506" t="str">
            <v>Additions</v>
          </cell>
        </row>
        <row r="507">
          <cell r="C507" t="str">
            <v>Base</v>
          </cell>
          <cell r="D507" t="str">
            <v>CAISO</v>
          </cell>
          <cell r="E507" t="str">
            <v>Transmission: Station Equipment: Add_x000D_</v>
          </cell>
          <cell r="F507" t="str">
            <v>Additions</v>
          </cell>
        </row>
        <row r="508">
          <cell r="C508" t="str">
            <v>High</v>
          </cell>
          <cell r="D508" t="str">
            <v>CAISO</v>
          </cell>
          <cell r="E508" t="str">
            <v>Transmission: Station Equipment: Add_x000D_</v>
          </cell>
          <cell r="F508" t="str">
            <v>Additions</v>
          </cell>
        </row>
        <row r="509">
          <cell r="C509" t="str">
            <v>Low</v>
          </cell>
          <cell r="D509" t="str">
            <v>CAISO</v>
          </cell>
          <cell r="E509" t="str">
            <v>Transmission: Station Equipment: Add_x000D_</v>
          </cell>
          <cell r="F509" t="str">
            <v>Additions</v>
          </cell>
        </row>
        <row r="510">
          <cell r="C510" t="str">
            <v>Base</v>
          </cell>
          <cell r="D510" t="str">
            <v>ERCOT</v>
          </cell>
          <cell r="E510" t="str">
            <v>Distribution: Line Transformers: Add_x000D_</v>
          </cell>
          <cell r="F510" t="str">
            <v>Additions</v>
          </cell>
        </row>
        <row r="511">
          <cell r="C511" t="str">
            <v>Low</v>
          </cell>
          <cell r="D511" t="str">
            <v>ERCOT</v>
          </cell>
          <cell r="E511" t="str">
            <v>Distribution: Line Transformers: Add_x000D_</v>
          </cell>
          <cell r="F511" t="str">
            <v>Additions</v>
          </cell>
        </row>
        <row r="512">
          <cell r="C512" t="str">
            <v>Base</v>
          </cell>
          <cell r="D512" t="str">
            <v>ERCOT</v>
          </cell>
          <cell r="E512" t="str">
            <v>Distribution: Station Equipment: Add_x000D_</v>
          </cell>
          <cell r="F512" t="str">
            <v>Additions</v>
          </cell>
        </row>
        <row r="513">
          <cell r="C513" t="str">
            <v>Low</v>
          </cell>
          <cell r="D513" t="str">
            <v>ERCOT</v>
          </cell>
          <cell r="E513" t="str">
            <v>Distribution: Station Equipment: Add_x000D_</v>
          </cell>
          <cell r="F513" t="str">
            <v>Additions</v>
          </cell>
        </row>
        <row r="514">
          <cell r="C514" t="str">
            <v>Base</v>
          </cell>
          <cell r="D514" t="str">
            <v>Country A</v>
          </cell>
          <cell r="E514" t="str">
            <v>Distribution: Line Transformers: Add_x000D_</v>
          </cell>
          <cell r="F514" t="str">
            <v>Additions</v>
          </cell>
        </row>
        <row r="515">
          <cell r="C515" t="str">
            <v>High</v>
          </cell>
          <cell r="D515" t="str">
            <v>Country A</v>
          </cell>
          <cell r="E515" t="str">
            <v>Distribution: Line Transformers: Add_x000D_</v>
          </cell>
          <cell r="F515" t="str">
            <v>Additions</v>
          </cell>
        </row>
        <row r="516">
          <cell r="C516" t="str">
            <v>Low</v>
          </cell>
          <cell r="D516" t="str">
            <v>Country A</v>
          </cell>
          <cell r="E516" t="str">
            <v>Distribution: Line Transformers: Add_x000D_</v>
          </cell>
          <cell r="F516" t="str">
            <v>Additions</v>
          </cell>
        </row>
        <row r="517">
          <cell r="C517" t="str">
            <v>Base</v>
          </cell>
          <cell r="D517" t="str">
            <v>Country A</v>
          </cell>
          <cell r="E517" t="str">
            <v>Distribution: Station Equipment: Add_x000D_</v>
          </cell>
          <cell r="F517" t="str">
            <v>Additions</v>
          </cell>
        </row>
        <row r="518">
          <cell r="C518" t="str">
            <v>High</v>
          </cell>
          <cell r="D518" t="str">
            <v>Country A</v>
          </cell>
          <cell r="E518" t="str">
            <v>Distribution: Station Equipment: Add_x000D_</v>
          </cell>
          <cell r="F518" t="str">
            <v>Additions</v>
          </cell>
        </row>
        <row r="519">
          <cell r="C519" t="str">
            <v>Low</v>
          </cell>
          <cell r="D519" t="str">
            <v>Country A</v>
          </cell>
          <cell r="E519" t="str">
            <v>Distribution: Station Equipment: Add_x000D_</v>
          </cell>
          <cell r="F519" t="str">
            <v>Additions</v>
          </cell>
        </row>
        <row r="520">
          <cell r="C520" t="str">
            <v>Base</v>
          </cell>
          <cell r="D520" t="str">
            <v>Country A</v>
          </cell>
          <cell r="E520" t="str">
            <v>Distribution: Storage Battery Equipment: Add_x000D_</v>
          </cell>
          <cell r="F520" t="str">
            <v>Additions</v>
          </cell>
        </row>
        <row r="521">
          <cell r="C521" t="str">
            <v>High</v>
          </cell>
          <cell r="D521" t="str">
            <v>Country A</v>
          </cell>
          <cell r="E521" t="str">
            <v>Distribution: Storage Battery Equipment: Add_x000D_</v>
          </cell>
          <cell r="F521" t="str">
            <v>Additions</v>
          </cell>
        </row>
        <row r="522">
          <cell r="C522" t="str">
            <v>Low</v>
          </cell>
          <cell r="D522" t="str">
            <v>Country A</v>
          </cell>
          <cell r="E522" t="str">
            <v>Distribution: Storage Battery Equipment: Add_x000D_</v>
          </cell>
          <cell r="F522" t="str">
            <v>Additions</v>
          </cell>
        </row>
        <row r="523">
          <cell r="C523" t="str">
            <v>Base</v>
          </cell>
          <cell r="D523" t="str">
            <v>Country A</v>
          </cell>
          <cell r="E523" t="str">
            <v>Transmission: Station Equipment: Add_x000D_</v>
          </cell>
          <cell r="F523" t="str">
            <v>Additions</v>
          </cell>
        </row>
        <row r="524">
          <cell r="C524" t="str">
            <v>High</v>
          </cell>
          <cell r="D524" t="str">
            <v>Country A</v>
          </cell>
          <cell r="E524" t="str">
            <v>Transmission: Station Equipment: Add_x000D_</v>
          </cell>
          <cell r="F524" t="str">
            <v>Additions</v>
          </cell>
        </row>
        <row r="525">
          <cell r="C525" t="str">
            <v>Low</v>
          </cell>
          <cell r="D525" t="str">
            <v>Country A</v>
          </cell>
          <cell r="E525" t="str">
            <v>Transmission: Station Equipment: Add_x000D_</v>
          </cell>
          <cell r="F525" t="str">
            <v>Additions</v>
          </cell>
        </row>
        <row r="526">
          <cell r="C526" t="str">
            <v>Base</v>
          </cell>
          <cell r="D526" t="str">
            <v>Country B</v>
          </cell>
          <cell r="E526" t="str">
            <v>Distribution: Line Transformers: Add_x000D_</v>
          </cell>
          <cell r="F526" t="str">
            <v>Additions</v>
          </cell>
        </row>
        <row r="527">
          <cell r="C527" t="str">
            <v>High</v>
          </cell>
          <cell r="D527" t="str">
            <v>Country B</v>
          </cell>
          <cell r="E527" t="str">
            <v>Distribution: Line Transformers: Add_x000D_</v>
          </cell>
          <cell r="F527" t="str">
            <v>Additions</v>
          </cell>
        </row>
        <row r="528">
          <cell r="C528" t="str">
            <v>Low</v>
          </cell>
          <cell r="D528" t="str">
            <v>Country B</v>
          </cell>
          <cell r="E528" t="str">
            <v>Distribution: Line Transformers: Add_x000D_</v>
          </cell>
          <cell r="F528" t="str">
            <v>Additions</v>
          </cell>
        </row>
        <row r="529">
          <cell r="C529" t="str">
            <v>Base</v>
          </cell>
          <cell r="D529" t="str">
            <v>Country B</v>
          </cell>
          <cell r="E529" t="str">
            <v>Distribution: Station Equipment: Add_x000D_</v>
          </cell>
          <cell r="F529" t="str">
            <v>Additions</v>
          </cell>
        </row>
        <row r="530">
          <cell r="C530" t="str">
            <v>High</v>
          </cell>
          <cell r="D530" t="str">
            <v>Country B</v>
          </cell>
          <cell r="E530" t="str">
            <v>Distribution: Station Equipment: Add_x000D_</v>
          </cell>
          <cell r="F530" t="str">
            <v>Additions</v>
          </cell>
        </row>
        <row r="531">
          <cell r="C531" t="str">
            <v>Low</v>
          </cell>
          <cell r="D531" t="str">
            <v>Country B</v>
          </cell>
          <cell r="E531" t="str">
            <v>Distribution: Station Equipment: Add_x000D_</v>
          </cell>
          <cell r="F531" t="str">
            <v>Additions</v>
          </cell>
        </row>
        <row r="532">
          <cell r="C532" t="str">
            <v>Base</v>
          </cell>
          <cell r="D532" t="str">
            <v>Country B</v>
          </cell>
          <cell r="E532" t="str">
            <v>Distribution: Storage Battery Equipment: Add_x000D_</v>
          </cell>
          <cell r="F532" t="str">
            <v>Additions</v>
          </cell>
        </row>
        <row r="533">
          <cell r="C533" t="str">
            <v>High</v>
          </cell>
          <cell r="D533" t="str">
            <v>Country B</v>
          </cell>
          <cell r="E533" t="str">
            <v>Distribution: Storage Battery Equipment: Add_x000D_</v>
          </cell>
          <cell r="F533" t="str">
            <v>Additions</v>
          </cell>
        </row>
        <row r="534">
          <cell r="C534" t="str">
            <v>Low</v>
          </cell>
          <cell r="D534" t="str">
            <v>Country B</v>
          </cell>
          <cell r="E534" t="str">
            <v>Distribution: Storage Battery Equipment: Add_x000D_</v>
          </cell>
          <cell r="F534" t="str">
            <v>Additions</v>
          </cell>
        </row>
        <row r="535">
          <cell r="C535" t="str">
            <v>Base</v>
          </cell>
          <cell r="D535" t="str">
            <v>Country B</v>
          </cell>
          <cell r="E535" t="str">
            <v>Transmission: Station Equipment: Add_x000D_</v>
          </cell>
          <cell r="F535" t="str">
            <v>Additions</v>
          </cell>
        </row>
        <row r="536">
          <cell r="C536" t="str">
            <v>High</v>
          </cell>
          <cell r="D536" t="str">
            <v>Country B</v>
          </cell>
          <cell r="E536" t="str">
            <v>Transmission: Station Equipment: Add_x000D_</v>
          </cell>
          <cell r="F536" t="str">
            <v>Additions</v>
          </cell>
        </row>
        <row r="537">
          <cell r="C537" t="str">
            <v>Low</v>
          </cell>
          <cell r="D537" t="str">
            <v>Country B</v>
          </cell>
          <cell r="E537" t="str">
            <v>Transmission: Station Equipment: Add_x000D_</v>
          </cell>
          <cell r="F537" t="str">
            <v>Additions</v>
          </cell>
        </row>
        <row r="538">
          <cell r="C538" t="str">
            <v>Base</v>
          </cell>
          <cell r="D538" t="str">
            <v>Country C</v>
          </cell>
          <cell r="E538" t="str">
            <v>Distribution: Line Transformers: Add_x000D_</v>
          </cell>
          <cell r="F538" t="str">
            <v>Additions</v>
          </cell>
        </row>
        <row r="539">
          <cell r="C539" t="str">
            <v>High</v>
          </cell>
          <cell r="D539" t="str">
            <v>Country C</v>
          </cell>
          <cell r="E539" t="str">
            <v>Distribution: Line Transformers: Add_x000D_</v>
          </cell>
          <cell r="F539" t="str">
            <v>Additions</v>
          </cell>
        </row>
        <row r="540">
          <cell r="C540" t="str">
            <v>Low</v>
          </cell>
          <cell r="D540" t="str">
            <v>Country C</v>
          </cell>
          <cell r="E540" t="str">
            <v>Distribution: Line Transformers: Add_x000D_</v>
          </cell>
          <cell r="F540" t="str">
            <v>Additions</v>
          </cell>
        </row>
        <row r="541">
          <cell r="C541" t="str">
            <v>Base</v>
          </cell>
          <cell r="D541" t="str">
            <v>Country C</v>
          </cell>
          <cell r="E541" t="str">
            <v>Distribution: Station Equipment: Add_x000D_</v>
          </cell>
          <cell r="F541" t="str">
            <v>Additions</v>
          </cell>
        </row>
        <row r="542">
          <cell r="C542" t="str">
            <v>High</v>
          </cell>
          <cell r="D542" t="str">
            <v>Country C</v>
          </cell>
          <cell r="E542" t="str">
            <v>Distribution: Station Equipment: Add_x000D_</v>
          </cell>
          <cell r="F542" t="str">
            <v>Additions</v>
          </cell>
        </row>
        <row r="543">
          <cell r="C543" t="str">
            <v>Low</v>
          </cell>
          <cell r="D543" t="str">
            <v>Country C</v>
          </cell>
          <cell r="E543" t="str">
            <v>Distribution: Station Equipment: Add_x000D_</v>
          </cell>
          <cell r="F543" t="str">
            <v>Additions</v>
          </cell>
        </row>
        <row r="544">
          <cell r="C544" t="str">
            <v>Base</v>
          </cell>
          <cell r="D544" t="str">
            <v>Country C</v>
          </cell>
          <cell r="E544" t="str">
            <v>Distribution: Storage Battery Equipment: Add_x000D_</v>
          </cell>
          <cell r="F544" t="str">
            <v>Additions</v>
          </cell>
        </row>
        <row r="545">
          <cell r="C545" t="str">
            <v>High</v>
          </cell>
          <cell r="D545" t="str">
            <v>Country C</v>
          </cell>
          <cell r="E545" t="str">
            <v>Distribution: Storage Battery Equipment: Add_x000D_</v>
          </cell>
          <cell r="F545" t="str">
            <v>Additions</v>
          </cell>
        </row>
        <row r="546">
          <cell r="C546" t="str">
            <v>Low</v>
          </cell>
          <cell r="D546" t="str">
            <v>Country C</v>
          </cell>
          <cell r="E546" t="str">
            <v>Distribution: Storage Battery Equipment: Add_x000D_</v>
          </cell>
          <cell r="F546" t="str">
            <v>Additions</v>
          </cell>
        </row>
        <row r="547">
          <cell r="C547" t="str">
            <v>Base</v>
          </cell>
          <cell r="D547" t="str">
            <v>Country C</v>
          </cell>
          <cell r="E547" t="str">
            <v>Transmission: Station Equipment: Add_x000D_</v>
          </cell>
          <cell r="F547" t="str">
            <v>Additions</v>
          </cell>
        </row>
        <row r="548">
          <cell r="C548" t="str">
            <v>High</v>
          </cell>
          <cell r="D548" t="str">
            <v>Country C</v>
          </cell>
          <cell r="E548" t="str">
            <v>Transmission: Station Equipment: Add_x000D_</v>
          </cell>
          <cell r="F548" t="str">
            <v>Additions</v>
          </cell>
        </row>
        <row r="549">
          <cell r="C549" t="str">
            <v>Low</v>
          </cell>
          <cell r="D549" t="str">
            <v>Country C</v>
          </cell>
          <cell r="E549" t="str">
            <v>Transmission: Station Equipment: Add_x000D_</v>
          </cell>
          <cell r="F549" t="str">
            <v>Additions</v>
          </cell>
        </row>
        <row r="550">
          <cell r="C550" t="str">
            <v>Base</v>
          </cell>
          <cell r="D550" t="str">
            <v>Country D</v>
          </cell>
          <cell r="E550" t="str">
            <v>Distribution: Line Transformers: Add_x000D_</v>
          </cell>
          <cell r="F550" t="str">
            <v>Additions</v>
          </cell>
        </row>
        <row r="551">
          <cell r="C551" t="str">
            <v>High</v>
          </cell>
          <cell r="D551" t="str">
            <v>Country D</v>
          </cell>
          <cell r="E551" t="str">
            <v>Distribution: Line Transformers: Add_x000D_</v>
          </cell>
          <cell r="F551" t="str">
            <v>Additions</v>
          </cell>
        </row>
        <row r="552">
          <cell r="C552" t="str">
            <v>Low</v>
          </cell>
          <cell r="D552" t="str">
            <v>Country D</v>
          </cell>
          <cell r="E552" t="str">
            <v>Distribution: Line Transformers: Add_x000D_</v>
          </cell>
          <cell r="F552" t="str">
            <v>Additions</v>
          </cell>
        </row>
        <row r="553">
          <cell r="C553" t="str">
            <v>Base</v>
          </cell>
          <cell r="D553" t="str">
            <v>Country D</v>
          </cell>
          <cell r="E553" t="str">
            <v>Distribution: Station Equipment: Add_x000D_</v>
          </cell>
          <cell r="F553" t="str">
            <v>Additions</v>
          </cell>
        </row>
        <row r="554">
          <cell r="C554" t="str">
            <v>High</v>
          </cell>
          <cell r="D554" t="str">
            <v>Country D</v>
          </cell>
          <cell r="E554" t="str">
            <v>Distribution: Station Equipment: Add_x000D_</v>
          </cell>
          <cell r="F554" t="str">
            <v>Additions</v>
          </cell>
        </row>
        <row r="555">
          <cell r="C555" t="str">
            <v>Low</v>
          </cell>
          <cell r="D555" t="str">
            <v>Country D</v>
          </cell>
          <cell r="E555" t="str">
            <v>Distribution: Station Equipment: Add_x000D_</v>
          </cell>
          <cell r="F555" t="str">
            <v>Additions</v>
          </cell>
        </row>
        <row r="556">
          <cell r="C556" t="str">
            <v>Base</v>
          </cell>
          <cell r="D556" t="str">
            <v>Country D</v>
          </cell>
          <cell r="E556" t="str">
            <v>Distribution: Storage Battery Equipment: Add_x000D_</v>
          </cell>
          <cell r="F556" t="str">
            <v>Additions</v>
          </cell>
        </row>
        <row r="557">
          <cell r="C557" t="str">
            <v>High</v>
          </cell>
          <cell r="D557" t="str">
            <v>Country D</v>
          </cell>
          <cell r="E557" t="str">
            <v>Distribution: Storage Battery Equipment: Add_x000D_</v>
          </cell>
          <cell r="F557" t="str">
            <v>Additions</v>
          </cell>
        </row>
        <row r="558">
          <cell r="C558" t="str">
            <v>Low</v>
          </cell>
          <cell r="D558" t="str">
            <v>Country D</v>
          </cell>
          <cell r="E558" t="str">
            <v>Distribution: Storage Battery Equipment: Add_x000D_</v>
          </cell>
          <cell r="F558" t="str">
            <v>Additions</v>
          </cell>
        </row>
        <row r="559">
          <cell r="C559" t="str">
            <v>Base</v>
          </cell>
          <cell r="D559" t="str">
            <v>Country D</v>
          </cell>
          <cell r="E559" t="str">
            <v>Transmission: Station Equipment: Add_x000D_</v>
          </cell>
          <cell r="F559" t="str">
            <v>Additions</v>
          </cell>
        </row>
        <row r="560">
          <cell r="C560" t="str">
            <v>High</v>
          </cell>
          <cell r="D560" t="str">
            <v>Country D</v>
          </cell>
          <cell r="E560" t="str">
            <v>Transmission: Station Equipment: Add_x000D_</v>
          </cell>
          <cell r="F560" t="str">
            <v>Additions</v>
          </cell>
        </row>
        <row r="561">
          <cell r="C561" t="str">
            <v>Low</v>
          </cell>
          <cell r="D561" t="str">
            <v>Country D</v>
          </cell>
          <cell r="E561" t="str">
            <v>Transmission: Station Equipment: Add_x000D_</v>
          </cell>
          <cell r="F561" t="str">
            <v>Additions</v>
          </cell>
        </row>
        <row r="562">
          <cell r="C562" t="str">
            <v>Base</v>
          </cell>
          <cell r="D562" t="str">
            <v>ERCOT</v>
          </cell>
          <cell r="E562" t="str">
            <v>Distribution: Storage Battery Equipment: Add_x000D_</v>
          </cell>
          <cell r="F562" t="str">
            <v>Additions</v>
          </cell>
        </row>
        <row r="563">
          <cell r="C563" t="str">
            <v>Low</v>
          </cell>
          <cell r="D563" t="str">
            <v>ERCOT</v>
          </cell>
          <cell r="E563" t="str">
            <v>Distribution: Storage Battery Equipment: Add_x000D_</v>
          </cell>
          <cell r="F563" t="str">
            <v>Additions</v>
          </cell>
        </row>
        <row r="564">
          <cell r="C564" t="str">
            <v>Base</v>
          </cell>
          <cell r="D564" t="str">
            <v>ERCOT</v>
          </cell>
          <cell r="E564" t="str">
            <v>Transmission: Station Equipment: Add_x000D_</v>
          </cell>
          <cell r="F564" t="str">
            <v>Additions</v>
          </cell>
        </row>
        <row r="565">
          <cell r="C565" t="str">
            <v>High</v>
          </cell>
          <cell r="D565" t="str">
            <v>ERCOT</v>
          </cell>
          <cell r="E565" t="str">
            <v>Transmission: Station Equipment: Add_x000D_</v>
          </cell>
          <cell r="F565" t="str">
            <v>Additions</v>
          </cell>
        </row>
        <row r="566">
          <cell r="C566" t="str">
            <v>Low</v>
          </cell>
          <cell r="D566" t="str">
            <v>ERCOT</v>
          </cell>
          <cell r="E566" t="str">
            <v>Transmission: Station Equipment: Add_x000D_</v>
          </cell>
          <cell r="F566" t="str">
            <v>Additions</v>
          </cell>
        </row>
        <row r="567">
          <cell r="C567" t="str">
            <v>Base</v>
          </cell>
          <cell r="D567" t="str">
            <v>SPP</v>
          </cell>
          <cell r="E567" t="str">
            <v>Total Distribution Plant: Add_x000D_</v>
          </cell>
          <cell r="F567" t="str">
            <v>Additions</v>
          </cell>
        </row>
        <row r="568">
          <cell r="C568" t="str">
            <v>Base</v>
          </cell>
          <cell r="D568" t="str">
            <v>SPP</v>
          </cell>
          <cell r="E568" t="str">
            <v>Total Transmission Plant: Add_x000D_</v>
          </cell>
          <cell r="F568" t="str">
            <v>Additions</v>
          </cell>
        </row>
        <row r="569">
          <cell r="C569" t="str">
            <v>Base</v>
          </cell>
          <cell r="D569" t="str">
            <v>WECC (Non-CA)</v>
          </cell>
          <cell r="E569" t="str">
            <v>Total Distribution Plant: Add_x000D_</v>
          </cell>
          <cell r="F569" t="str">
            <v>Additions</v>
          </cell>
        </row>
        <row r="570">
          <cell r="C570" t="str">
            <v>Base</v>
          </cell>
          <cell r="D570" t="str">
            <v>WECC (Non-CA)</v>
          </cell>
          <cell r="E570" t="str">
            <v>Total Transmission Plant: Add_x000D_</v>
          </cell>
          <cell r="F570" t="str">
            <v>Additions</v>
          </cell>
        </row>
        <row r="571">
          <cell r="C571" t="str">
            <v>Low</v>
          </cell>
          <cell r="D571" t="str">
            <v>CAISO</v>
          </cell>
          <cell r="E571" t="str">
            <v>Total Distribution Plant: Add_x000D_</v>
          </cell>
          <cell r="F571" t="str">
            <v>Additions</v>
          </cell>
        </row>
        <row r="572">
          <cell r="C572" t="str">
            <v>Low</v>
          </cell>
          <cell r="D572" t="str">
            <v>CAISO</v>
          </cell>
          <cell r="E572" t="str">
            <v>Total Transmission Plant: Add_x000D_</v>
          </cell>
          <cell r="F572" t="str">
            <v>Additions</v>
          </cell>
        </row>
        <row r="573">
          <cell r="C573" t="str">
            <v>Low</v>
          </cell>
          <cell r="D573" t="str">
            <v>ERCOT</v>
          </cell>
          <cell r="E573" t="str">
            <v>Total Distribution Plant: Add_x000D_</v>
          </cell>
          <cell r="F573" t="str">
            <v>Additions</v>
          </cell>
        </row>
        <row r="574">
          <cell r="C574" t="str">
            <v>Low</v>
          </cell>
          <cell r="D574" t="str">
            <v>ERCOT</v>
          </cell>
          <cell r="E574" t="str">
            <v>Total Transmission Plant: Add_x000D_</v>
          </cell>
          <cell r="F574" t="str">
            <v>Additions</v>
          </cell>
        </row>
        <row r="575">
          <cell r="C575" t="str">
            <v>Base</v>
          </cell>
          <cell r="D575" t="str">
            <v>Germany</v>
          </cell>
          <cell r="E575" t="str">
            <v>Distribution: Line Transformers: Add_x000D_</v>
          </cell>
          <cell r="F575" t="str">
            <v>Additions</v>
          </cell>
        </row>
        <row r="576">
          <cell r="C576" t="str">
            <v>High</v>
          </cell>
          <cell r="D576" t="str">
            <v>Germany</v>
          </cell>
          <cell r="E576" t="str">
            <v>Distribution: Line Transformers: Add_x000D_</v>
          </cell>
          <cell r="F576" t="str">
            <v>Additions</v>
          </cell>
        </row>
        <row r="577">
          <cell r="C577" t="str">
            <v>Low</v>
          </cell>
          <cell r="D577" t="str">
            <v>Germany</v>
          </cell>
          <cell r="E577" t="str">
            <v>Distribution: Line Transformers: Add_x000D_</v>
          </cell>
          <cell r="F577" t="str">
            <v>Additions</v>
          </cell>
        </row>
        <row r="578">
          <cell r="C578" t="str">
            <v>Low</v>
          </cell>
          <cell r="D578" t="str">
            <v>ISONE</v>
          </cell>
          <cell r="E578" t="str">
            <v>Total Distribution Plant: Add_x000D_</v>
          </cell>
          <cell r="F578" t="str">
            <v>Additions</v>
          </cell>
        </row>
        <row r="579">
          <cell r="C579" t="str">
            <v>Low</v>
          </cell>
          <cell r="D579" t="str">
            <v>ISONE</v>
          </cell>
          <cell r="E579" t="str">
            <v>Total Transmission Plant: Add_x000D_</v>
          </cell>
          <cell r="F579" t="str">
            <v>Additions</v>
          </cell>
        </row>
        <row r="580">
          <cell r="C580" t="str">
            <v>Low</v>
          </cell>
          <cell r="D580" t="str">
            <v>MISO</v>
          </cell>
          <cell r="E580" t="str">
            <v>Total Distribution Plant: Add_x000D_</v>
          </cell>
          <cell r="F580" t="str">
            <v>Additions</v>
          </cell>
        </row>
        <row r="581">
          <cell r="C581" t="str">
            <v>Low</v>
          </cell>
          <cell r="D581" t="str">
            <v>MISO</v>
          </cell>
          <cell r="E581" t="str">
            <v>Total Transmission Plant: Add_x000D_</v>
          </cell>
          <cell r="F581" t="str">
            <v>Additions</v>
          </cell>
        </row>
        <row r="582">
          <cell r="C582" t="str">
            <v>Base</v>
          </cell>
          <cell r="D582" t="str">
            <v>Germany</v>
          </cell>
          <cell r="E582" t="str">
            <v>Distribution: Station Equipment: Add_x000D_</v>
          </cell>
          <cell r="F582" t="str">
            <v>Additions</v>
          </cell>
        </row>
        <row r="583">
          <cell r="C583" t="str">
            <v>Base</v>
          </cell>
          <cell r="D583" t="str">
            <v>UK</v>
          </cell>
          <cell r="E583" t="str">
            <v>Total Distribution Plant: Add_x000D_</v>
          </cell>
          <cell r="F583" t="str">
            <v>Additions</v>
          </cell>
        </row>
        <row r="584">
          <cell r="C584" t="str">
            <v>Base</v>
          </cell>
          <cell r="D584" t="str">
            <v>UK</v>
          </cell>
          <cell r="E584" t="str">
            <v>Total Transmission Plant: Add_x000D_</v>
          </cell>
          <cell r="F584" t="str">
            <v>Additions</v>
          </cell>
        </row>
        <row r="585">
          <cell r="C585" t="str">
            <v>High</v>
          </cell>
          <cell r="D585" t="str">
            <v>Germany</v>
          </cell>
          <cell r="E585" t="str">
            <v>Distribution: Station Equipment: Add_x000D_</v>
          </cell>
          <cell r="F585" t="str">
            <v>Additions</v>
          </cell>
        </row>
        <row r="586">
          <cell r="C586" t="str">
            <v>Base</v>
          </cell>
          <cell r="D586" t="str">
            <v>Australia</v>
          </cell>
          <cell r="E586" t="str">
            <v>Total Distribution Plant: Add_x000D_</v>
          </cell>
          <cell r="F586" t="str">
            <v>Additions</v>
          </cell>
        </row>
        <row r="587">
          <cell r="C587" t="str">
            <v>Base</v>
          </cell>
          <cell r="D587" t="str">
            <v>Australia</v>
          </cell>
          <cell r="E587" t="str">
            <v>Total Transmission Plant: Add_x000D_</v>
          </cell>
          <cell r="F587" t="str">
            <v>Additions</v>
          </cell>
        </row>
        <row r="588">
          <cell r="C588" t="str">
            <v>Low</v>
          </cell>
          <cell r="D588" t="str">
            <v>Germany</v>
          </cell>
          <cell r="E588" t="str">
            <v>Distribution: Station Equipment: Add_x000D_</v>
          </cell>
          <cell r="F588" t="str">
            <v>Additions</v>
          </cell>
        </row>
        <row r="589">
          <cell r="C589" t="str">
            <v>Base</v>
          </cell>
          <cell r="D589" t="str">
            <v>Germany</v>
          </cell>
          <cell r="E589" t="str">
            <v>Total Distribution Plant: Add_x000D_</v>
          </cell>
          <cell r="F589" t="str">
            <v>Additions</v>
          </cell>
        </row>
        <row r="590">
          <cell r="C590" t="str">
            <v>Base</v>
          </cell>
          <cell r="D590" t="str">
            <v>Germany</v>
          </cell>
          <cell r="E590" t="str">
            <v>Total Transmission Plant: Add_x000D_</v>
          </cell>
          <cell r="F590" t="str">
            <v>Additions</v>
          </cell>
        </row>
        <row r="591">
          <cell r="C591" t="str">
            <v>Base</v>
          </cell>
          <cell r="D591" t="str">
            <v>Japan</v>
          </cell>
          <cell r="E591" t="str">
            <v>Total Distribution Plant: Add_x000D_</v>
          </cell>
          <cell r="F591" t="str">
            <v>Additions</v>
          </cell>
        </row>
        <row r="592">
          <cell r="C592" t="str">
            <v>Base</v>
          </cell>
          <cell r="D592" t="str">
            <v>Japan</v>
          </cell>
          <cell r="E592" t="str">
            <v>Total Transmission Plant: Add_x000D_</v>
          </cell>
          <cell r="F592" t="str">
            <v>Additions</v>
          </cell>
        </row>
        <row r="593">
          <cell r="C593" t="str">
            <v>Base</v>
          </cell>
          <cell r="D593" t="str">
            <v>Germany</v>
          </cell>
          <cell r="E593" t="str">
            <v>Distribution: Storage Battery Equipment: Add_x000D_</v>
          </cell>
          <cell r="F593" t="str">
            <v>Additions</v>
          </cell>
        </row>
        <row r="594">
          <cell r="C594" t="str">
            <v>Base</v>
          </cell>
          <cell r="D594" t="str">
            <v>Country A</v>
          </cell>
          <cell r="E594" t="str">
            <v>Total Distribution Plant: Add_x000D_</v>
          </cell>
          <cell r="F594" t="str">
            <v>Additions</v>
          </cell>
        </row>
        <row r="595">
          <cell r="C595" t="str">
            <v>Base</v>
          </cell>
          <cell r="D595" t="str">
            <v>Country A</v>
          </cell>
          <cell r="E595" t="str">
            <v>Total Transmission Plant: Add_x000D_</v>
          </cell>
          <cell r="F595" t="str">
            <v>Additions</v>
          </cell>
        </row>
        <row r="596">
          <cell r="C596" t="str">
            <v>High</v>
          </cell>
          <cell r="D596" t="str">
            <v>Germany</v>
          </cell>
          <cell r="E596" t="str">
            <v>Distribution: Storage Battery Equipment: Add_x000D_</v>
          </cell>
          <cell r="F596" t="str">
            <v>Additions</v>
          </cell>
        </row>
        <row r="597">
          <cell r="C597" t="str">
            <v>Base</v>
          </cell>
          <cell r="D597" t="str">
            <v>Country B</v>
          </cell>
          <cell r="E597" t="str">
            <v>Total Distribution Plant: Add_x000D_</v>
          </cell>
          <cell r="F597" t="str">
            <v>Additions</v>
          </cell>
        </row>
        <row r="598">
          <cell r="C598" t="str">
            <v>Base</v>
          </cell>
          <cell r="D598" t="str">
            <v>Country B</v>
          </cell>
          <cell r="E598" t="str">
            <v>Total Transmission Plant: Add_x000D_</v>
          </cell>
          <cell r="F598" t="str">
            <v>Additions</v>
          </cell>
        </row>
        <row r="599">
          <cell r="C599" t="str">
            <v>Low</v>
          </cell>
          <cell r="D599" t="str">
            <v>Germany</v>
          </cell>
          <cell r="E599" t="str">
            <v>Distribution: Storage Battery Equipment: Add_x000D_</v>
          </cell>
          <cell r="F599" t="str">
            <v>Additions</v>
          </cell>
        </row>
        <row r="600">
          <cell r="C600" t="str">
            <v>Base</v>
          </cell>
          <cell r="D600" t="str">
            <v>Country C</v>
          </cell>
          <cell r="E600" t="str">
            <v>Total Distribution Plant: Add_x000D_</v>
          </cell>
          <cell r="F600" t="str">
            <v>Additions</v>
          </cell>
        </row>
        <row r="601">
          <cell r="C601" t="str">
            <v>Base</v>
          </cell>
          <cell r="D601" t="str">
            <v>Country C</v>
          </cell>
          <cell r="E601" t="str">
            <v>Total Transmission Plant: Add_x000D_</v>
          </cell>
          <cell r="F601" t="str">
            <v>Additions</v>
          </cell>
        </row>
        <row r="602">
          <cell r="C602" t="str">
            <v>Base</v>
          </cell>
          <cell r="D602" t="str">
            <v>Country D</v>
          </cell>
          <cell r="E602" t="str">
            <v>Total Distribution Plant: Add_x000D_</v>
          </cell>
          <cell r="F602" t="str">
            <v>Additions</v>
          </cell>
        </row>
        <row r="603">
          <cell r="C603" t="str">
            <v>Base</v>
          </cell>
          <cell r="D603" t="str">
            <v>Country D</v>
          </cell>
          <cell r="E603" t="str">
            <v>Total Transmission Plant: Add_x000D_</v>
          </cell>
          <cell r="F603" t="str">
            <v>Additions</v>
          </cell>
        </row>
        <row r="604">
          <cell r="C604" t="str">
            <v>Base</v>
          </cell>
          <cell r="D604" t="str">
            <v>Germany</v>
          </cell>
          <cell r="E604" t="str">
            <v>Transmission: Station Equipment: Add_x000D_</v>
          </cell>
          <cell r="F604" t="str">
            <v>Additions</v>
          </cell>
        </row>
        <row r="605">
          <cell r="C605" t="str">
            <v>Base</v>
          </cell>
          <cell r="D605" t="str">
            <v>ISONE</v>
          </cell>
          <cell r="E605" t="str">
            <v>Distribution: Line Transformers: Add_x000D_</v>
          </cell>
          <cell r="F605" t="str">
            <v>Additions</v>
          </cell>
        </row>
        <row r="606">
          <cell r="C606" t="str">
            <v>Low</v>
          </cell>
          <cell r="D606" t="str">
            <v>NYISO</v>
          </cell>
          <cell r="E606" t="str">
            <v>Total Distribution Plant: Add_x000D_</v>
          </cell>
          <cell r="F606" t="str">
            <v>Additions</v>
          </cell>
        </row>
        <row r="607">
          <cell r="C607" t="str">
            <v>High</v>
          </cell>
          <cell r="D607" t="str">
            <v>Germany</v>
          </cell>
          <cell r="E607" t="str">
            <v>Transmission: Station Equipment: Add_x000D_</v>
          </cell>
          <cell r="F607" t="str">
            <v>Additions</v>
          </cell>
        </row>
        <row r="608">
          <cell r="C608" t="str">
            <v>Low</v>
          </cell>
          <cell r="D608" t="str">
            <v>NYISO</v>
          </cell>
          <cell r="E608" t="str">
            <v>Total Transmission Plant: Add_x000D_</v>
          </cell>
          <cell r="F608" t="str">
            <v>Additions</v>
          </cell>
        </row>
        <row r="609">
          <cell r="C609" t="str">
            <v>Low</v>
          </cell>
          <cell r="D609" t="str">
            <v>ISONE</v>
          </cell>
          <cell r="E609" t="str">
            <v>Distribution: Line Transformers: Add_x000D_</v>
          </cell>
          <cell r="F609" t="str">
            <v>Additions</v>
          </cell>
        </row>
        <row r="610">
          <cell r="C610" t="str">
            <v>Low</v>
          </cell>
          <cell r="D610" t="str">
            <v>Germany</v>
          </cell>
          <cell r="E610" t="str">
            <v>Transmission: Station Equipment: Add_x000D_</v>
          </cell>
          <cell r="F610" t="str">
            <v>Additions</v>
          </cell>
        </row>
        <row r="611">
          <cell r="C611" t="str">
            <v>Low</v>
          </cell>
          <cell r="D611" t="str">
            <v>PJM</v>
          </cell>
          <cell r="E611" t="str">
            <v>Total Distribution Plant: Add_x000D_</v>
          </cell>
          <cell r="F611" t="str">
            <v>Additions</v>
          </cell>
        </row>
        <row r="612">
          <cell r="C612" t="str">
            <v>Low</v>
          </cell>
          <cell r="D612" t="str">
            <v>PJM</v>
          </cell>
          <cell r="E612" t="str">
            <v>Total Transmission Plant: Add_x000D_</v>
          </cell>
          <cell r="F612" t="str">
            <v>Additions</v>
          </cell>
        </row>
        <row r="613">
          <cell r="C613" t="str">
            <v>Low</v>
          </cell>
          <cell r="D613" t="str">
            <v>SOUTHEAST</v>
          </cell>
          <cell r="E613" t="str">
            <v>Total Distribution Plant: Add_x000D_</v>
          </cell>
          <cell r="F613" t="str">
            <v>Additions</v>
          </cell>
        </row>
        <row r="614">
          <cell r="C614" t="str">
            <v>Low</v>
          </cell>
          <cell r="D614" t="str">
            <v>SOUTHEAST</v>
          </cell>
          <cell r="E614" t="str">
            <v>Total Transmission Plant: Add_x000D_</v>
          </cell>
          <cell r="F614" t="str">
            <v>Additions</v>
          </cell>
        </row>
        <row r="615">
          <cell r="C615" t="str">
            <v>Base</v>
          </cell>
          <cell r="D615" t="str">
            <v>ISONE</v>
          </cell>
          <cell r="E615" t="str">
            <v>Distribution: Station Equipment: Add_x000D_</v>
          </cell>
          <cell r="F615" t="str">
            <v>Additions</v>
          </cell>
        </row>
        <row r="616">
          <cell r="C616" t="str">
            <v>Low</v>
          </cell>
          <cell r="D616" t="str">
            <v>SPP</v>
          </cell>
          <cell r="E616" t="str">
            <v>Total Distribution Plant: Add_x000D_</v>
          </cell>
          <cell r="F616" t="str">
            <v>Additions</v>
          </cell>
        </row>
        <row r="617">
          <cell r="C617" t="str">
            <v>Low</v>
          </cell>
          <cell r="D617" t="str">
            <v>SPP</v>
          </cell>
          <cell r="E617" t="str">
            <v>Total Transmission Plant: Add_x000D_</v>
          </cell>
          <cell r="F617" t="str">
            <v>Additions</v>
          </cell>
        </row>
        <row r="618">
          <cell r="C618" t="str">
            <v>Low</v>
          </cell>
          <cell r="D618" t="str">
            <v>ISONE</v>
          </cell>
          <cell r="E618" t="str">
            <v>Distribution: Station Equipment: Add_x000D_</v>
          </cell>
          <cell r="F618" t="str">
            <v>Additions</v>
          </cell>
        </row>
        <row r="619">
          <cell r="C619" t="str">
            <v>Low</v>
          </cell>
          <cell r="D619" t="str">
            <v>WECC (Non-CA)</v>
          </cell>
          <cell r="E619" t="str">
            <v>Total Distribution Plant: Add_x000D_</v>
          </cell>
          <cell r="F619" t="str">
            <v>Additions</v>
          </cell>
        </row>
        <row r="620">
          <cell r="C620" t="str">
            <v>Low</v>
          </cell>
          <cell r="D620" t="str">
            <v>WECC (Non-CA)</v>
          </cell>
          <cell r="E620" t="str">
            <v>Total Transmission Plant: Add_x000D_</v>
          </cell>
          <cell r="F620" t="str">
            <v>Additions</v>
          </cell>
        </row>
        <row r="621">
          <cell r="C621" t="str">
            <v>Base</v>
          </cell>
          <cell r="D621" t="str">
            <v>ISONE</v>
          </cell>
          <cell r="E621" t="str">
            <v>Distribution: Storage Battery Equipment: Add_x000D_</v>
          </cell>
          <cell r="F621" t="str">
            <v>Additions</v>
          </cell>
        </row>
        <row r="622">
          <cell r="C622" t="str">
            <v>Low</v>
          </cell>
          <cell r="D622" t="str">
            <v>ISONE</v>
          </cell>
          <cell r="E622" t="str">
            <v>Distribution: Storage Battery Equipment: Add_x000D_</v>
          </cell>
          <cell r="F622" t="str">
            <v>Additions</v>
          </cell>
        </row>
        <row r="623">
          <cell r="C623" t="str">
            <v>Base</v>
          </cell>
          <cell r="D623" t="str">
            <v>ISONE</v>
          </cell>
          <cell r="E623" t="str">
            <v>Transmission: Station Equipment: Add_x000D_</v>
          </cell>
          <cell r="F623" t="str">
            <v>Additions</v>
          </cell>
        </row>
        <row r="624">
          <cell r="C624" t="str">
            <v>High</v>
          </cell>
          <cell r="D624" t="str">
            <v>ISONE</v>
          </cell>
          <cell r="E624" t="str">
            <v>Transmission: Station Equipment: Add_x000D_</v>
          </cell>
          <cell r="F624" t="str">
            <v>Additions</v>
          </cell>
        </row>
        <row r="625">
          <cell r="C625" t="str">
            <v>Low</v>
          </cell>
          <cell r="D625" t="str">
            <v>ISONE</v>
          </cell>
          <cell r="E625" t="str">
            <v>Transmission: Station Equipment: Add_x000D_</v>
          </cell>
          <cell r="F625" t="str">
            <v>Additions</v>
          </cell>
        </row>
        <row r="626">
          <cell r="C626" t="str">
            <v>High</v>
          </cell>
          <cell r="D626" t="str">
            <v>CAISO</v>
          </cell>
          <cell r="E626" t="str">
            <v>Total Distribution Plant: Add_x000D_</v>
          </cell>
          <cell r="F626" t="str">
            <v>Additions</v>
          </cell>
        </row>
        <row r="627">
          <cell r="C627" t="str">
            <v>High</v>
          </cell>
          <cell r="D627" t="str">
            <v>CAISO</v>
          </cell>
          <cell r="E627" t="str">
            <v>Total Transmission Plant: Add_x000D_</v>
          </cell>
          <cell r="F627" t="str">
            <v>Additions</v>
          </cell>
        </row>
        <row r="628">
          <cell r="C628" t="str">
            <v>High</v>
          </cell>
          <cell r="D628" t="str">
            <v>ERCOT</v>
          </cell>
          <cell r="E628" t="str">
            <v>Total Distribution Plant: Add_x000D_</v>
          </cell>
          <cell r="F628" t="str">
            <v>Additions</v>
          </cell>
        </row>
        <row r="629">
          <cell r="C629" t="str">
            <v>High</v>
          </cell>
          <cell r="D629" t="str">
            <v>ERCOT</v>
          </cell>
          <cell r="E629" t="str">
            <v>Total Transmission Plant: Add_x000D_</v>
          </cell>
          <cell r="F629" t="str">
            <v>Additions</v>
          </cell>
        </row>
        <row r="630">
          <cell r="C630" t="str">
            <v>High</v>
          </cell>
          <cell r="D630" t="str">
            <v>ISONE</v>
          </cell>
          <cell r="E630" t="str">
            <v>Total Distribution Plant: Add_x000D_</v>
          </cell>
          <cell r="F630" t="str">
            <v>Additions</v>
          </cell>
        </row>
        <row r="631">
          <cell r="C631" t="str">
            <v>Low</v>
          </cell>
          <cell r="D631" t="str">
            <v>UK</v>
          </cell>
          <cell r="E631" t="str">
            <v>Total Distribution Plant: Add_x000D_</v>
          </cell>
          <cell r="F631" t="str">
            <v>Additions</v>
          </cell>
        </row>
        <row r="632">
          <cell r="C632" t="str">
            <v>Low</v>
          </cell>
          <cell r="D632" t="str">
            <v>UK</v>
          </cell>
          <cell r="E632" t="str">
            <v>Total Transmission Plant: Add_x000D_</v>
          </cell>
          <cell r="F632" t="str">
            <v>Additions</v>
          </cell>
        </row>
        <row r="633">
          <cell r="C633" t="str">
            <v>High</v>
          </cell>
          <cell r="D633" t="str">
            <v>ISONE</v>
          </cell>
          <cell r="E633" t="str">
            <v>Total Transmission Plant: Add_x000D_</v>
          </cell>
          <cell r="F633" t="str">
            <v>Additions</v>
          </cell>
        </row>
        <row r="634">
          <cell r="C634" t="str">
            <v>Low</v>
          </cell>
          <cell r="D634" t="str">
            <v>Australia</v>
          </cell>
          <cell r="E634" t="str">
            <v>Total Distribution Plant: Add_x000D_</v>
          </cell>
          <cell r="F634" t="str">
            <v>Additions</v>
          </cell>
        </row>
        <row r="635">
          <cell r="C635" t="str">
            <v>Low</v>
          </cell>
          <cell r="D635" t="str">
            <v>Australia</v>
          </cell>
          <cell r="E635" t="str">
            <v>Total Transmission Plant: Add_x000D_</v>
          </cell>
          <cell r="F635" t="str">
            <v>Additions</v>
          </cell>
        </row>
        <row r="636">
          <cell r="C636" t="str">
            <v>High</v>
          </cell>
          <cell r="D636" t="str">
            <v>MISO</v>
          </cell>
          <cell r="E636" t="str">
            <v>Total Distribution Plant: Add_x000D_</v>
          </cell>
          <cell r="F636" t="str">
            <v>Additions</v>
          </cell>
        </row>
        <row r="637">
          <cell r="C637" t="str">
            <v>Low</v>
          </cell>
          <cell r="D637" t="str">
            <v>Germany</v>
          </cell>
          <cell r="E637" t="str">
            <v>Total Distribution Plant: Add_x000D_</v>
          </cell>
          <cell r="F637" t="str">
            <v>Additions</v>
          </cell>
        </row>
        <row r="638">
          <cell r="C638" t="str">
            <v>Low</v>
          </cell>
          <cell r="D638" t="str">
            <v>Germany</v>
          </cell>
          <cell r="E638" t="str">
            <v>Total Transmission Plant: Add_x000D_</v>
          </cell>
          <cell r="F638" t="str">
            <v>Additions</v>
          </cell>
        </row>
        <row r="639">
          <cell r="C639" t="str">
            <v>High</v>
          </cell>
          <cell r="D639" t="str">
            <v>MISO</v>
          </cell>
          <cell r="E639" t="str">
            <v>Total Transmission Plant: Add_x000D_</v>
          </cell>
          <cell r="F639" t="str">
            <v>Additions</v>
          </cell>
        </row>
        <row r="640">
          <cell r="C640" t="str">
            <v>Low</v>
          </cell>
          <cell r="D640" t="str">
            <v>Japan</v>
          </cell>
          <cell r="E640" t="str">
            <v>Total Distribution Plant: Add_x000D_</v>
          </cell>
          <cell r="F640" t="str">
            <v>Additions</v>
          </cell>
        </row>
        <row r="641">
          <cell r="C641" t="str">
            <v>Low</v>
          </cell>
          <cell r="D641" t="str">
            <v>Japan</v>
          </cell>
          <cell r="E641" t="str">
            <v>Total Transmission Plant: Add_x000D_</v>
          </cell>
          <cell r="F641" t="str">
            <v>Additions</v>
          </cell>
        </row>
        <row r="642">
          <cell r="C642" t="str">
            <v>High</v>
          </cell>
          <cell r="D642" t="str">
            <v>NYISO</v>
          </cell>
          <cell r="E642" t="str">
            <v>Total Distribution Plant: Add_x000D_</v>
          </cell>
          <cell r="F642" t="str">
            <v>Additions</v>
          </cell>
        </row>
        <row r="643">
          <cell r="C643" t="str">
            <v>Low</v>
          </cell>
          <cell r="D643" t="str">
            <v>Country A</v>
          </cell>
          <cell r="E643" t="str">
            <v>Total Distribution Plant: Add_x000D_</v>
          </cell>
          <cell r="F643" t="str">
            <v>Additions</v>
          </cell>
        </row>
        <row r="644">
          <cell r="C644" t="str">
            <v>Low</v>
          </cell>
          <cell r="D644" t="str">
            <v>Country A</v>
          </cell>
          <cell r="E644" t="str">
            <v>Total Transmission Plant: Add_x000D_</v>
          </cell>
          <cell r="F644" t="str">
            <v>Additions</v>
          </cell>
        </row>
        <row r="645">
          <cell r="C645" t="str">
            <v>High</v>
          </cell>
          <cell r="D645" t="str">
            <v>NYISO</v>
          </cell>
          <cell r="E645" t="str">
            <v>Total Transmission Plant: Add_x000D_</v>
          </cell>
          <cell r="F645" t="str">
            <v>Additions</v>
          </cell>
        </row>
        <row r="646">
          <cell r="C646" t="str">
            <v>Low</v>
          </cell>
          <cell r="D646" t="str">
            <v>Country B</v>
          </cell>
          <cell r="E646" t="str">
            <v>Total Distribution Plant: Add_x000D_</v>
          </cell>
          <cell r="F646" t="str">
            <v>Additions</v>
          </cell>
        </row>
        <row r="647">
          <cell r="C647" t="str">
            <v>Low</v>
          </cell>
          <cell r="D647" t="str">
            <v>Country B</v>
          </cell>
          <cell r="E647" t="str">
            <v>Total Transmission Plant: Add_x000D_</v>
          </cell>
          <cell r="F647" t="str">
            <v>Additions</v>
          </cell>
        </row>
        <row r="648">
          <cell r="C648" t="str">
            <v>High</v>
          </cell>
          <cell r="D648" t="str">
            <v>PJM</v>
          </cell>
          <cell r="E648" t="str">
            <v>Total Distribution Plant: Add_x000D_</v>
          </cell>
          <cell r="F648" t="str">
            <v>Additions</v>
          </cell>
        </row>
        <row r="649">
          <cell r="C649" t="str">
            <v>Low</v>
          </cell>
          <cell r="D649" t="str">
            <v>Country C</v>
          </cell>
          <cell r="E649" t="str">
            <v>Total Distribution Plant: Add_x000D_</v>
          </cell>
          <cell r="F649" t="str">
            <v>Additions</v>
          </cell>
        </row>
        <row r="650">
          <cell r="C650" t="str">
            <v>Low</v>
          </cell>
          <cell r="D650" t="str">
            <v>Country C</v>
          </cell>
          <cell r="E650" t="str">
            <v>Total Transmission Plant: Add_x000D_</v>
          </cell>
          <cell r="F650" t="str">
            <v>Additions</v>
          </cell>
        </row>
        <row r="651">
          <cell r="C651" t="str">
            <v>High</v>
          </cell>
          <cell r="D651" t="str">
            <v>PJM</v>
          </cell>
          <cell r="E651" t="str">
            <v>Total Transmission Plant: Add_x000D_</v>
          </cell>
          <cell r="F651" t="str">
            <v>Additions</v>
          </cell>
        </row>
        <row r="652">
          <cell r="C652" t="str">
            <v>Low</v>
          </cell>
          <cell r="D652" t="str">
            <v>Country D</v>
          </cell>
          <cell r="E652" t="str">
            <v>Total Distribution Plant: Add_x000D_</v>
          </cell>
          <cell r="F652" t="str">
            <v>Additions</v>
          </cell>
        </row>
        <row r="653">
          <cell r="C653" t="str">
            <v>Low</v>
          </cell>
          <cell r="D653" t="str">
            <v>Country D</v>
          </cell>
          <cell r="E653" t="str">
            <v>Total Transmission Plant: Add_x000D_</v>
          </cell>
          <cell r="F653" t="str">
            <v>Additions</v>
          </cell>
        </row>
        <row r="654">
          <cell r="C654" t="str">
            <v>Base</v>
          </cell>
          <cell r="D654" t="str">
            <v>Japan</v>
          </cell>
          <cell r="E654" t="str">
            <v>Distribution: Line Transformers: Add_x000D_</v>
          </cell>
          <cell r="F654" t="str">
            <v>Additions</v>
          </cell>
        </row>
        <row r="655">
          <cell r="C655" t="str">
            <v>High</v>
          </cell>
          <cell r="D655" t="str">
            <v>SOUTHEAST</v>
          </cell>
          <cell r="E655" t="str">
            <v>Total Distribution Plant: Add_x000D_</v>
          </cell>
          <cell r="F655" t="str">
            <v>Additions</v>
          </cell>
        </row>
        <row r="656">
          <cell r="C656" t="str">
            <v>High</v>
          </cell>
          <cell r="D656" t="str">
            <v>SOUTHEAST</v>
          </cell>
          <cell r="E656" t="str">
            <v>Total Transmission Plant: Add_x000D_</v>
          </cell>
          <cell r="F656" t="str">
            <v>Additions</v>
          </cell>
        </row>
        <row r="657">
          <cell r="C657" t="str">
            <v>High</v>
          </cell>
          <cell r="D657" t="str">
            <v>Japan</v>
          </cell>
          <cell r="E657" t="str">
            <v>Distribution: Line Transformers: Add_x000D_</v>
          </cell>
          <cell r="F657" t="str">
            <v>Additions</v>
          </cell>
        </row>
        <row r="658">
          <cell r="C658" t="str">
            <v>High</v>
          </cell>
          <cell r="D658" t="str">
            <v>SPP</v>
          </cell>
          <cell r="E658" t="str">
            <v>Total Distribution Plant: Add_x000D_</v>
          </cell>
          <cell r="F658" t="str">
            <v>Additions</v>
          </cell>
        </row>
        <row r="659">
          <cell r="C659" t="str">
            <v>High</v>
          </cell>
          <cell r="D659" t="str">
            <v>SPP</v>
          </cell>
          <cell r="E659" t="str">
            <v>Total Transmission Plant: Add_x000D_</v>
          </cell>
          <cell r="F659" t="str">
            <v>Additions</v>
          </cell>
        </row>
        <row r="660">
          <cell r="C660" t="str">
            <v>Low</v>
          </cell>
          <cell r="D660" t="str">
            <v>Japan</v>
          </cell>
          <cell r="E660" t="str">
            <v>Distribution: Line Transformers: Add_x000D_</v>
          </cell>
          <cell r="F660" t="str">
            <v>Additions</v>
          </cell>
        </row>
        <row r="661">
          <cell r="C661" t="str">
            <v>High</v>
          </cell>
          <cell r="D661" t="str">
            <v>WECC (Non-CA)</v>
          </cell>
          <cell r="E661" t="str">
            <v>Total Distribution Plant: Add_x000D_</v>
          </cell>
          <cell r="F661" t="str">
            <v>Additions</v>
          </cell>
        </row>
        <row r="662">
          <cell r="C662" t="str">
            <v>High</v>
          </cell>
          <cell r="D662" t="str">
            <v>WECC (Non-CA)</v>
          </cell>
          <cell r="E662" t="str">
            <v>Total Transmission Plant: Add_x000D_</v>
          </cell>
          <cell r="F662" t="str">
            <v>Additions</v>
          </cell>
        </row>
        <row r="663">
          <cell r="C663" t="str">
            <v>Base</v>
          </cell>
          <cell r="D663" t="str">
            <v>MISO</v>
          </cell>
          <cell r="E663" t="str">
            <v>Distribution: Line Transformers: Add_x000D_</v>
          </cell>
          <cell r="F663" t="str">
            <v>Additions</v>
          </cell>
        </row>
        <row r="664">
          <cell r="C664" t="str">
            <v>Low</v>
          </cell>
          <cell r="D664" t="str">
            <v>MISO</v>
          </cell>
          <cell r="E664" t="str">
            <v>Distribution: Line Transformers: Add_x000D_</v>
          </cell>
          <cell r="F664" t="str">
            <v>Additions</v>
          </cell>
        </row>
        <row r="665">
          <cell r="C665" t="str">
            <v>Base</v>
          </cell>
          <cell r="D665" t="str">
            <v>Japan</v>
          </cell>
          <cell r="E665" t="str">
            <v>Distribution: Station Equipment: Add_x000D_</v>
          </cell>
          <cell r="F665" t="str">
            <v>Additions</v>
          </cell>
        </row>
        <row r="666">
          <cell r="C666" t="str">
            <v>Base</v>
          </cell>
          <cell r="D666" t="str">
            <v>MISO</v>
          </cell>
          <cell r="E666" t="str">
            <v>Distribution: Station Equipment: Add_x000D_</v>
          </cell>
          <cell r="F666" t="str">
            <v>Additions</v>
          </cell>
        </row>
        <row r="667">
          <cell r="C667" t="str">
            <v>Low</v>
          </cell>
          <cell r="D667" t="str">
            <v>MISO</v>
          </cell>
          <cell r="E667" t="str">
            <v>Distribution: Station Equipment: Add_x000D_</v>
          </cell>
          <cell r="F667" t="str">
            <v>Additions</v>
          </cell>
        </row>
        <row r="668">
          <cell r="C668" t="str">
            <v>High</v>
          </cell>
          <cell r="D668" t="str">
            <v>Japan</v>
          </cell>
          <cell r="E668" t="str">
            <v>Distribution: Station Equipment: Add_x000D_</v>
          </cell>
          <cell r="F668" t="str">
            <v>Additions</v>
          </cell>
        </row>
        <row r="669">
          <cell r="C669" t="str">
            <v>Base</v>
          </cell>
          <cell r="D669" t="str">
            <v>MISO</v>
          </cell>
          <cell r="E669" t="str">
            <v>Distribution: Storage Battery Equipment: Add_x000D_</v>
          </cell>
          <cell r="F669" t="str">
            <v>Additions</v>
          </cell>
        </row>
        <row r="670">
          <cell r="C670" t="str">
            <v>Low</v>
          </cell>
          <cell r="D670" t="str">
            <v>MISO</v>
          </cell>
          <cell r="E670" t="str">
            <v>Distribution: Storage Battery Equipment: Add_x000D_</v>
          </cell>
          <cell r="F670" t="str">
            <v>Additions</v>
          </cell>
        </row>
        <row r="671">
          <cell r="C671" t="str">
            <v>Low</v>
          </cell>
          <cell r="D671" t="str">
            <v>Japan</v>
          </cell>
          <cell r="E671" t="str">
            <v>Distribution: Station Equipment: Add_x000D_</v>
          </cell>
          <cell r="F671" t="str">
            <v>Additions</v>
          </cell>
        </row>
        <row r="672">
          <cell r="C672" t="str">
            <v>Base</v>
          </cell>
          <cell r="D672" t="str">
            <v>MISO</v>
          </cell>
          <cell r="E672" t="str">
            <v>Transmission: Station Equipment: Add_x000D_</v>
          </cell>
          <cell r="F672" t="str">
            <v>Additions</v>
          </cell>
        </row>
        <row r="673">
          <cell r="C673" t="str">
            <v>High</v>
          </cell>
          <cell r="D673" t="str">
            <v>MISO</v>
          </cell>
          <cell r="E673" t="str">
            <v>Transmission: Station Equipment: Add_x000D_</v>
          </cell>
          <cell r="F673" t="str">
            <v>Additions</v>
          </cell>
        </row>
        <row r="674">
          <cell r="C674" t="str">
            <v>Low</v>
          </cell>
          <cell r="D674" t="str">
            <v>MISO</v>
          </cell>
          <cell r="E674" t="str">
            <v>Transmission: Station Equipment: Add_x000D_</v>
          </cell>
          <cell r="F674" t="str">
            <v>Additions</v>
          </cell>
        </row>
        <row r="675">
          <cell r="C675" t="str">
            <v>Base</v>
          </cell>
          <cell r="D675" t="str">
            <v>NYISO</v>
          </cell>
          <cell r="E675" t="str">
            <v>Distribution: Line Transformers: Add_x000D_</v>
          </cell>
          <cell r="F675" t="str">
            <v>Additions</v>
          </cell>
        </row>
        <row r="676">
          <cell r="C676" t="str">
            <v>Base</v>
          </cell>
          <cell r="D676" t="str">
            <v>Japan</v>
          </cell>
          <cell r="E676" t="str">
            <v>Distribution: Storage Battery Equipment: Add_x000D_</v>
          </cell>
          <cell r="F676" t="str">
            <v>Additions</v>
          </cell>
        </row>
        <row r="677">
          <cell r="C677" t="str">
            <v>Low</v>
          </cell>
          <cell r="D677" t="str">
            <v>NYISO</v>
          </cell>
          <cell r="E677" t="str">
            <v>Distribution: Line Transformers: Add_x000D_</v>
          </cell>
          <cell r="F677" t="str">
            <v>Additions</v>
          </cell>
        </row>
        <row r="678">
          <cell r="C678" t="str">
            <v>Base</v>
          </cell>
          <cell r="D678" t="str">
            <v>NYISO</v>
          </cell>
          <cell r="E678" t="str">
            <v>Distribution: Station Equipment: Add_x000D_</v>
          </cell>
          <cell r="F678" t="str">
            <v>Additions</v>
          </cell>
        </row>
        <row r="679">
          <cell r="C679" t="str">
            <v>High</v>
          </cell>
          <cell r="D679" t="str">
            <v>Japan</v>
          </cell>
          <cell r="E679" t="str">
            <v>Distribution: Storage Battery Equipment: Add_x000D_</v>
          </cell>
          <cell r="F679" t="str">
            <v>Additions</v>
          </cell>
        </row>
        <row r="680">
          <cell r="C680" t="str">
            <v>High</v>
          </cell>
          <cell r="D680" t="str">
            <v>UK</v>
          </cell>
          <cell r="E680" t="str">
            <v>Total Distribution Plant: Add_x000D_</v>
          </cell>
          <cell r="F680" t="str">
            <v>Additions</v>
          </cell>
        </row>
        <row r="681">
          <cell r="C681" t="str">
            <v>High</v>
          </cell>
          <cell r="D681" t="str">
            <v>UK</v>
          </cell>
          <cell r="E681" t="str">
            <v>Total Transmission Plant: Add_x000D_</v>
          </cell>
          <cell r="F681" t="str">
            <v>Additions</v>
          </cell>
        </row>
        <row r="682">
          <cell r="C682" t="str">
            <v>Low</v>
          </cell>
          <cell r="D682" t="str">
            <v>Japan</v>
          </cell>
          <cell r="E682" t="str">
            <v>Distribution: Storage Battery Equipment: Add_x000D_</v>
          </cell>
          <cell r="F682" t="str">
            <v>Additions</v>
          </cell>
        </row>
        <row r="683">
          <cell r="C683" t="str">
            <v>High</v>
          </cell>
          <cell r="D683" t="str">
            <v>Australia</v>
          </cell>
          <cell r="E683" t="str">
            <v>Total Distribution Plant: Add_x000D_</v>
          </cell>
          <cell r="F683" t="str">
            <v>Additions</v>
          </cell>
        </row>
        <row r="684">
          <cell r="C684" t="str">
            <v>High</v>
          </cell>
          <cell r="D684" t="str">
            <v>Australia</v>
          </cell>
          <cell r="E684" t="str">
            <v>Total Transmission Plant: Add_x000D_</v>
          </cell>
          <cell r="F684" t="str">
            <v>Additions</v>
          </cell>
        </row>
        <row r="685">
          <cell r="C685" t="str">
            <v>High</v>
          </cell>
          <cell r="D685" t="str">
            <v>Germany</v>
          </cell>
          <cell r="E685" t="str">
            <v>Total Distribution Plant: Add_x000D_</v>
          </cell>
          <cell r="F685" t="str">
            <v>Additions</v>
          </cell>
        </row>
        <row r="686">
          <cell r="C686" t="str">
            <v>High</v>
          </cell>
          <cell r="D686" t="str">
            <v>Germany</v>
          </cell>
          <cell r="E686" t="str">
            <v>Total Transmission Plant: Add_x000D_</v>
          </cell>
          <cell r="F686" t="str">
            <v>Additions</v>
          </cell>
        </row>
        <row r="687">
          <cell r="C687" t="str">
            <v>Base</v>
          </cell>
          <cell r="D687" t="str">
            <v>Japan</v>
          </cell>
          <cell r="E687" t="str">
            <v>Transmission: Station Equipment: Add_x000D_</v>
          </cell>
          <cell r="F687" t="str">
            <v>Additions</v>
          </cell>
        </row>
        <row r="688">
          <cell r="C688" t="str">
            <v>High</v>
          </cell>
          <cell r="D688" t="str">
            <v>Japan</v>
          </cell>
          <cell r="E688" t="str">
            <v>Total Distribution Plant: Add_x000D_</v>
          </cell>
          <cell r="F688" t="str">
            <v>Additions</v>
          </cell>
        </row>
        <row r="689">
          <cell r="C689" t="str">
            <v>High</v>
          </cell>
          <cell r="D689" t="str">
            <v>Japan</v>
          </cell>
          <cell r="E689" t="str">
            <v>Total Transmission Plant: Add_x000D_</v>
          </cell>
          <cell r="F689" t="str">
            <v>Additions</v>
          </cell>
        </row>
        <row r="690">
          <cell r="C690" t="str">
            <v>High</v>
          </cell>
          <cell r="D690" t="str">
            <v>Japan</v>
          </cell>
          <cell r="E690" t="str">
            <v>Transmission: Station Equipment: Add_x000D_</v>
          </cell>
          <cell r="F690" t="str">
            <v>Additions</v>
          </cell>
        </row>
        <row r="691">
          <cell r="C691" t="str">
            <v>High</v>
          </cell>
          <cell r="D691" t="str">
            <v>Country A</v>
          </cell>
          <cell r="E691" t="str">
            <v>Total Distribution Plant: Add_x000D_</v>
          </cell>
          <cell r="F691" t="str">
            <v>Additions</v>
          </cell>
        </row>
        <row r="692">
          <cell r="C692" t="str">
            <v>High</v>
          </cell>
          <cell r="D692" t="str">
            <v>Country A</v>
          </cell>
          <cell r="E692" t="str">
            <v>Total Transmission Plant: Add_x000D_</v>
          </cell>
          <cell r="F692" t="str">
            <v>Additions</v>
          </cell>
        </row>
        <row r="693">
          <cell r="C693" t="str">
            <v>Low</v>
          </cell>
          <cell r="D693" t="str">
            <v>Japan</v>
          </cell>
          <cell r="E693" t="str">
            <v>Transmission: Station Equipment: Add_x000D_</v>
          </cell>
          <cell r="F693" t="str">
            <v>Additions</v>
          </cell>
        </row>
        <row r="694">
          <cell r="C694" t="str">
            <v>High</v>
          </cell>
          <cell r="D694" t="str">
            <v>Country B</v>
          </cell>
          <cell r="E694" t="str">
            <v>Total Distribution Plant: Add_x000D_</v>
          </cell>
          <cell r="F694" t="str">
            <v>Additions</v>
          </cell>
        </row>
        <row r="695">
          <cell r="C695" t="str">
            <v>High</v>
          </cell>
          <cell r="D695" t="str">
            <v>Country B</v>
          </cell>
          <cell r="E695" t="str">
            <v>Total Transmission Plant: Add_x000D_</v>
          </cell>
          <cell r="F695" t="str">
            <v>Additions</v>
          </cell>
        </row>
        <row r="696">
          <cell r="C696" t="str">
            <v>High</v>
          </cell>
          <cell r="D696" t="str">
            <v>Country C</v>
          </cell>
          <cell r="E696" t="str">
            <v>Total Distribution Plant: Add_x000D_</v>
          </cell>
          <cell r="F696" t="str">
            <v>Additions</v>
          </cell>
        </row>
        <row r="697">
          <cell r="C697" t="str">
            <v>High</v>
          </cell>
          <cell r="D697" t="str">
            <v>Country C</v>
          </cell>
          <cell r="E697" t="str">
            <v>Total Transmission Plant: Add_x000D_</v>
          </cell>
          <cell r="F697" t="str">
            <v>Additions</v>
          </cell>
        </row>
        <row r="698">
          <cell r="C698" t="str">
            <v>Low</v>
          </cell>
          <cell r="D698" t="str">
            <v>NYISO</v>
          </cell>
          <cell r="E698" t="str">
            <v>Distribution: Station Equipment: Add_x000D_</v>
          </cell>
          <cell r="F698" t="str">
            <v>Additions</v>
          </cell>
        </row>
        <row r="699">
          <cell r="C699" t="str">
            <v>High</v>
          </cell>
          <cell r="D699" t="str">
            <v>Country D</v>
          </cell>
          <cell r="E699" t="str">
            <v>Total Distribution Plant: Add_x000D_</v>
          </cell>
          <cell r="F699" t="str">
            <v>Additions</v>
          </cell>
        </row>
        <row r="700">
          <cell r="C700" t="str">
            <v>High</v>
          </cell>
          <cell r="D700" t="str">
            <v>Country D</v>
          </cell>
          <cell r="E700" t="str">
            <v>Total Transmission Plant: Add_x000D_</v>
          </cell>
          <cell r="F700" t="str">
            <v>Additions</v>
          </cell>
        </row>
        <row r="701">
          <cell r="C701" t="str">
            <v>Base</v>
          </cell>
          <cell r="D701" t="str">
            <v>NYISO</v>
          </cell>
          <cell r="E701" t="str">
            <v>Distribution: Storage Battery Equipment: Add_x000D_</v>
          </cell>
          <cell r="F701" t="str">
            <v>Additions</v>
          </cell>
        </row>
        <row r="702">
          <cell r="C702" t="str">
            <v>Low</v>
          </cell>
          <cell r="D702" t="str">
            <v>NYISO</v>
          </cell>
          <cell r="E702" t="str">
            <v>Distribution: Storage Battery Equipment: Add_x000D_</v>
          </cell>
          <cell r="F702" t="str">
            <v>Additions</v>
          </cell>
        </row>
        <row r="703">
          <cell r="C703" t="str">
            <v>Base</v>
          </cell>
          <cell r="D703" t="str">
            <v>NYISO</v>
          </cell>
          <cell r="E703" t="str">
            <v>Transmission: Station Equipment: Add_x000D_</v>
          </cell>
          <cell r="F703" t="str">
            <v>Additions</v>
          </cell>
        </row>
        <row r="704">
          <cell r="C704" t="str">
            <v>High</v>
          </cell>
          <cell r="D704" t="str">
            <v>NYISO</v>
          </cell>
          <cell r="E704" t="str">
            <v>Transmission: Station Equipment: Add_x000D_</v>
          </cell>
          <cell r="F704" t="str">
            <v>Additions</v>
          </cell>
        </row>
        <row r="705">
          <cell r="C705" t="str">
            <v>Low</v>
          </cell>
          <cell r="D705" t="str">
            <v>NYISO</v>
          </cell>
          <cell r="E705" t="str">
            <v>Transmission: Station Equipment: Add_x000D_</v>
          </cell>
          <cell r="F705" t="str">
            <v>Additions</v>
          </cell>
        </row>
        <row r="706">
          <cell r="C706" t="str">
            <v>Base</v>
          </cell>
          <cell r="D706" t="str">
            <v>PJM</v>
          </cell>
          <cell r="E706" t="str">
            <v>Distribution: Line Transformers: Add_x000D_</v>
          </cell>
          <cell r="F706" t="str">
            <v>Additions</v>
          </cell>
        </row>
        <row r="707">
          <cell r="C707" t="str">
            <v>Low</v>
          </cell>
          <cell r="D707" t="str">
            <v>PJM</v>
          </cell>
          <cell r="E707" t="str">
            <v>Distribution: Line Transformers: Add_x000D_</v>
          </cell>
          <cell r="F707" t="str">
            <v>Additions</v>
          </cell>
        </row>
        <row r="708">
          <cell r="C708" t="str">
            <v>Base</v>
          </cell>
          <cell r="D708" t="str">
            <v>PJM</v>
          </cell>
          <cell r="E708" t="str">
            <v>Distribution: Station Equipment: Add_x000D_</v>
          </cell>
          <cell r="F708" t="str">
            <v>Additions</v>
          </cell>
        </row>
        <row r="709">
          <cell r="C709" t="str">
            <v>Low</v>
          </cell>
          <cell r="D709" t="str">
            <v>PJM</v>
          </cell>
          <cell r="E709" t="str">
            <v>Distribution: Station Equipment: Add_x000D_</v>
          </cell>
          <cell r="F709" t="str">
            <v>Additions</v>
          </cell>
        </row>
        <row r="710">
          <cell r="C710" t="str">
            <v>Base</v>
          </cell>
          <cell r="D710" t="str">
            <v>PJM</v>
          </cell>
          <cell r="E710" t="str">
            <v>Distribution: Storage Battery Equipment: Add_x000D_</v>
          </cell>
          <cell r="F710" t="str">
            <v>Additions</v>
          </cell>
        </row>
        <row r="711">
          <cell r="C711" t="str">
            <v>Low</v>
          </cell>
          <cell r="D711" t="str">
            <v>PJM</v>
          </cell>
          <cell r="E711" t="str">
            <v>Distribution: Storage Battery Equipment: Add_x000D_</v>
          </cell>
          <cell r="F711" t="str">
            <v>Additions</v>
          </cell>
        </row>
        <row r="712">
          <cell r="C712" t="str">
            <v>Base</v>
          </cell>
          <cell r="D712" t="str">
            <v>PJM</v>
          </cell>
          <cell r="E712" t="str">
            <v>Transmission: Station Equipment: Add_x000D_</v>
          </cell>
          <cell r="F712" t="str">
            <v>Additions</v>
          </cell>
        </row>
        <row r="713">
          <cell r="C713" t="str">
            <v>High</v>
          </cell>
          <cell r="D713" t="str">
            <v>PJM</v>
          </cell>
          <cell r="E713" t="str">
            <v>Transmission: Station Equipment: Add_x000D_</v>
          </cell>
          <cell r="F713" t="str">
            <v>Additions</v>
          </cell>
        </row>
        <row r="714">
          <cell r="C714" t="str">
            <v>Low</v>
          </cell>
          <cell r="D714" t="str">
            <v>PJM</v>
          </cell>
          <cell r="E714" t="str">
            <v>Transmission: Station Equipment: Add_x000D_</v>
          </cell>
          <cell r="F714" t="str">
            <v>Additions</v>
          </cell>
        </row>
        <row r="715">
          <cell r="C715" t="str">
            <v>Base</v>
          </cell>
          <cell r="D715" t="str">
            <v>SOUTHEAST</v>
          </cell>
          <cell r="E715" t="str">
            <v>Distribution: Line Transformers: Add_x000D_</v>
          </cell>
          <cell r="F715" t="str">
            <v>Additions</v>
          </cell>
        </row>
        <row r="716">
          <cell r="C716" t="str">
            <v>High</v>
          </cell>
          <cell r="D716" t="str">
            <v>SOUTHEAST</v>
          </cell>
          <cell r="E716" t="str">
            <v>Distribution: Line Transformers: Add_x000D_</v>
          </cell>
          <cell r="F716" t="str">
            <v>Additions</v>
          </cell>
        </row>
        <row r="717">
          <cell r="C717" t="str">
            <v>Low</v>
          </cell>
          <cell r="D717" t="str">
            <v>SOUTHEAST</v>
          </cell>
          <cell r="E717" t="str">
            <v>Distribution: Line Transformers: Add_x000D_</v>
          </cell>
          <cell r="F717" t="str">
            <v>Additions</v>
          </cell>
        </row>
        <row r="718">
          <cell r="C718" t="str">
            <v>Base</v>
          </cell>
          <cell r="D718" t="str">
            <v>SOUTHEAST</v>
          </cell>
          <cell r="E718" t="str">
            <v>Distribution: Station Equipment: Add_x000D_</v>
          </cell>
          <cell r="F718" t="str">
            <v>Additions</v>
          </cell>
        </row>
        <row r="719">
          <cell r="C719" t="str">
            <v>Low</v>
          </cell>
          <cell r="D719" t="str">
            <v>SOUTHEAST</v>
          </cell>
          <cell r="E719" t="str">
            <v>Distribution: Station Equipment: Add_x000D_</v>
          </cell>
          <cell r="F719" t="str">
            <v>Additions</v>
          </cell>
        </row>
        <row r="720">
          <cell r="C720" t="str">
            <v>Base</v>
          </cell>
          <cell r="D720" t="str">
            <v>SOUTHEAST</v>
          </cell>
          <cell r="E720" t="str">
            <v>Distribution: Storage Battery Equipment: Add_x000D_</v>
          </cell>
          <cell r="F720" t="str">
            <v>Additions</v>
          </cell>
        </row>
        <row r="721">
          <cell r="C721" t="str">
            <v>High</v>
          </cell>
          <cell r="D721" t="str">
            <v>SOUTHEAST</v>
          </cell>
          <cell r="E721" t="str">
            <v>Distribution: Storage Battery Equipment: Add_x000D_</v>
          </cell>
          <cell r="F721" t="str">
            <v>Additions</v>
          </cell>
        </row>
        <row r="722">
          <cell r="C722" t="str">
            <v>Low</v>
          </cell>
          <cell r="D722" t="str">
            <v>SOUTHEAST</v>
          </cell>
          <cell r="E722" t="str">
            <v>Distribution: Storage Battery Equipment: Add_x000D_</v>
          </cell>
          <cell r="F722" t="str">
            <v>Additions</v>
          </cell>
        </row>
        <row r="723">
          <cell r="C723" t="str">
            <v>Base</v>
          </cell>
          <cell r="D723" t="str">
            <v>SOUTHEAST</v>
          </cell>
          <cell r="E723" t="str">
            <v>Transmission: Station Equipment: Add_x000D_</v>
          </cell>
          <cell r="F723" t="str">
            <v>Additions</v>
          </cell>
        </row>
        <row r="724">
          <cell r="C724" t="str">
            <v>High</v>
          </cell>
          <cell r="D724" t="str">
            <v>SOUTHEAST</v>
          </cell>
          <cell r="E724" t="str">
            <v>Transmission: Station Equipment: Add_x000D_</v>
          </cell>
          <cell r="F724" t="str">
            <v>Additions</v>
          </cell>
        </row>
        <row r="725">
          <cell r="C725" t="str">
            <v>Low</v>
          </cell>
          <cell r="D725" t="str">
            <v>SOUTHEAST</v>
          </cell>
          <cell r="E725" t="str">
            <v>Transmission: Station Equipment: Add_x000D_</v>
          </cell>
          <cell r="F725" t="str">
            <v>Additions</v>
          </cell>
        </row>
        <row r="726">
          <cell r="C726" t="str">
            <v>Base</v>
          </cell>
          <cell r="D726" t="str">
            <v>SPP</v>
          </cell>
          <cell r="E726" t="str">
            <v>Distribution: Line Transformers: Add_x000D_</v>
          </cell>
          <cell r="F726" t="str">
            <v>Additions</v>
          </cell>
        </row>
        <row r="727">
          <cell r="C727" t="str">
            <v>High</v>
          </cell>
          <cell r="D727" t="str">
            <v>SPP</v>
          </cell>
          <cell r="E727" t="str">
            <v>Distribution: Line Transformers: Add_x000D_</v>
          </cell>
          <cell r="F727" t="str">
            <v>Additions</v>
          </cell>
        </row>
        <row r="728">
          <cell r="C728" t="str">
            <v>Low</v>
          </cell>
          <cell r="D728" t="str">
            <v>SPP</v>
          </cell>
          <cell r="E728" t="str">
            <v>Distribution: Line Transformers: Add_x000D_</v>
          </cell>
          <cell r="F728" t="str">
            <v>Additions</v>
          </cell>
        </row>
        <row r="729">
          <cell r="C729" t="str">
            <v>Base</v>
          </cell>
          <cell r="D729" t="str">
            <v>SPP</v>
          </cell>
          <cell r="E729" t="str">
            <v>Distribution: Station Equipment: Add_x000D_</v>
          </cell>
          <cell r="F729" t="str">
            <v>Additions</v>
          </cell>
        </row>
        <row r="730">
          <cell r="C730" t="str">
            <v>High</v>
          </cell>
          <cell r="D730" t="str">
            <v>SPP</v>
          </cell>
          <cell r="E730" t="str">
            <v>Distribution: Station Equipment: Add_x000D_</v>
          </cell>
          <cell r="F730" t="str">
            <v>Additions</v>
          </cell>
        </row>
        <row r="731">
          <cell r="C731" t="str">
            <v>Low</v>
          </cell>
          <cell r="D731" t="str">
            <v>SPP</v>
          </cell>
          <cell r="E731" t="str">
            <v>Distribution: Station Equipment: Add_x000D_</v>
          </cell>
          <cell r="F731" t="str">
            <v>Additions</v>
          </cell>
        </row>
        <row r="732">
          <cell r="C732" t="str">
            <v>Base</v>
          </cell>
          <cell r="D732" t="str">
            <v>SPP</v>
          </cell>
          <cell r="E732" t="str">
            <v>Distribution: Storage Battery Equipment: Add_x000D_</v>
          </cell>
          <cell r="F732" t="str">
            <v>Additions</v>
          </cell>
        </row>
        <row r="733">
          <cell r="C733" t="str">
            <v>High</v>
          </cell>
          <cell r="D733" t="str">
            <v>SPP</v>
          </cell>
          <cell r="E733" t="str">
            <v>Distribution: Storage Battery Equipment: Add_x000D_</v>
          </cell>
          <cell r="F733" t="str">
            <v>Additions</v>
          </cell>
        </row>
        <row r="734">
          <cell r="C734" t="str">
            <v>Low</v>
          </cell>
          <cell r="D734" t="str">
            <v>SPP</v>
          </cell>
          <cell r="E734" t="str">
            <v>Distribution: Storage Battery Equipment: Add_x000D_</v>
          </cell>
          <cell r="F734" t="str">
            <v>Additions</v>
          </cell>
        </row>
        <row r="735">
          <cell r="C735" t="str">
            <v>Base</v>
          </cell>
          <cell r="D735" t="str">
            <v>SPP</v>
          </cell>
          <cell r="E735" t="str">
            <v>Transmission: Station Equipment: Add_x000D_</v>
          </cell>
          <cell r="F735" t="str">
            <v>Additions</v>
          </cell>
        </row>
        <row r="736">
          <cell r="C736" t="str">
            <v>High</v>
          </cell>
          <cell r="D736" t="str">
            <v>SPP</v>
          </cell>
          <cell r="E736" t="str">
            <v>Transmission: Station Equipment: Add_x000D_</v>
          </cell>
          <cell r="F736" t="str">
            <v>Additions</v>
          </cell>
        </row>
        <row r="737">
          <cell r="C737" t="str">
            <v>Low</v>
          </cell>
          <cell r="D737" t="str">
            <v>SPP</v>
          </cell>
          <cell r="E737" t="str">
            <v>Transmission: Station Equipment: Add_x000D_</v>
          </cell>
          <cell r="F737" t="str">
            <v>Additions</v>
          </cell>
        </row>
        <row r="738">
          <cell r="C738" t="str">
            <v>Base</v>
          </cell>
          <cell r="D738" t="str">
            <v>WECC (Non-CA)</v>
          </cell>
          <cell r="E738" t="str">
            <v>Distribution: Line Transformers: Add_x000D_</v>
          </cell>
          <cell r="F738" t="str">
            <v>Additions</v>
          </cell>
        </row>
        <row r="739">
          <cell r="C739" t="str">
            <v>High</v>
          </cell>
          <cell r="D739" t="str">
            <v>WECC (Non-CA)</v>
          </cell>
          <cell r="E739" t="str">
            <v>Distribution: Line Transformers: Add_x000D_</v>
          </cell>
          <cell r="F739" t="str">
            <v>Additions</v>
          </cell>
        </row>
        <row r="740">
          <cell r="C740" t="str">
            <v>Low</v>
          </cell>
          <cell r="D740" t="str">
            <v>WECC (Non-CA)</v>
          </cell>
          <cell r="E740" t="str">
            <v>Distribution: Line Transformers: Add_x000D_</v>
          </cell>
          <cell r="F740" t="str">
            <v>Additions</v>
          </cell>
        </row>
        <row r="741">
          <cell r="C741" t="str">
            <v>Base</v>
          </cell>
          <cell r="D741" t="str">
            <v>WECC (Non-CA)</v>
          </cell>
          <cell r="E741" t="str">
            <v>Distribution: Station Equipment: Add_x000D_</v>
          </cell>
          <cell r="F741" t="str">
            <v>Additions</v>
          </cell>
        </row>
        <row r="742">
          <cell r="C742" t="str">
            <v>High</v>
          </cell>
          <cell r="D742" t="str">
            <v>WECC (Non-CA)</v>
          </cell>
          <cell r="E742" t="str">
            <v>Distribution: Station Equipment: Add_x000D_</v>
          </cell>
          <cell r="F742" t="str">
            <v>Additions</v>
          </cell>
        </row>
        <row r="743">
          <cell r="C743" t="str">
            <v>Low</v>
          </cell>
          <cell r="D743" t="str">
            <v>WECC (Non-CA)</v>
          </cell>
          <cell r="E743" t="str">
            <v>Distribution: Station Equipment: Add_x000D_</v>
          </cell>
          <cell r="F743" t="str">
            <v>Additions</v>
          </cell>
        </row>
        <row r="744">
          <cell r="C744" t="str">
            <v>Base</v>
          </cell>
          <cell r="D744" t="str">
            <v>WECC (Non-CA)</v>
          </cell>
          <cell r="E744" t="str">
            <v>Distribution: Storage Battery Equipment: Add_x000D_</v>
          </cell>
          <cell r="F744" t="str">
            <v>Additions</v>
          </cell>
        </row>
        <row r="745">
          <cell r="C745" t="str">
            <v>High</v>
          </cell>
          <cell r="D745" t="str">
            <v>WECC (Non-CA)</v>
          </cell>
          <cell r="E745" t="str">
            <v>Distribution: Storage Battery Equipment: Add_x000D_</v>
          </cell>
          <cell r="F745" t="str">
            <v>Additions</v>
          </cell>
        </row>
        <row r="746">
          <cell r="C746" t="str">
            <v>Low</v>
          </cell>
          <cell r="D746" t="str">
            <v>WECC (Non-CA)</v>
          </cell>
          <cell r="E746" t="str">
            <v>Distribution: Storage Battery Equipment: Add_x000D_</v>
          </cell>
          <cell r="F746" t="str">
            <v>Additions</v>
          </cell>
        </row>
        <row r="747">
          <cell r="C747" t="str">
            <v>Base</v>
          </cell>
          <cell r="D747" t="str">
            <v>WECC (Non-CA)</v>
          </cell>
          <cell r="E747" t="str">
            <v>Transmission: Station Equipment: Add_x000D_</v>
          </cell>
          <cell r="F747" t="str">
            <v>Additions</v>
          </cell>
        </row>
        <row r="748">
          <cell r="C748" t="str">
            <v>High</v>
          </cell>
          <cell r="D748" t="str">
            <v>WECC (Non-CA)</v>
          </cell>
          <cell r="E748" t="str">
            <v>Transmission: Station Equipment: Add_x000D_</v>
          </cell>
          <cell r="F748" t="str">
            <v>Additions</v>
          </cell>
        </row>
        <row r="749">
          <cell r="C749" t="str">
            <v>Low</v>
          </cell>
          <cell r="D749" t="str">
            <v>WECC (Non-CA)</v>
          </cell>
          <cell r="E749" t="str">
            <v>Transmission: Station Equipment: Add_x000D_</v>
          </cell>
          <cell r="F749" t="str">
            <v>Additions</v>
          </cell>
        </row>
        <row r="750">
          <cell r="C750" t="str">
            <v>Base</v>
          </cell>
          <cell r="D750" t="str">
            <v>UK</v>
          </cell>
          <cell r="E750" t="str">
            <v>Distribution: Line Transformers: Add_x000D_</v>
          </cell>
          <cell r="F750" t="str">
            <v>Additions</v>
          </cell>
        </row>
        <row r="751">
          <cell r="C751" t="str">
            <v>High</v>
          </cell>
          <cell r="D751" t="str">
            <v>UK</v>
          </cell>
          <cell r="E751" t="str">
            <v>Distribution: Line Transformers: Add_x000D_</v>
          </cell>
          <cell r="F751" t="str">
            <v>Additions</v>
          </cell>
        </row>
        <row r="752">
          <cell r="C752" t="str">
            <v>Low</v>
          </cell>
          <cell r="D752" t="str">
            <v>UK</v>
          </cell>
          <cell r="E752" t="str">
            <v>Distribution: Line Transformers: Add_x000D_</v>
          </cell>
          <cell r="F752" t="str">
            <v>Additions</v>
          </cell>
        </row>
        <row r="753">
          <cell r="C753" t="str">
            <v>Base</v>
          </cell>
          <cell r="D753" t="str">
            <v>UK</v>
          </cell>
          <cell r="E753" t="str">
            <v>Distribution: Station Equipment: Add_x000D_</v>
          </cell>
          <cell r="F753" t="str">
            <v>Additions</v>
          </cell>
        </row>
        <row r="754">
          <cell r="C754" t="str">
            <v>High</v>
          </cell>
          <cell r="D754" t="str">
            <v>UK</v>
          </cell>
          <cell r="E754" t="str">
            <v>Distribution: Station Equipment: Add_x000D_</v>
          </cell>
          <cell r="F754" t="str">
            <v>Additions</v>
          </cell>
        </row>
        <row r="755">
          <cell r="C755" t="str">
            <v>Low</v>
          </cell>
          <cell r="D755" t="str">
            <v>UK</v>
          </cell>
          <cell r="E755" t="str">
            <v>Distribution: Station Equipment: Add_x000D_</v>
          </cell>
          <cell r="F755" t="str">
            <v>Additions</v>
          </cell>
        </row>
        <row r="756">
          <cell r="C756" t="str">
            <v>Base</v>
          </cell>
          <cell r="D756" t="str">
            <v>UK</v>
          </cell>
          <cell r="E756" t="str">
            <v>Distribution: Storage Battery Equipment: Add_x000D_</v>
          </cell>
          <cell r="F756" t="str">
            <v>Additions</v>
          </cell>
        </row>
        <row r="757">
          <cell r="C757" t="str">
            <v>High</v>
          </cell>
          <cell r="D757" t="str">
            <v>UK</v>
          </cell>
          <cell r="E757" t="str">
            <v>Distribution: Storage Battery Equipment: Add_x000D_</v>
          </cell>
          <cell r="F757" t="str">
            <v>Additions</v>
          </cell>
        </row>
        <row r="758">
          <cell r="C758" t="str">
            <v>Low</v>
          </cell>
          <cell r="D758" t="str">
            <v>UK</v>
          </cell>
          <cell r="E758" t="str">
            <v>Distribution: Storage Battery Equipment: Add_x000D_</v>
          </cell>
          <cell r="F758" t="str">
            <v>Additions</v>
          </cell>
        </row>
        <row r="759">
          <cell r="C759" t="str">
            <v>Base</v>
          </cell>
          <cell r="D759" t="str">
            <v>UK</v>
          </cell>
          <cell r="E759" t="str">
            <v>Transmission: Station Equipment: Add_x000D_</v>
          </cell>
          <cell r="F759" t="str">
            <v>Additions</v>
          </cell>
        </row>
        <row r="760">
          <cell r="C760" t="str">
            <v>High</v>
          </cell>
          <cell r="D760" t="str">
            <v>UK</v>
          </cell>
          <cell r="E760" t="str">
            <v>Transmission: Station Equipment: Add_x000D_</v>
          </cell>
          <cell r="F760" t="str">
            <v>Additions</v>
          </cell>
        </row>
        <row r="761">
          <cell r="C761" t="str">
            <v>Low</v>
          </cell>
          <cell r="D761" t="str">
            <v>UK</v>
          </cell>
          <cell r="E761" t="str">
            <v>Transmission: Station Equipment: Add_x000D_</v>
          </cell>
          <cell r="F761" t="str">
            <v>Additions</v>
          </cell>
        </row>
        <row r="762">
          <cell r="C762" t="str">
            <v>Low</v>
          </cell>
          <cell r="D762" t="str">
            <v>Australia</v>
          </cell>
          <cell r="E762" t="str">
            <v>Distribution: Line Transformers: EOY_x000D_</v>
          </cell>
          <cell r="F762" t="str">
            <v>EOY Balance</v>
          </cell>
        </row>
        <row r="763">
          <cell r="C763" t="str">
            <v>Low</v>
          </cell>
          <cell r="D763" t="str">
            <v>Australia</v>
          </cell>
          <cell r="E763" t="str">
            <v>Distribution: Station Equipment: EOY_x000D_</v>
          </cell>
          <cell r="F763" t="str">
            <v>EOY Balance</v>
          </cell>
        </row>
        <row r="764">
          <cell r="C764" t="str">
            <v>Low</v>
          </cell>
          <cell r="D764" t="str">
            <v>Australia</v>
          </cell>
          <cell r="E764" t="str">
            <v>Distribution: Storage Battery Equipment: EOY_x000D_</v>
          </cell>
          <cell r="F764" t="str">
            <v>EOY Balance</v>
          </cell>
        </row>
        <row r="765">
          <cell r="C765" t="str">
            <v>Low</v>
          </cell>
          <cell r="D765" t="str">
            <v>Australia</v>
          </cell>
          <cell r="E765" t="str">
            <v>Transmission: Station Equipment: EOY_x000D_</v>
          </cell>
          <cell r="F765" t="str">
            <v>EOY Balance</v>
          </cell>
        </row>
        <row r="766">
          <cell r="C766" t="str">
            <v>Low</v>
          </cell>
          <cell r="D766" t="str">
            <v>Country A</v>
          </cell>
          <cell r="E766" t="str">
            <v>Distribution: Line Transformers: EOY_x000D_</v>
          </cell>
          <cell r="F766" t="str">
            <v>EOY Balance</v>
          </cell>
        </row>
        <row r="767">
          <cell r="C767" t="str">
            <v>Low</v>
          </cell>
          <cell r="D767" t="str">
            <v>Country A</v>
          </cell>
          <cell r="E767" t="str">
            <v>Distribution: Station Equipment: EOY_x000D_</v>
          </cell>
          <cell r="F767" t="str">
            <v>EOY Balance</v>
          </cell>
        </row>
        <row r="768">
          <cell r="C768" t="str">
            <v>Low</v>
          </cell>
          <cell r="D768" t="str">
            <v>Country A</v>
          </cell>
          <cell r="E768" t="str">
            <v>Distribution: Storage Battery Equipment: EOY_x000D_</v>
          </cell>
          <cell r="F768" t="str">
            <v>EOY Balance</v>
          </cell>
        </row>
        <row r="769">
          <cell r="C769" t="str">
            <v>Low</v>
          </cell>
          <cell r="D769" t="str">
            <v>Country A</v>
          </cell>
          <cell r="E769" t="str">
            <v>Transmission: Station Equipment: EOY_x000D_</v>
          </cell>
          <cell r="F769" t="str">
            <v>EOY Balance</v>
          </cell>
        </row>
        <row r="770">
          <cell r="C770" t="str">
            <v>Low</v>
          </cell>
          <cell r="D770" t="str">
            <v>Country B</v>
          </cell>
          <cell r="E770" t="str">
            <v>Distribution: Line Transformers: EOY_x000D_</v>
          </cell>
          <cell r="F770" t="str">
            <v>EOY Balance</v>
          </cell>
        </row>
        <row r="771">
          <cell r="C771" t="str">
            <v>Low</v>
          </cell>
          <cell r="D771" t="str">
            <v>Country B</v>
          </cell>
          <cell r="E771" t="str">
            <v>Distribution: Station Equipment: EOY_x000D_</v>
          </cell>
          <cell r="F771" t="str">
            <v>EOY Balance</v>
          </cell>
        </row>
        <row r="772">
          <cell r="C772" t="str">
            <v>Low</v>
          </cell>
          <cell r="D772" t="str">
            <v>Country B</v>
          </cell>
          <cell r="E772" t="str">
            <v>Distribution: Storage Battery Equipment: EOY_x000D_</v>
          </cell>
          <cell r="F772" t="str">
            <v>EOY Balance</v>
          </cell>
        </row>
        <row r="773">
          <cell r="C773" t="str">
            <v>Low</v>
          </cell>
          <cell r="D773" t="str">
            <v>Country B</v>
          </cell>
          <cell r="E773" t="str">
            <v>Transmission: Station Equipment: EOY_x000D_</v>
          </cell>
          <cell r="F773" t="str">
            <v>EOY Balance</v>
          </cell>
        </row>
        <row r="774">
          <cell r="C774" t="str">
            <v>Low</v>
          </cell>
          <cell r="D774" t="str">
            <v>Country C</v>
          </cell>
          <cell r="E774" t="str">
            <v>Distribution: Line Transformers: EOY_x000D_</v>
          </cell>
          <cell r="F774" t="str">
            <v>EOY Balance</v>
          </cell>
        </row>
        <row r="775">
          <cell r="C775" t="str">
            <v>Low</v>
          </cell>
          <cell r="D775" t="str">
            <v>Country C</v>
          </cell>
          <cell r="E775" t="str">
            <v>Distribution: Station Equipment: EOY_x000D_</v>
          </cell>
          <cell r="F775" t="str">
            <v>EOY Balance</v>
          </cell>
        </row>
        <row r="776">
          <cell r="C776" t="str">
            <v>Low</v>
          </cell>
          <cell r="D776" t="str">
            <v>Country C</v>
          </cell>
          <cell r="E776" t="str">
            <v>Distribution: Storage Battery Equipment: EOY_x000D_</v>
          </cell>
          <cell r="F776" t="str">
            <v>EOY Balance</v>
          </cell>
        </row>
        <row r="777">
          <cell r="C777" t="str">
            <v>Low</v>
          </cell>
          <cell r="D777" t="str">
            <v>Country C</v>
          </cell>
          <cell r="E777" t="str">
            <v>Transmission: Station Equipment: EOY_x000D_</v>
          </cell>
          <cell r="F777" t="str">
            <v>EOY Balance</v>
          </cell>
        </row>
        <row r="778">
          <cell r="C778" t="str">
            <v>Low</v>
          </cell>
          <cell r="D778" t="str">
            <v>Country D</v>
          </cell>
          <cell r="E778" t="str">
            <v>Distribution: Line Transformers: EOY_x000D_</v>
          </cell>
          <cell r="F778" t="str">
            <v>EOY Balance</v>
          </cell>
        </row>
        <row r="779">
          <cell r="C779" t="str">
            <v>Low</v>
          </cell>
          <cell r="D779" t="str">
            <v>Country D</v>
          </cell>
          <cell r="E779" t="str">
            <v>Distribution: Station Equipment: EOY_x000D_</v>
          </cell>
          <cell r="F779" t="str">
            <v>EOY Balance</v>
          </cell>
        </row>
        <row r="780">
          <cell r="C780" t="str">
            <v>Low</v>
          </cell>
          <cell r="D780" t="str">
            <v>Country D</v>
          </cell>
          <cell r="E780" t="str">
            <v>Distribution: Storage Battery Equipment: EOY_x000D_</v>
          </cell>
          <cell r="F780" t="str">
            <v>EOY Balance</v>
          </cell>
        </row>
        <row r="781">
          <cell r="C781" t="str">
            <v>Low</v>
          </cell>
          <cell r="D781" t="str">
            <v>Country D</v>
          </cell>
          <cell r="E781" t="str">
            <v>Transmission: Station Equipment: EOY_x000D_</v>
          </cell>
          <cell r="F781" t="str">
            <v>EOY Balance</v>
          </cell>
        </row>
        <row r="782">
          <cell r="C782" t="str">
            <v>Low</v>
          </cell>
          <cell r="D782" t="str">
            <v>Germany</v>
          </cell>
          <cell r="E782" t="str">
            <v>Distribution: Line Transformers: EOY_x000D_</v>
          </cell>
          <cell r="F782" t="str">
            <v>EOY Balance</v>
          </cell>
        </row>
        <row r="783">
          <cell r="C783" t="str">
            <v>Low</v>
          </cell>
          <cell r="D783" t="str">
            <v>Germany</v>
          </cell>
          <cell r="E783" t="str">
            <v>Distribution: Station Equipment: EOY_x000D_</v>
          </cell>
          <cell r="F783" t="str">
            <v>EOY Balance</v>
          </cell>
        </row>
        <row r="784">
          <cell r="C784" t="str">
            <v>Low</v>
          </cell>
          <cell r="D784" t="str">
            <v>Germany</v>
          </cell>
          <cell r="E784" t="str">
            <v>Distribution: Storage Battery Equipment: EOY_x000D_</v>
          </cell>
          <cell r="F784" t="str">
            <v>EOY Balance</v>
          </cell>
        </row>
        <row r="785">
          <cell r="C785" t="str">
            <v>Low</v>
          </cell>
          <cell r="D785" t="str">
            <v>Germany</v>
          </cell>
          <cell r="E785" t="str">
            <v>Transmission: Station Equipment: EOY_x000D_</v>
          </cell>
          <cell r="F785" t="str">
            <v>EOY Balance</v>
          </cell>
        </row>
        <row r="786">
          <cell r="C786" t="str">
            <v>Low</v>
          </cell>
          <cell r="D786" t="str">
            <v>Japan</v>
          </cell>
          <cell r="E786" t="str">
            <v>Distribution: Line Transformers: EOY_x000D_</v>
          </cell>
          <cell r="F786" t="str">
            <v>EOY Balance</v>
          </cell>
        </row>
        <row r="787">
          <cell r="C787" t="str">
            <v>Low</v>
          </cell>
          <cell r="D787" t="str">
            <v>Japan</v>
          </cell>
          <cell r="E787" t="str">
            <v>Distribution: Station Equipment: EOY_x000D_</v>
          </cell>
          <cell r="F787" t="str">
            <v>EOY Balance</v>
          </cell>
        </row>
        <row r="788">
          <cell r="C788" t="str">
            <v>Low</v>
          </cell>
          <cell r="D788" t="str">
            <v>Japan</v>
          </cell>
          <cell r="E788" t="str">
            <v>Distribution: Storage Battery Equipment: EOY_x000D_</v>
          </cell>
          <cell r="F788" t="str">
            <v>EOY Balance</v>
          </cell>
        </row>
        <row r="789">
          <cell r="C789" t="str">
            <v>Low</v>
          </cell>
          <cell r="D789" t="str">
            <v>Japan</v>
          </cell>
          <cell r="E789" t="str">
            <v>Transmission: Station Equipment: EOY_x000D_</v>
          </cell>
          <cell r="F789" t="str">
            <v>EOY Balance</v>
          </cell>
        </row>
        <row r="790">
          <cell r="C790" t="str">
            <v>Low</v>
          </cell>
          <cell r="D790" t="str">
            <v>UK</v>
          </cell>
          <cell r="E790" t="str">
            <v>Total Distribution Plant: EOY_x000D_</v>
          </cell>
          <cell r="F790" t="str">
            <v>EOY Balance</v>
          </cell>
        </row>
        <row r="791">
          <cell r="C791" t="str">
            <v>Low</v>
          </cell>
          <cell r="D791" t="str">
            <v>CAISO</v>
          </cell>
          <cell r="E791" t="str">
            <v>Distribution: Station Equipment: EOY_x000D_</v>
          </cell>
          <cell r="F791" t="str">
            <v>EOY Balance</v>
          </cell>
        </row>
        <row r="792">
          <cell r="C792" t="str">
            <v>Low</v>
          </cell>
          <cell r="D792" t="str">
            <v>UK</v>
          </cell>
          <cell r="E792" t="str">
            <v>Distribution: Line Transformers: EOY_x000D_</v>
          </cell>
          <cell r="F792" t="str">
            <v>EOY Balance</v>
          </cell>
        </row>
        <row r="793">
          <cell r="C793" t="str">
            <v>Low</v>
          </cell>
          <cell r="D793" t="str">
            <v>UK</v>
          </cell>
          <cell r="E793" t="str">
            <v>Distribution: Station Equipment: EOY_x000D_</v>
          </cell>
          <cell r="F793" t="str">
            <v>EOY Balance</v>
          </cell>
        </row>
        <row r="794">
          <cell r="C794" t="str">
            <v>Low</v>
          </cell>
          <cell r="D794" t="str">
            <v>UK</v>
          </cell>
          <cell r="E794" t="str">
            <v>Distribution: Storage Battery Equipment: EOY_x000D_</v>
          </cell>
          <cell r="F794" t="str">
            <v>EOY Balance</v>
          </cell>
        </row>
        <row r="795">
          <cell r="C795" t="str">
            <v>Low</v>
          </cell>
          <cell r="D795" t="str">
            <v>UK</v>
          </cell>
          <cell r="E795" t="str">
            <v>Transmission: Station Equipment: EOY_x000D_</v>
          </cell>
          <cell r="F795" t="str">
            <v>EOY Balance</v>
          </cell>
        </row>
        <row r="796">
          <cell r="C796" t="str">
            <v>Low</v>
          </cell>
          <cell r="D796" t="str">
            <v>CAISO</v>
          </cell>
          <cell r="E796" t="str">
            <v>Distribution: Line Transformers: EOY_x000D_</v>
          </cell>
          <cell r="F796" t="str">
            <v>EOY_x000D_ Balance</v>
          </cell>
        </row>
        <row r="797">
          <cell r="C797" t="str">
            <v>Low</v>
          </cell>
          <cell r="D797" t="str">
            <v>CAISO</v>
          </cell>
          <cell r="E797" t="str">
            <v>Distribution: Storage Battery Equipment: EOY_x000D_</v>
          </cell>
          <cell r="F797" t="str">
            <v>EOY_x000D_ Balance</v>
          </cell>
        </row>
        <row r="798">
          <cell r="C798" t="str">
            <v>Low</v>
          </cell>
          <cell r="D798" t="str">
            <v>CAISO</v>
          </cell>
          <cell r="E798" t="str">
            <v>Transmission: Station Equipment: EOY_x000D_</v>
          </cell>
          <cell r="F798" t="str">
            <v>EOY_x000D_ Balance</v>
          </cell>
        </row>
        <row r="799">
          <cell r="C799" t="str">
            <v>Low</v>
          </cell>
          <cell r="D799" t="str">
            <v>ERCOT</v>
          </cell>
          <cell r="E799" t="str">
            <v>Distribution: Line Transformers: EOY_x000D_</v>
          </cell>
          <cell r="F799" t="str">
            <v>EOY_x000D_ Balance</v>
          </cell>
        </row>
        <row r="800">
          <cell r="C800" t="str">
            <v>Low</v>
          </cell>
          <cell r="D800" t="str">
            <v>ERCOT</v>
          </cell>
          <cell r="E800" t="str">
            <v>Distribution: Station Equipment: EOY_x000D_</v>
          </cell>
          <cell r="F800" t="str">
            <v>EOY_x000D_ Balance</v>
          </cell>
        </row>
        <row r="801">
          <cell r="C801" t="str">
            <v>Low</v>
          </cell>
          <cell r="D801" t="str">
            <v>ERCOT</v>
          </cell>
          <cell r="E801" t="str">
            <v>Distribution: Storage Battery Equipment: EOY_x000D_</v>
          </cell>
          <cell r="F801" t="str">
            <v>EOY_x000D_ Balance</v>
          </cell>
        </row>
        <row r="802">
          <cell r="C802" t="str">
            <v>Low</v>
          </cell>
          <cell r="D802" t="str">
            <v>ERCOT</v>
          </cell>
          <cell r="E802" t="str">
            <v>Transmission: Station Equipment: EOY_x000D_</v>
          </cell>
          <cell r="F802" t="str">
            <v>EOY_x000D_ Balance</v>
          </cell>
        </row>
        <row r="803">
          <cell r="C803" t="str">
            <v>Low</v>
          </cell>
          <cell r="D803" t="str">
            <v>ISONE</v>
          </cell>
          <cell r="E803" t="str">
            <v>Distribution: Line Transformers: EOY_x000D_</v>
          </cell>
          <cell r="F803" t="str">
            <v>EOY_x000D_ Balance</v>
          </cell>
        </row>
        <row r="804">
          <cell r="C804" t="str">
            <v>Low</v>
          </cell>
          <cell r="D804" t="str">
            <v>ISONE</v>
          </cell>
          <cell r="E804" t="str">
            <v>Distribution: Station Equipment: EOY_x000D_</v>
          </cell>
          <cell r="F804" t="str">
            <v>EOY_x000D_ Balance</v>
          </cell>
        </row>
        <row r="805">
          <cell r="C805" t="str">
            <v>Low</v>
          </cell>
          <cell r="D805" t="str">
            <v>ISONE</v>
          </cell>
          <cell r="E805" t="str">
            <v>Distribution: Storage Battery Equipment: EOY_x000D_</v>
          </cell>
          <cell r="F805" t="str">
            <v>EOY_x000D_ Balance</v>
          </cell>
        </row>
        <row r="806">
          <cell r="C806" t="str">
            <v>Low</v>
          </cell>
          <cell r="D806" t="str">
            <v>ISONE</v>
          </cell>
          <cell r="E806" t="str">
            <v>Transmission: Station Equipment: EOY_x000D_</v>
          </cell>
          <cell r="F806" t="str">
            <v>EOY_x000D_ Balance</v>
          </cell>
        </row>
        <row r="807">
          <cell r="C807" t="str">
            <v>Low</v>
          </cell>
          <cell r="D807" t="str">
            <v>CAISO</v>
          </cell>
          <cell r="E807" t="str">
            <v>Total Distribution Plant: EOY_x000D_</v>
          </cell>
          <cell r="F807" t="str">
            <v>EOY_x000D_ Balance</v>
          </cell>
        </row>
        <row r="808">
          <cell r="C808" t="str">
            <v>Low</v>
          </cell>
          <cell r="D808" t="str">
            <v>CAISO</v>
          </cell>
          <cell r="E808" t="str">
            <v>Total Transmission Plant: EOY_x000D_</v>
          </cell>
          <cell r="F808" t="str">
            <v>EOY_x000D_ Balance</v>
          </cell>
        </row>
        <row r="809">
          <cell r="C809" t="str">
            <v>Low</v>
          </cell>
          <cell r="D809" t="str">
            <v>ERCOT</v>
          </cell>
          <cell r="E809" t="str">
            <v>Total Distribution Plant: EOY_x000D_</v>
          </cell>
          <cell r="F809" t="str">
            <v>EOY_x000D_ Balance</v>
          </cell>
        </row>
        <row r="810">
          <cell r="C810" t="str">
            <v>Low</v>
          </cell>
          <cell r="D810" t="str">
            <v>ERCOT</v>
          </cell>
          <cell r="E810" t="str">
            <v>Total Transmission Plant: EOY_x000D_</v>
          </cell>
          <cell r="F810" t="str">
            <v>EOY_x000D_ Balance</v>
          </cell>
        </row>
        <row r="811">
          <cell r="C811" t="str">
            <v>Low</v>
          </cell>
          <cell r="D811" t="str">
            <v>ISONE</v>
          </cell>
          <cell r="E811" t="str">
            <v>Total Distribution Plant: EOY_x000D_</v>
          </cell>
          <cell r="F811" t="str">
            <v>EOY_x000D_ Balance</v>
          </cell>
        </row>
        <row r="812">
          <cell r="C812" t="str">
            <v>Low</v>
          </cell>
          <cell r="D812" t="str">
            <v>ISONE</v>
          </cell>
          <cell r="E812" t="str">
            <v>Total Transmission Plant: EOY_x000D_</v>
          </cell>
          <cell r="F812" t="str">
            <v>EOY_x000D_ Balance</v>
          </cell>
        </row>
        <row r="813">
          <cell r="C813" t="str">
            <v>Low</v>
          </cell>
          <cell r="D813" t="str">
            <v>MISO</v>
          </cell>
          <cell r="E813" t="str">
            <v>Total Distribution Plant: EOY_x000D_</v>
          </cell>
          <cell r="F813" t="str">
            <v>EOY_x000D_ Balance</v>
          </cell>
        </row>
        <row r="814">
          <cell r="C814" t="str">
            <v>Low</v>
          </cell>
          <cell r="D814" t="str">
            <v>MISO</v>
          </cell>
          <cell r="E814" t="str">
            <v>Total Transmission Plant: EOY_x000D_</v>
          </cell>
          <cell r="F814" t="str">
            <v>EOY_x000D_ Balance</v>
          </cell>
        </row>
        <row r="815">
          <cell r="C815" t="str">
            <v>Low</v>
          </cell>
          <cell r="D815" t="str">
            <v>NYISO</v>
          </cell>
          <cell r="E815" t="str">
            <v>Total Distribution Plant: EOY_x000D_</v>
          </cell>
          <cell r="F815" t="str">
            <v>EOY_x000D_ Balance</v>
          </cell>
        </row>
        <row r="816">
          <cell r="C816" t="str">
            <v>Low</v>
          </cell>
          <cell r="D816" t="str">
            <v>NYISO</v>
          </cell>
          <cell r="E816" t="str">
            <v>Total Transmission Plant: EOY_x000D_</v>
          </cell>
          <cell r="F816" t="str">
            <v>EOY_x000D_ Balance</v>
          </cell>
        </row>
        <row r="817">
          <cell r="C817" t="str">
            <v>Low</v>
          </cell>
          <cell r="D817" t="str">
            <v>PJM</v>
          </cell>
          <cell r="E817" t="str">
            <v>Total Distribution Plant: EOY_x000D_</v>
          </cell>
          <cell r="F817" t="str">
            <v>EOY_x000D_ Balance</v>
          </cell>
        </row>
        <row r="818">
          <cell r="C818" t="str">
            <v>Low</v>
          </cell>
          <cell r="D818" t="str">
            <v>PJM</v>
          </cell>
          <cell r="E818" t="str">
            <v>Total Transmission Plant: EOY_x000D_</v>
          </cell>
          <cell r="F818" t="str">
            <v>EOY_x000D_ Balance</v>
          </cell>
        </row>
        <row r="819">
          <cell r="C819" t="str">
            <v>Low</v>
          </cell>
          <cell r="D819" t="str">
            <v>SOUTHEAST</v>
          </cell>
          <cell r="E819" t="str">
            <v>Total Distribution Plant: EOY_x000D_</v>
          </cell>
          <cell r="F819" t="str">
            <v>EOY_x000D_ Balance</v>
          </cell>
        </row>
        <row r="820">
          <cell r="C820" t="str">
            <v>Low</v>
          </cell>
          <cell r="D820" t="str">
            <v>SOUTHEAST</v>
          </cell>
          <cell r="E820" t="str">
            <v>Total Transmission Plant: EOY_x000D_</v>
          </cell>
          <cell r="F820" t="str">
            <v>EOY_x000D_ Balance</v>
          </cell>
        </row>
        <row r="821">
          <cell r="C821" t="str">
            <v>Low</v>
          </cell>
          <cell r="D821" t="str">
            <v>SPP</v>
          </cell>
          <cell r="E821" t="str">
            <v>Total Distribution Plant: EOY_x000D_</v>
          </cell>
          <cell r="F821" t="str">
            <v>EOY_x000D_ Balance</v>
          </cell>
        </row>
        <row r="822">
          <cell r="C822" t="str">
            <v>Low</v>
          </cell>
          <cell r="D822" t="str">
            <v>SPP</v>
          </cell>
          <cell r="E822" t="str">
            <v>Total Transmission Plant: EOY_x000D_</v>
          </cell>
          <cell r="F822" t="str">
            <v>EOY_x000D_ Balance</v>
          </cell>
        </row>
        <row r="823">
          <cell r="C823" t="str">
            <v>Low</v>
          </cell>
          <cell r="D823" t="str">
            <v>WECC (Non-CA)</v>
          </cell>
          <cell r="E823" t="str">
            <v>Total Distribution Plant: EOY_x000D_</v>
          </cell>
          <cell r="F823" t="str">
            <v>EOY_x000D_ Balance</v>
          </cell>
        </row>
        <row r="824">
          <cell r="C824" t="str">
            <v>Low</v>
          </cell>
          <cell r="D824" t="str">
            <v>WECC (Non-CA)</v>
          </cell>
          <cell r="E824" t="str">
            <v>Total Transmission Plant: EOY_x000D_</v>
          </cell>
          <cell r="F824" t="str">
            <v>EOY_x000D_ Balance</v>
          </cell>
        </row>
        <row r="825">
          <cell r="C825" t="str">
            <v>Low</v>
          </cell>
          <cell r="D825" t="str">
            <v>MISO</v>
          </cell>
          <cell r="E825" t="str">
            <v>Distribution: Line Transformers: EOY_x000D_</v>
          </cell>
          <cell r="F825" t="str">
            <v>EOY_x000D_ Balance</v>
          </cell>
        </row>
        <row r="826">
          <cell r="C826" t="str">
            <v>Low</v>
          </cell>
          <cell r="D826" t="str">
            <v>MISO</v>
          </cell>
          <cell r="E826" t="str">
            <v>Distribution: Station Equipment: EOY_x000D_</v>
          </cell>
          <cell r="F826" t="str">
            <v>EOY_x000D_ Balance</v>
          </cell>
        </row>
        <row r="827">
          <cell r="C827" t="str">
            <v>Low</v>
          </cell>
          <cell r="D827" t="str">
            <v>MISO</v>
          </cell>
          <cell r="E827" t="str">
            <v>Distribution: Storage Battery Equipment: EOY_x000D_</v>
          </cell>
          <cell r="F827" t="str">
            <v>EOY_x000D_ Balance</v>
          </cell>
        </row>
        <row r="828">
          <cell r="C828" t="str">
            <v>Low</v>
          </cell>
          <cell r="D828" t="str">
            <v>MISO</v>
          </cell>
          <cell r="E828" t="str">
            <v>Transmission: Station Equipment: EOY_x000D_</v>
          </cell>
          <cell r="F828" t="str">
            <v>EOY_x000D_ Balance</v>
          </cell>
        </row>
        <row r="829">
          <cell r="C829" t="str">
            <v>Low</v>
          </cell>
          <cell r="D829" t="str">
            <v>NYISO</v>
          </cell>
          <cell r="E829" t="str">
            <v>Distribution: Line Transformers: EOY_x000D_</v>
          </cell>
          <cell r="F829" t="str">
            <v>EOY_x000D_ Balance</v>
          </cell>
        </row>
        <row r="830">
          <cell r="C830" t="str">
            <v>Low</v>
          </cell>
          <cell r="D830" t="str">
            <v>NYISO</v>
          </cell>
          <cell r="E830" t="str">
            <v>Distribution: Station Equipment: EOY_x000D_</v>
          </cell>
          <cell r="F830" t="str">
            <v>EOY_x000D_ Balance</v>
          </cell>
        </row>
        <row r="831">
          <cell r="C831" t="str">
            <v>Low</v>
          </cell>
          <cell r="D831" t="str">
            <v>NYISO</v>
          </cell>
          <cell r="E831" t="str">
            <v>Distribution: Storage Battery Equipment: EOY_x000D_</v>
          </cell>
          <cell r="F831" t="str">
            <v>EOY_x000D_ Balance</v>
          </cell>
        </row>
        <row r="832">
          <cell r="C832" t="str">
            <v>Low</v>
          </cell>
          <cell r="D832" t="str">
            <v>NYISO</v>
          </cell>
          <cell r="E832" t="str">
            <v>Transmission: Station Equipment: EOY_x000D_</v>
          </cell>
          <cell r="F832" t="str">
            <v>EOY_x000D_ Balance</v>
          </cell>
        </row>
        <row r="833">
          <cell r="C833" t="str">
            <v>Low</v>
          </cell>
          <cell r="D833" t="str">
            <v>PJM</v>
          </cell>
          <cell r="E833" t="str">
            <v>Distribution: Line Transformers: EOY_x000D_</v>
          </cell>
          <cell r="F833" t="str">
            <v>EOY_x000D_ Balance</v>
          </cell>
        </row>
        <row r="834">
          <cell r="C834" t="str">
            <v>Low</v>
          </cell>
          <cell r="D834" t="str">
            <v>PJM</v>
          </cell>
          <cell r="E834" t="str">
            <v>Distribution: Station Equipment: EOY_x000D_</v>
          </cell>
          <cell r="F834" t="str">
            <v>EOY_x000D_ Balance</v>
          </cell>
        </row>
        <row r="835">
          <cell r="C835" t="str">
            <v>Low</v>
          </cell>
          <cell r="D835" t="str">
            <v>PJM</v>
          </cell>
          <cell r="E835" t="str">
            <v>Distribution: Storage Battery Equipment: EOY_x000D_</v>
          </cell>
          <cell r="F835" t="str">
            <v>EOY_x000D_ Balance</v>
          </cell>
        </row>
        <row r="836">
          <cell r="C836" t="str">
            <v>Low</v>
          </cell>
          <cell r="D836" t="str">
            <v>PJM</v>
          </cell>
          <cell r="E836" t="str">
            <v>Transmission: Station Equipment: EOY_x000D_</v>
          </cell>
          <cell r="F836" t="str">
            <v>EOY_x000D_ Balance</v>
          </cell>
        </row>
        <row r="837">
          <cell r="C837" t="str">
            <v>Low</v>
          </cell>
          <cell r="D837" t="str">
            <v>SOUTHEAST</v>
          </cell>
          <cell r="E837" t="str">
            <v>Distribution: Line Transformers: EOY_x000D_</v>
          </cell>
          <cell r="F837" t="str">
            <v>EOY_x000D_ Balance</v>
          </cell>
        </row>
        <row r="838">
          <cell r="C838" t="str">
            <v>Low</v>
          </cell>
          <cell r="D838" t="str">
            <v>SOUTHEAST</v>
          </cell>
          <cell r="E838" t="str">
            <v>Distribution: Station Equipment: EOY_x000D_</v>
          </cell>
          <cell r="F838" t="str">
            <v>EOY_x000D_ Balance</v>
          </cell>
        </row>
        <row r="839">
          <cell r="C839" t="str">
            <v>Low</v>
          </cell>
          <cell r="D839" t="str">
            <v>SOUTHEAST</v>
          </cell>
          <cell r="E839" t="str">
            <v>Distribution: Storage Battery Equipment: EOY_x000D_</v>
          </cell>
          <cell r="F839" t="str">
            <v>EOY_x000D_ Balance</v>
          </cell>
        </row>
        <row r="840">
          <cell r="C840" t="str">
            <v>Low</v>
          </cell>
          <cell r="D840" t="str">
            <v>SOUTHEAST</v>
          </cell>
          <cell r="E840" t="str">
            <v>Transmission: Station Equipment: EOY_x000D_</v>
          </cell>
          <cell r="F840" t="str">
            <v>EOY_x000D_ Balance</v>
          </cell>
        </row>
        <row r="841">
          <cell r="C841" t="str">
            <v>Low</v>
          </cell>
          <cell r="D841" t="str">
            <v>SPP</v>
          </cell>
          <cell r="E841" t="str">
            <v>Distribution: Line Transformers: EOY_x000D_</v>
          </cell>
          <cell r="F841" t="str">
            <v>EOY_x000D_ Balance</v>
          </cell>
        </row>
        <row r="842">
          <cell r="C842" t="str">
            <v>Low</v>
          </cell>
          <cell r="D842" t="str">
            <v>SPP</v>
          </cell>
          <cell r="E842" t="str">
            <v>Distribution: Station Equipment: EOY_x000D_</v>
          </cell>
          <cell r="F842" t="str">
            <v>EOY_x000D_ Balance</v>
          </cell>
        </row>
        <row r="843">
          <cell r="C843" t="str">
            <v>Low</v>
          </cell>
          <cell r="D843" t="str">
            <v>SPP</v>
          </cell>
          <cell r="E843" t="str">
            <v>Distribution: Storage Battery Equipment: EOY_x000D_</v>
          </cell>
          <cell r="F843" t="str">
            <v>EOY_x000D_ Balance</v>
          </cell>
        </row>
        <row r="844">
          <cell r="C844" t="str">
            <v>Low</v>
          </cell>
          <cell r="D844" t="str">
            <v>SPP</v>
          </cell>
          <cell r="E844" t="str">
            <v>Transmission: Station Equipment: EOY_x000D_</v>
          </cell>
          <cell r="F844" t="str">
            <v>EOY_x000D_ Balance</v>
          </cell>
        </row>
        <row r="845">
          <cell r="C845" t="str">
            <v>Low</v>
          </cell>
          <cell r="D845" t="str">
            <v>WECC (Non-CA)</v>
          </cell>
          <cell r="E845" t="str">
            <v>Distribution: Line Transformers: EOY_x000D_</v>
          </cell>
          <cell r="F845" t="str">
            <v>EOY_x000D_ Balance</v>
          </cell>
        </row>
        <row r="846">
          <cell r="C846" t="str">
            <v>Low</v>
          </cell>
          <cell r="D846" t="str">
            <v>WECC (Non-CA)</v>
          </cell>
          <cell r="E846" t="str">
            <v>Distribution: Station Equipment: EOY_x000D_</v>
          </cell>
          <cell r="F846" t="str">
            <v>EOY_x000D_ Balance</v>
          </cell>
        </row>
        <row r="847">
          <cell r="C847" t="str">
            <v>Low</v>
          </cell>
          <cell r="D847" t="str">
            <v>WECC (Non-CA)</v>
          </cell>
          <cell r="E847" t="str">
            <v>Distribution: Storage Battery Equipment: EOY_x000D_</v>
          </cell>
          <cell r="F847" t="str">
            <v>EOY_x000D_ Balance</v>
          </cell>
        </row>
        <row r="848">
          <cell r="C848" t="str">
            <v>Low</v>
          </cell>
          <cell r="D848" t="str">
            <v>WECC (Non-CA)</v>
          </cell>
          <cell r="E848" t="str">
            <v>Transmission: Station Equipment: EOY_x000D_</v>
          </cell>
          <cell r="F848" t="str">
            <v>EOY_x000D_ Balance</v>
          </cell>
        </row>
        <row r="849">
          <cell r="C849" t="str">
            <v>High</v>
          </cell>
          <cell r="D849" t="str">
            <v>Australia</v>
          </cell>
          <cell r="E849" t="str">
            <v>Distribution: Line Transformers: EOY_x000D_</v>
          </cell>
          <cell r="F849" t="str">
            <v>EOY Balance</v>
          </cell>
        </row>
        <row r="850">
          <cell r="C850" t="str">
            <v>High</v>
          </cell>
          <cell r="D850" t="str">
            <v>Australia</v>
          </cell>
          <cell r="E850" t="str">
            <v>Distribution: Station Equipment: EOY_x000D_</v>
          </cell>
          <cell r="F850" t="str">
            <v>EOY Balance</v>
          </cell>
        </row>
        <row r="851">
          <cell r="C851" t="str">
            <v>High</v>
          </cell>
          <cell r="D851" t="str">
            <v>Australia</v>
          </cell>
          <cell r="E851" t="str">
            <v>Distribution: Storage Battery Equipment: EOY_x000D_</v>
          </cell>
          <cell r="F851" t="str">
            <v>EOY Balance</v>
          </cell>
        </row>
        <row r="852">
          <cell r="C852" t="str">
            <v>High</v>
          </cell>
          <cell r="D852" t="str">
            <v>Australia</v>
          </cell>
          <cell r="E852" t="str">
            <v>Transmission: Station Equipment: EOY_x000D_</v>
          </cell>
          <cell r="F852" t="str">
            <v>EOY Balance</v>
          </cell>
        </row>
        <row r="853">
          <cell r="C853" t="str">
            <v>High</v>
          </cell>
          <cell r="D853" t="str">
            <v>Country A</v>
          </cell>
          <cell r="E853" t="str">
            <v>Distribution: Line Transformers: EOY_x000D_</v>
          </cell>
          <cell r="F853" t="str">
            <v>EOY Balance</v>
          </cell>
        </row>
        <row r="854">
          <cell r="C854" t="str">
            <v>High</v>
          </cell>
          <cell r="D854" t="str">
            <v>Country A</v>
          </cell>
          <cell r="E854" t="str">
            <v>Distribution: Station Equipment: EOY_x000D_</v>
          </cell>
          <cell r="F854" t="str">
            <v>EOY Balance</v>
          </cell>
        </row>
        <row r="855">
          <cell r="C855" t="str">
            <v>High</v>
          </cell>
          <cell r="D855" t="str">
            <v>Country A</v>
          </cell>
          <cell r="E855" t="str">
            <v>Distribution: Storage Battery Equipment: EOY_x000D_</v>
          </cell>
          <cell r="F855" t="str">
            <v>EOY Balance</v>
          </cell>
        </row>
        <row r="856">
          <cell r="C856" t="str">
            <v>High</v>
          </cell>
          <cell r="D856" t="str">
            <v>Country A</v>
          </cell>
          <cell r="E856" t="str">
            <v>Transmission: Station Equipment: EOY_x000D_</v>
          </cell>
          <cell r="F856" t="str">
            <v>EOY Balance</v>
          </cell>
        </row>
        <row r="857">
          <cell r="C857" t="str">
            <v>High</v>
          </cell>
          <cell r="D857" t="str">
            <v>Country B</v>
          </cell>
          <cell r="E857" t="str">
            <v>Distribution: Line Transformers: EOY_x000D_</v>
          </cell>
          <cell r="F857" t="str">
            <v>EOY Balance</v>
          </cell>
        </row>
        <row r="858">
          <cell r="C858" t="str">
            <v>High</v>
          </cell>
          <cell r="D858" t="str">
            <v>Country B</v>
          </cell>
          <cell r="E858" t="str">
            <v>Distribution: Station Equipment: EOY_x000D_</v>
          </cell>
          <cell r="F858" t="str">
            <v>EOY Balance</v>
          </cell>
        </row>
        <row r="859">
          <cell r="C859" t="str">
            <v>High</v>
          </cell>
          <cell r="D859" t="str">
            <v>Country B</v>
          </cell>
          <cell r="E859" t="str">
            <v>Distribution: Storage Battery Equipment: EOY_x000D_</v>
          </cell>
          <cell r="F859" t="str">
            <v>EOY Balance</v>
          </cell>
        </row>
        <row r="860">
          <cell r="C860" t="str">
            <v>High</v>
          </cell>
          <cell r="D860" t="str">
            <v>Country B</v>
          </cell>
          <cell r="E860" t="str">
            <v>Transmission: Station Equipment: EOY_x000D_</v>
          </cell>
          <cell r="F860" t="str">
            <v>EOY Balance</v>
          </cell>
        </row>
        <row r="861">
          <cell r="C861" t="str">
            <v>High</v>
          </cell>
          <cell r="D861" t="str">
            <v>Country C</v>
          </cell>
          <cell r="E861" t="str">
            <v>Distribution: Line Transformers: EOY_x000D_</v>
          </cell>
          <cell r="F861" t="str">
            <v>EOY Balance</v>
          </cell>
        </row>
        <row r="862">
          <cell r="C862" t="str">
            <v>High</v>
          </cell>
          <cell r="D862" t="str">
            <v>Country C</v>
          </cell>
          <cell r="E862" t="str">
            <v>Distribution: Station Equipment: EOY_x000D_</v>
          </cell>
          <cell r="F862" t="str">
            <v>EOY Balance</v>
          </cell>
        </row>
        <row r="863">
          <cell r="C863" t="str">
            <v>High</v>
          </cell>
          <cell r="D863" t="str">
            <v>Country C</v>
          </cell>
          <cell r="E863" t="str">
            <v>Distribution: Storage Battery Equipment: EOY_x000D_</v>
          </cell>
          <cell r="F863" t="str">
            <v>EOY Balance</v>
          </cell>
        </row>
        <row r="864">
          <cell r="C864" t="str">
            <v>High</v>
          </cell>
          <cell r="D864" t="str">
            <v>Country C</v>
          </cell>
          <cell r="E864" t="str">
            <v>Transmission: Station Equipment: EOY_x000D_</v>
          </cell>
          <cell r="F864" t="str">
            <v>EOY Balance</v>
          </cell>
        </row>
        <row r="865">
          <cell r="C865" t="str">
            <v>High</v>
          </cell>
          <cell r="D865" t="str">
            <v>Country D</v>
          </cell>
          <cell r="E865" t="str">
            <v>Distribution: Line Transformers: EOY_x000D_</v>
          </cell>
          <cell r="F865" t="str">
            <v>EOY Balance</v>
          </cell>
        </row>
        <row r="866">
          <cell r="C866" t="str">
            <v>High</v>
          </cell>
          <cell r="D866" t="str">
            <v>Country D</v>
          </cell>
          <cell r="E866" t="str">
            <v>Distribution: Station Equipment: EOY_x000D_</v>
          </cell>
          <cell r="F866" t="str">
            <v>EOY Balance</v>
          </cell>
        </row>
        <row r="867">
          <cell r="C867" t="str">
            <v>High</v>
          </cell>
          <cell r="D867" t="str">
            <v>Country D</v>
          </cell>
          <cell r="E867" t="str">
            <v>Distribution: Storage Battery Equipment: EOY_x000D_</v>
          </cell>
          <cell r="F867" t="str">
            <v>EOY Balance</v>
          </cell>
        </row>
        <row r="868">
          <cell r="C868" t="str">
            <v>High</v>
          </cell>
          <cell r="D868" t="str">
            <v>Country D</v>
          </cell>
          <cell r="E868" t="str">
            <v>Transmission: Station Equipment: EOY_x000D_</v>
          </cell>
          <cell r="F868" t="str">
            <v>EOY Balance</v>
          </cell>
        </row>
        <row r="869">
          <cell r="C869" t="str">
            <v>High</v>
          </cell>
          <cell r="D869" t="str">
            <v>Germany</v>
          </cell>
          <cell r="E869" t="str">
            <v>Distribution: Line Transformers: EOY_x000D_</v>
          </cell>
          <cell r="F869" t="str">
            <v>EOY Balance</v>
          </cell>
        </row>
        <row r="870">
          <cell r="C870" t="str">
            <v>High</v>
          </cell>
          <cell r="D870" t="str">
            <v>Germany</v>
          </cell>
          <cell r="E870" t="str">
            <v>Distribution: Station Equipment: EOY_x000D_</v>
          </cell>
          <cell r="F870" t="str">
            <v>EOY Balance</v>
          </cell>
        </row>
        <row r="871">
          <cell r="C871" t="str">
            <v>High</v>
          </cell>
          <cell r="D871" t="str">
            <v>Germany</v>
          </cell>
          <cell r="E871" t="str">
            <v>Distribution: Storage Battery Equipment: EOY_x000D_</v>
          </cell>
          <cell r="F871" t="str">
            <v>EOY Balance</v>
          </cell>
        </row>
        <row r="872">
          <cell r="C872" t="str">
            <v>High</v>
          </cell>
          <cell r="D872" t="str">
            <v>Germany</v>
          </cell>
          <cell r="E872" t="str">
            <v>Transmission: Station Equipment: EOY_x000D_</v>
          </cell>
          <cell r="F872" t="str">
            <v>EOY Balance</v>
          </cell>
        </row>
        <row r="873">
          <cell r="C873" t="str">
            <v>High</v>
          </cell>
          <cell r="D873" t="str">
            <v>Japan</v>
          </cell>
          <cell r="E873" t="str">
            <v>Distribution: Line Transformers: EOY_x000D_</v>
          </cell>
          <cell r="F873" t="str">
            <v>EOY Balance</v>
          </cell>
        </row>
        <row r="874">
          <cell r="C874" t="str">
            <v>High</v>
          </cell>
          <cell r="D874" t="str">
            <v>Japan</v>
          </cell>
          <cell r="E874" t="str">
            <v>Distribution: Station Equipment: EOY_x000D_</v>
          </cell>
          <cell r="F874" t="str">
            <v>EOY Balance</v>
          </cell>
        </row>
        <row r="875">
          <cell r="C875" t="str">
            <v>High</v>
          </cell>
          <cell r="D875" t="str">
            <v>Japan</v>
          </cell>
          <cell r="E875" t="str">
            <v>Distribution: Storage Battery Equipment: EOY_x000D_</v>
          </cell>
          <cell r="F875" t="str">
            <v>EOY Balance</v>
          </cell>
        </row>
        <row r="876">
          <cell r="C876" t="str">
            <v>High</v>
          </cell>
          <cell r="D876" t="str">
            <v>Japan</v>
          </cell>
          <cell r="E876" t="str">
            <v>Transmission: Station Equipment: EOY_x000D_</v>
          </cell>
          <cell r="F876" t="str">
            <v>EOY Balance</v>
          </cell>
        </row>
        <row r="877">
          <cell r="C877" t="str">
            <v>High</v>
          </cell>
          <cell r="D877" t="str">
            <v>UK</v>
          </cell>
          <cell r="E877" t="str">
            <v>Total Distribution Plant: EOY_x000D_</v>
          </cell>
          <cell r="F877" t="str">
            <v>EOY Balance</v>
          </cell>
        </row>
        <row r="878">
          <cell r="C878" t="str">
            <v>High</v>
          </cell>
          <cell r="D878" t="str">
            <v>CAISO</v>
          </cell>
          <cell r="E878" t="str">
            <v>Distribution: Station Equipment: EOY_x000D_</v>
          </cell>
          <cell r="F878" t="str">
            <v>EOY Balance</v>
          </cell>
        </row>
        <row r="879">
          <cell r="C879" t="str">
            <v>High</v>
          </cell>
          <cell r="D879" t="str">
            <v>UK</v>
          </cell>
          <cell r="E879" t="str">
            <v>Distribution: Line Transformers: EOY_x000D_</v>
          </cell>
          <cell r="F879" t="str">
            <v>EOY Balance</v>
          </cell>
        </row>
        <row r="880">
          <cell r="C880" t="str">
            <v>High</v>
          </cell>
          <cell r="D880" t="str">
            <v>UK</v>
          </cell>
          <cell r="E880" t="str">
            <v>Distribution: Station Equipment: EOY_x000D_</v>
          </cell>
          <cell r="F880" t="str">
            <v>EOY Balance</v>
          </cell>
        </row>
        <row r="881">
          <cell r="C881" t="str">
            <v>High</v>
          </cell>
          <cell r="D881" t="str">
            <v>UK</v>
          </cell>
          <cell r="E881" t="str">
            <v>Distribution: Storage Battery Equipment: EOY_x000D_</v>
          </cell>
          <cell r="F881" t="str">
            <v>EOY Balance</v>
          </cell>
        </row>
        <row r="882">
          <cell r="C882" t="str">
            <v>High</v>
          </cell>
          <cell r="D882" t="str">
            <v>UK</v>
          </cell>
          <cell r="E882" t="str">
            <v>Transmission: Station Equipment: EOY_x000D_</v>
          </cell>
          <cell r="F882" t="str">
            <v>EOY Balance</v>
          </cell>
        </row>
        <row r="883">
          <cell r="C883" t="str">
            <v>High</v>
          </cell>
          <cell r="D883" t="str">
            <v>CAISO</v>
          </cell>
          <cell r="E883" t="str">
            <v>Distribution: Line Transformers: EOY_x000D_</v>
          </cell>
          <cell r="F883" t="str">
            <v>EOY_x000D_ Balance</v>
          </cell>
        </row>
        <row r="884">
          <cell r="C884" t="str">
            <v>High</v>
          </cell>
          <cell r="D884" t="str">
            <v>CAISO</v>
          </cell>
          <cell r="E884" t="str">
            <v>Distribution: Storage Battery Equipment: EOY_x000D_</v>
          </cell>
          <cell r="F884" t="str">
            <v>EOY_x000D_ Balance</v>
          </cell>
        </row>
        <row r="885">
          <cell r="C885" t="str">
            <v>High</v>
          </cell>
          <cell r="D885" t="str">
            <v>CAISO</v>
          </cell>
          <cell r="E885" t="str">
            <v>Transmission: Station Equipment: EOY_x000D_</v>
          </cell>
          <cell r="F885" t="str">
            <v>EOY_x000D_ Balance</v>
          </cell>
        </row>
        <row r="886">
          <cell r="C886" t="str">
            <v>High</v>
          </cell>
          <cell r="D886" t="str">
            <v>ERCOT</v>
          </cell>
          <cell r="E886" t="str">
            <v>Distribution: Line Transformers: EOY_x000D_</v>
          </cell>
          <cell r="F886" t="str">
            <v>EOY_x000D_ Balance</v>
          </cell>
        </row>
        <row r="887">
          <cell r="C887" t="str">
            <v>High</v>
          </cell>
          <cell r="D887" t="str">
            <v>ERCOT</v>
          </cell>
          <cell r="E887" t="str">
            <v>Distribution: Station Equipment: EOY_x000D_</v>
          </cell>
          <cell r="F887" t="str">
            <v>EOY_x000D_ Balance</v>
          </cell>
        </row>
        <row r="888">
          <cell r="C888" t="str">
            <v>High</v>
          </cell>
          <cell r="D888" t="str">
            <v>ERCOT</v>
          </cell>
          <cell r="E888" t="str">
            <v>Distribution: Storage Battery Equipment: EOY_x000D_</v>
          </cell>
          <cell r="F888" t="str">
            <v>EOY_x000D_ Balance</v>
          </cell>
        </row>
        <row r="889">
          <cell r="C889" t="str">
            <v>High</v>
          </cell>
          <cell r="D889" t="str">
            <v>ERCOT</v>
          </cell>
          <cell r="E889" t="str">
            <v>Transmission: Station Equipment: EOY_x000D_</v>
          </cell>
          <cell r="F889" t="str">
            <v>EOY_x000D_ Balance</v>
          </cell>
        </row>
        <row r="890">
          <cell r="C890" t="str">
            <v>High</v>
          </cell>
          <cell r="D890" t="str">
            <v>ISONE</v>
          </cell>
          <cell r="E890" t="str">
            <v>Distribution: Line Transformers: EOY_x000D_</v>
          </cell>
          <cell r="F890" t="str">
            <v>EOY_x000D_ Balance</v>
          </cell>
        </row>
        <row r="891">
          <cell r="C891" t="str">
            <v>High</v>
          </cell>
          <cell r="D891" t="str">
            <v>ISONE</v>
          </cell>
          <cell r="E891" t="str">
            <v>Distribution: Station Equipment: EOY_x000D_</v>
          </cell>
          <cell r="F891" t="str">
            <v>EOY_x000D_ Balance</v>
          </cell>
        </row>
        <row r="892">
          <cell r="C892" t="str">
            <v>High</v>
          </cell>
          <cell r="D892" t="str">
            <v>ISONE</v>
          </cell>
          <cell r="E892" t="str">
            <v>Distribution: Storage Battery Equipment: EOY_x000D_</v>
          </cell>
          <cell r="F892" t="str">
            <v>EOY_x000D_ Balance</v>
          </cell>
        </row>
        <row r="893">
          <cell r="C893" t="str">
            <v>High</v>
          </cell>
          <cell r="D893" t="str">
            <v>ISONE</v>
          </cell>
          <cell r="E893" t="str">
            <v>Transmission: Station Equipment: EOY_x000D_</v>
          </cell>
          <cell r="F893" t="str">
            <v>EOY_x000D_ Balance</v>
          </cell>
        </row>
        <row r="894">
          <cell r="C894" t="str">
            <v>High</v>
          </cell>
          <cell r="D894" t="str">
            <v>CAISO</v>
          </cell>
          <cell r="E894" t="str">
            <v>Total Distribution Plant: EOY_x000D_</v>
          </cell>
          <cell r="F894" t="str">
            <v>EOY_x000D_ Balance</v>
          </cell>
        </row>
        <row r="895">
          <cell r="C895" t="str">
            <v>High</v>
          </cell>
          <cell r="D895" t="str">
            <v>CAISO</v>
          </cell>
          <cell r="E895" t="str">
            <v>Total Transmission Plant: EOY_x000D_</v>
          </cell>
          <cell r="F895" t="str">
            <v>EOY_x000D_ Balance</v>
          </cell>
        </row>
        <row r="896">
          <cell r="C896" t="str">
            <v>High</v>
          </cell>
          <cell r="D896" t="str">
            <v>ERCOT</v>
          </cell>
          <cell r="E896" t="str">
            <v>Total Distribution Plant: EOY_x000D_</v>
          </cell>
          <cell r="F896" t="str">
            <v>EOY_x000D_ Balance</v>
          </cell>
        </row>
        <row r="897">
          <cell r="C897" t="str">
            <v>High</v>
          </cell>
          <cell r="D897" t="str">
            <v>ERCOT</v>
          </cell>
          <cell r="E897" t="str">
            <v>Total Transmission Plant: EOY_x000D_</v>
          </cell>
          <cell r="F897" t="str">
            <v>EOY_x000D_ Balance</v>
          </cell>
        </row>
        <row r="898">
          <cell r="C898" t="str">
            <v>High</v>
          </cell>
          <cell r="D898" t="str">
            <v>ISONE</v>
          </cell>
          <cell r="E898" t="str">
            <v>Total Distribution Plant: EOY_x000D_</v>
          </cell>
          <cell r="F898" t="str">
            <v>EOY_x000D_ Balance</v>
          </cell>
        </row>
        <row r="899">
          <cell r="C899" t="str">
            <v>High</v>
          </cell>
          <cell r="D899" t="str">
            <v>ISONE</v>
          </cell>
          <cell r="E899" t="str">
            <v>Total Transmission Plant: EOY_x000D_</v>
          </cell>
          <cell r="F899" t="str">
            <v>EOY_x000D_ Balance</v>
          </cell>
        </row>
        <row r="900">
          <cell r="C900" t="str">
            <v>High</v>
          </cell>
          <cell r="D900" t="str">
            <v>MISO</v>
          </cell>
          <cell r="E900" t="str">
            <v>Total Distribution Plant: EOY_x000D_</v>
          </cell>
          <cell r="F900" t="str">
            <v>EOY_x000D_ Balance</v>
          </cell>
        </row>
        <row r="901">
          <cell r="C901" t="str">
            <v>High</v>
          </cell>
          <cell r="D901" t="str">
            <v>MISO</v>
          </cell>
          <cell r="E901" t="str">
            <v>Total Transmission Plant: EOY_x000D_</v>
          </cell>
          <cell r="F901" t="str">
            <v>EOY_x000D_ Balance</v>
          </cell>
        </row>
        <row r="902">
          <cell r="C902" t="str">
            <v>High</v>
          </cell>
          <cell r="D902" t="str">
            <v>NYISO</v>
          </cell>
          <cell r="E902" t="str">
            <v>Total Distribution Plant: EOY_x000D_</v>
          </cell>
          <cell r="F902" t="str">
            <v>EOY_x000D_ Balance</v>
          </cell>
        </row>
        <row r="903">
          <cell r="C903" t="str">
            <v>High</v>
          </cell>
          <cell r="D903" t="str">
            <v>NYISO</v>
          </cell>
          <cell r="E903" t="str">
            <v>Total Transmission Plant: EOY_x000D_</v>
          </cell>
          <cell r="F903" t="str">
            <v>EOY_x000D_ Balance</v>
          </cell>
        </row>
        <row r="904">
          <cell r="C904" t="str">
            <v>High</v>
          </cell>
          <cell r="D904" t="str">
            <v>PJM</v>
          </cell>
          <cell r="E904" t="str">
            <v>Total Distribution Plant: EOY_x000D_</v>
          </cell>
          <cell r="F904" t="str">
            <v>EOY_x000D_ Balance</v>
          </cell>
        </row>
        <row r="905">
          <cell r="C905" t="str">
            <v>High</v>
          </cell>
          <cell r="D905" t="str">
            <v>PJM</v>
          </cell>
          <cell r="E905" t="str">
            <v>Total Transmission Plant: EOY_x000D_</v>
          </cell>
          <cell r="F905" t="str">
            <v>EOY_x000D_ Balance</v>
          </cell>
        </row>
        <row r="906">
          <cell r="C906" t="str">
            <v>High</v>
          </cell>
          <cell r="D906" t="str">
            <v>SOUTHEAST</v>
          </cell>
          <cell r="E906" t="str">
            <v>Total Distribution Plant: EOY_x000D_</v>
          </cell>
          <cell r="F906" t="str">
            <v>EOY_x000D_ Balance</v>
          </cell>
        </row>
        <row r="907">
          <cell r="C907" t="str">
            <v>High</v>
          </cell>
          <cell r="D907" t="str">
            <v>SOUTHEAST</v>
          </cell>
          <cell r="E907" t="str">
            <v>Total Transmission Plant: EOY_x000D_</v>
          </cell>
          <cell r="F907" t="str">
            <v>EOY_x000D_ Balance</v>
          </cell>
        </row>
        <row r="908">
          <cell r="C908" t="str">
            <v>High</v>
          </cell>
          <cell r="D908" t="str">
            <v>SPP</v>
          </cell>
          <cell r="E908" t="str">
            <v>Total Distribution Plant: EOY_x000D_</v>
          </cell>
          <cell r="F908" t="str">
            <v>EOY_x000D_ Balance</v>
          </cell>
        </row>
        <row r="909">
          <cell r="C909" t="str">
            <v>High</v>
          </cell>
          <cell r="D909" t="str">
            <v>SPP</v>
          </cell>
          <cell r="E909" t="str">
            <v>Total Transmission Plant: EOY_x000D_</v>
          </cell>
          <cell r="F909" t="str">
            <v>EOY_x000D_ Balance</v>
          </cell>
        </row>
        <row r="910">
          <cell r="C910" t="str">
            <v>High</v>
          </cell>
          <cell r="D910" t="str">
            <v>WECC (Non-CA)</v>
          </cell>
          <cell r="E910" t="str">
            <v>Total Distribution Plant: EOY_x000D_</v>
          </cell>
          <cell r="F910" t="str">
            <v>EOY_x000D_ Balance</v>
          </cell>
        </row>
        <row r="911">
          <cell r="C911" t="str">
            <v>High</v>
          </cell>
          <cell r="D911" t="str">
            <v>WECC (Non-CA)</v>
          </cell>
          <cell r="E911" t="str">
            <v>Total Transmission Plant: EOY_x000D_</v>
          </cell>
          <cell r="F911" t="str">
            <v>EOY_x000D_ Balance</v>
          </cell>
        </row>
        <row r="912">
          <cell r="C912" t="str">
            <v>High</v>
          </cell>
          <cell r="D912" t="str">
            <v>MISO</v>
          </cell>
          <cell r="E912" t="str">
            <v>Distribution: Line Transformers: EOY_x000D_</v>
          </cell>
          <cell r="F912" t="str">
            <v>EOY_x000D_ Balance</v>
          </cell>
        </row>
        <row r="913">
          <cell r="C913" t="str">
            <v>High</v>
          </cell>
          <cell r="D913" t="str">
            <v>MISO</v>
          </cell>
          <cell r="E913" t="str">
            <v>Distribution: Station Equipment: EOY_x000D_</v>
          </cell>
          <cell r="F913" t="str">
            <v>EOY_x000D_ Balance</v>
          </cell>
        </row>
        <row r="914">
          <cell r="C914" t="str">
            <v>High</v>
          </cell>
          <cell r="D914" t="str">
            <v>MISO</v>
          </cell>
          <cell r="E914" t="str">
            <v>Distribution: Storage Battery Equipment: EOY_x000D_</v>
          </cell>
          <cell r="F914" t="str">
            <v>EOY_x000D_ Balance</v>
          </cell>
        </row>
        <row r="915">
          <cell r="C915" t="str">
            <v>High</v>
          </cell>
          <cell r="D915" t="str">
            <v>MISO</v>
          </cell>
          <cell r="E915" t="str">
            <v>Transmission: Station Equipment: EOY_x000D_</v>
          </cell>
          <cell r="F915" t="str">
            <v>EOY_x000D_ Balance</v>
          </cell>
        </row>
        <row r="916">
          <cell r="C916" t="str">
            <v>High</v>
          </cell>
          <cell r="D916" t="str">
            <v>NYISO</v>
          </cell>
          <cell r="E916" t="str">
            <v>Distribution: Line Transformers: EOY_x000D_</v>
          </cell>
          <cell r="F916" t="str">
            <v>EOY_x000D_ Balance</v>
          </cell>
        </row>
        <row r="917">
          <cell r="C917" t="str">
            <v>High</v>
          </cell>
          <cell r="D917" t="str">
            <v>NYISO</v>
          </cell>
          <cell r="E917" t="str">
            <v>Distribution: Station Equipment: EOY_x000D_</v>
          </cell>
          <cell r="F917" t="str">
            <v>EOY_x000D_ Balance</v>
          </cell>
        </row>
        <row r="918">
          <cell r="C918" t="str">
            <v>High</v>
          </cell>
          <cell r="D918" t="str">
            <v>NYISO</v>
          </cell>
          <cell r="E918" t="str">
            <v>Distribution: Storage Battery Equipment: EOY_x000D_</v>
          </cell>
          <cell r="F918" t="str">
            <v>EOY_x000D_ Balance</v>
          </cell>
        </row>
        <row r="919">
          <cell r="C919" t="str">
            <v>High</v>
          </cell>
          <cell r="D919" t="str">
            <v>NYISO</v>
          </cell>
          <cell r="E919" t="str">
            <v>Transmission: Station Equipment: EOY_x000D_</v>
          </cell>
          <cell r="F919" t="str">
            <v>EOY_x000D_ Balance</v>
          </cell>
        </row>
        <row r="920">
          <cell r="C920" t="str">
            <v>High</v>
          </cell>
          <cell r="D920" t="str">
            <v>PJM</v>
          </cell>
          <cell r="E920" t="str">
            <v>Distribution: Line Transformers: EOY_x000D_</v>
          </cell>
          <cell r="F920" t="str">
            <v>EOY_x000D_ Balance</v>
          </cell>
        </row>
        <row r="921">
          <cell r="C921" t="str">
            <v>High</v>
          </cell>
          <cell r="D921" t="str">
            <v>PJM</v>
          </cell>
          <cell r="E921" t="str">
            <v>Distribution: Station Equipment: EOY_x000D_</v>
          </cell>
          <cell r="F921" t="str">
            <v>EOY_x000D_ Balance</v>
          </cell>
        </row>
        <row r="922">
          <cell r="C922" t="str">
            <v>High</v>
          </cell>
          <cell r="D922" t="str">
            <v>PJM</v>
          </cell>
          <cell r="E922" t="str">
            <v>Distribution: Storage Battery Equipment: EOY_x000D_</v>
          </cell>
          <cell r="F922" t="str">
            <v>EOY_x000D_ Balance</v>
          </cell>
        </row>
        <row r="923">
          <cell r="C923" t="str">
            <v>High</v>
          </cell>
          <cell r="D923" t="str">
            <v>PJM</v>
          </cell>
          <cell r="E923" t="str">
            <v>Transmission: Station Equipment: EOY_x000D_</v>
          </cell>
          <cell r="F923" t="str">
            <v>EOY_x000D_ Balance</v>
          </cell>
        </row>
        <row r="924">
          <cell r="C924" t="str">
            <v>High</v>
          </cell>
          <cell r="D924" t="str">
            <v>SOUTHEAST</v>
          </cell>
          <cell r="E924" t="str">
            <v>Distribution: Line Transformers: EOY_x000D_</v>
          </cell>
          <cell r="F924" t="str">
            <v>EOY_x000D_ Balance</v>
          </cell>
        </row>
        <row r="925">
          <cell r="C925" t="str">
            <v>High</v>
          </cell>
          <cell r="D925" t="str">
            <v>SOUTHEAST</v>
          </cell>
          <cell r="E925" t="str">
            <v>Distribution: Station Equipment: EOY_x000D_</v>
          </cell>
          <cell r="F925" t="str">
            <v>EOY_x000D_ Balance</v>
          </cell>
        </row>
        <row r="926">
          <cell r="C926" t="str">
            <v>High</v>
          </cell>
          <cell r="D926" t="str">
            <v>SOUTHEAST</v>
          </cell>
          <cell r="E926" t="str">
            <v>Distribution: Storage Battery Equipment: EOY_x000D_</v>
          </cell>
          <cell r="F926" t="str">
            <v>EOY_x000D_ Balance</v>
          </cell>
        </row>
        <row r="927">
          <cell r="C927" t="str">
            <v>High</v>
          </cell>
          <cell r="D927" t="str">
            <v>SOUTHEAST</v>
          </cell>
          <cell r="E927" t="str">
            <v>Transmission: Station Equipment: EOY_x000D_</v>
          </cell>
          <cell r="F927" t="str">
            <v>EOY_x000D_ Balance</v>
          </cell>
        </row>
        <row r="928">
          <cell r="C928" t="str">
            <v>High</v>
          </cell>
          <cell r="D928" t="str">
            <v>SPP</v>
          </cell>
          <cell r="E928" t="str">
            <v>Distribution: Line Transformers: EOY_x000D_</v>
          </cell>
          <cell r="F928" t="str">
            <v>EOY_x000D_ Balance</v>
          </cell>
        </row>
        <row r="929">
          <cell r="C929" t="str">
            <v>High</v>
          </cell>
          <cell r="D929" t="str">
            <v>SPP</v>
          </cell>
          <cell r="E929" t="str">
            <v>Distribution: Station Equipment: EOY_x000D_</v>
          </cell>
          <cell r="F929" t="str">
            <v>EOY_x000D_ Balance</v>
          </cell>
        </row>
        <row r="930">
          <cell r="C930" t="str">
            <v>High</v>
          </cell>
          <cell r="D930" t="str">
            <v>SPP</v>
          </cell>
          <cell r="E930" t="str">
            <v>Distribution: Storage Battery Equipment: EOY_x000D_</v>
          </cell>
          <cell r="F930" t="str">
            <v>EOY_x000D_ Balance</v>
          </cell>
        </row>
        <row r="931">
          <cell r="C931" t="str">
            <v>High</v>
          </cell>
          <cell r="D931" t="str">
            <v>SPP</v>
          </cell>
          <cell r="E931" t="str">
            <v>Transmission: Station Equipment: EOY_x000D_</v>
          </cell>
          <cell r="F931" t="str">
            <v>EOY_x000D_ Balance</v>
          </cell>
        </row>
        <row r="932">
          <cell r="C932" t="str">
            <v>High</v>
          </cell>
          <cell r="D932" t="str">
            <v>WECC (Non-CA)</v>
          </cell>
          <cell r="E932" t="str">
            <v>Distribution: Line Transformers: EOY_x000D_</v>
          </cell>
          <cell r="F932" t="str">
            <v>EOY_x000D_ Balance</v>
          </cell>
        </row>
        <row r="933">
          <cell r="C933" t="str">
            <v>High</v>
          </cell>
          <cell r="D933" t="str">
            <v>WECC (Non-CA)</v>
          </cell>
          <cell r="E933" t="str">
            <v>Distribution: Station Equipment: EOY_x000D_</v>
          </cell>
          <cell r="F933" t="str">
            <v>EOY_x000D_ Balance</v>
          </cell>
        </row>
        <row r="934">
          <cell r="C934" t="str">
            <v>High</v>
          </cell>
          <cell r="D934" t="str">
            <v>WECC (Non-CA)</v>
          </cell>
          <cell r="E934" t="str">
            <v>Distribution: Storage Battery Equipment: EOY_x000D_</v>
          </cell>
          <cell r="F934" t="str">
            <v>EOY_x000D_ Balance</v>
          </cell>
        </row>
        <row r="935">
          <cell r="C935" t="str">
            <v>High</v>
          </cell>
          <cell r="D935" t="str">
            <v>WECC (Non-CA)</v>
          </cell>
          <cell r="E935" t="str">
            <v>Transmission: Station Equipment: EOY_x000D_</v>
          </cell>
          <cell r="F935" t="str">
            <v>EOY_x000D_ Balance</v>
          </cell>
        </row>
        <row r="936">
          <cell r="C936" t="str">
            <v>Base</v>
          </cell>
          <cell r="D936" t="str">
            <v>Australia</v>
          </cell>
          <cell r="E936" t="str">
            <v>Distribution: Line Transformers: EOY_x000D_</v>
          </cell>
          <cell r="F936" t="str">
            <v>EOY Balance</v>
          </cell>
        </row>
        <row r="937">
          <cell r="C937" t="str">
            <v>Base</v>
          </cell>
          <cell r="D937" t="str">
            <v>Australia</v>
          </cell>
          <cell r="E937" t="str">
            <v>Distribution: Station Equipment: EOY_x000D_</v>
          </cell>
          <cell r="F937" t="str">
            <v>EOY Balance</v>
          </cell>
        </row>
        <row r="938">
          <cell r="C938" t="str">
            <v>Base</v>
          </cell>
          <cell r="D938" t="str">
            <v>Australia</v>
          </cell>
          <cell r="E938" t="str">
            <v>Distribution: Storage Battery Equipment: EOY_x000D_</v>
          </cell>
          <cell r="F938" t="str">
            <v>EOY Balance</v>
          </cell>
        </row>
        <row r="939">
          <cell r="C939" t="str">
            <v>Base</v>
          </cell>
          <cell r="D939" t="str">
            <v>Australia</v>
          </cell>
          <cell r="E939" t="str">
            <v>Transmission: Station Equipment: EOY_x000D_</v>
          </cell>
          <cell r="F939" t="str">
            <v>EOY Balance</v>
          </cell>
        </row>
        <row r="940">
          <cell r="C940" t="str">
            <v>Base</v>
          </cell>
          <cell r="D940" t="str">
            <v>Country A</v>
          </cell>
          <cell r="E940" t="str">
            <v>Distribution: Line Transformers: EOY_x000D_</v>
          </cell>
          <cell r="F940" t="str">
            <v>EOY Balance</v>
          </cell>
        </row>
        <row r="941">
          <cell r="C941" t="str">
            <v>Base</v>
          </cell>
          <cell r="D941" t="str">
            <v>Country A</v>
          </cell>
          <cell r="E941" t="str">
            <v>Distribution: Station Equipment: EOY_x000D_</v>
          </cell>
          <cell r="F941" t="str">
            <v>EOY Balance</v>
          </cell>
        </row>
        <row r="942">
          <cell r="C942" t="str">
            <v>Base</v>
          </cell>
          <cell r="D942" t="str">
            <v>Country A</v>
          </cell>
          <cell r="E942" t="str">
            <v>Distribution: Storage Battery Equipment: EOY_x000D_</v>
          </cell>
          <cell r="F942" t="str">
            <v>EOY Balance</v>
          </cell>
        </row>
        <row r="943">
          <cell r="C943" t="str">
            <v>Base</v>
          </cell>
          <cell r="D943" t="str">
            <v>Country A</v>
          </cell>
          <cell r="E943" t="str">
            <v>Transmission: Station Equipment: EOY_x000D_</v>
          </cell>
          <cell r="F943" t="str">
            <v>EOY Balance</v>
          </cell>
        </row>
        <row r="944">
          <cell r="C944" t="str">
            <v>Base</v>
          </cell>
          <cell r="D944" t="str">
            <v>Country B</v>
          </cell>
          <cell r="E944" t="str">
            <v>Distribution: Line Transformers: EOY_x000D_</v>
          </cell>
          <cell r="F944" t="str">
            <v>EOY Balance</v>
          </cell>
        </row>
        <row r="945">
          <cell r="C945" t="str">
            <v>Base</v>
          </cell>
          <cell r="D945" t="str">
            <v>Country B</v>
          </cell>
          <cell r="E945" t="str">
            <v>Distribution: Station Equipment: EOY_x000D_</v>
          </cell>
          <cell r="F945" t="str">
            <v>EOY Balance</v>
          </cell>
        </row>
        <row r="946">
          <cell r="C946" t="str">
            <v>Base</v>
          </cell>
          <cell r="D946" t="str">
            <v>Country B</v>
          </cell>
          <cell r="E946" t="str">
            <v>Distribution: Storage Battery Equipment: EOY_x000D_</v>
          </cell>
          <cell r="F946" t="str">
            <v>EOY Balance</v>
          </cell>
        </row>
        <row r="947">
          <cell r="C947" t="str">
            <v>Base</v>
          </cell>
          <cell r="D947" t="str">
            <v>Country B</v>
          </cell>
          <cell r="E947" t="str">
            <v>Transmission: Station Equipment: EOY_x000D_</v>
          </cell>
          <cell r="F947" t="str">
            <v>EOY Balance</v>
          </cell>
        </row>
        <row r="948">
          <cell r="C948" t="str">
            <v>Base</v>
          </cell>
          <cell r="D948" t="str">
            <v>Country C</v>
          </cell>
          <cell r="E948" t="str">
            <v>Distribution: Line Transformers: EOY_x000D_</v>
          </cell>
          <cell r="F948" t="str">
            <v>EOY Balance</v>
          </cell>
        </row>
        <row r="949">
          <cell r="C949" t="str">
            <v>Base</v>
          </cell>
          <cell r="D949" t="str">
            <v>Country C</v>
          </cell>
          <cell r="E949" t="str">
            <v>Distribution: Station Equipment: EOY_x000D_</v>
          </cell>
          <cell r="F949" t="str">
            <v>EOY Balance</v>
          </cell>
        </row>
        <row r="950">
          <cell r="C950" t="str">
            <v>Base</v>
          </cell>
          <cell r="D950" t="str">
            <v>Country C</v>
          </cell>
          <cell r="E950" t="str">
            <v>Distribution: Storage Battery Equipment: EOY_x000D_</v>
          </cell>
          <cell r="F950" t="str">
            <v>EOY Balance</v>
          </cell>
        </row>
        <row r="951">
          <cell r="C951" t="str">
            <v>Base</v>
          </cell>
          <cell r="D951" t="str">
            <v>Country C</v>
          </cell>
          <cell r="E951" t="str">
            <v>Transmission: Station Equipment: EOY_x000D_</v>
          </cell>
          <cell r="F951" t="str">
            <v>EOY Balance</v>
          </cell>
        </row>
        <row r="952">
          <cell r="C952" t="str">
            <v>Base</v>
          </cell>
          <cell r="D952" t="str">
            <v>Country D</v>
          </cell>
          <cell r="E952" t="str">
            <v>Distribution: Line Transformers: EOY_x000D_</v>
          </cell>
          <cell r="F952" t="str">
            <v>EOY Balance</v>
          </cell>
        </row>
        <row r="953">
          <cell r="C953" t="str">
            <v>Base</v>
          </cell>
          <cell r="D953" t="str">
            <v>Country D</v>
          </cell>
          <cell r="E953" t="str">
            <v>Distribution: Station Equipment: EOY_x000D_</v>
          </cell>
          <cell r="F953" t="str">
            <v>EOY Balance</v>
          </cell>
        </row>
        <row r="954">
          <cell r="C954" t="str">
            <v>Base</v>
          </cell>
          <cell r="D954" t="str">
            <v>Country D</v>
          </cell>
          <cell r="E954" t="str">
            <v>Distribution: Storage Battery Equipment: EOY_x000D_</v>
          </cell>
          <cell r="F954" t="str">
            <v>EOY Balance</v>
          </cell>
        </row>
        <row r="955">
          <cell r="C955" t="str">
            <v>Base</v>
          </cell>
          <cell r="D955" t="str">
            <v>Country D</v>
          </cell>
          <cell r="E955" t="str">
            <v>Transmission: Station Equipment: EOY_x000D_</v>
          </cell>
          <cell r="F955" t="str">
            <v>EOY Balance</v>
          </cell>
        </row>
        <row r="956">
          <cell r="C956" t="str">
            <v>Base</v>
          </cell>
          <cell r="D956" t="str">
            <v>Germany</v>
          </cell>
          <cell r="E956" t="str">
            <v>Distribution: Line Transformers: EOY_x000D_</v>
          </cell>
          <cell r="F956" t="str">
            <v>EOY Balance</v>
          </cell>
        </row>
        <row r="957">
          <cell r="C957" t="str">
            <v>Base</v>
          </cell>
          <cell r="D957" t="str">
            <v>Germany</v>
          </cell>
          <cell r="E957" t="str">
            <v>Distribution: Station Equipment: EOY_x000D_</v>
          </cell>
          <cell r="F957" t="str">
            <v>EOY Balance</v>
          </cell>
        </row>
        <row r="958">
          <cell r="C958" t="str">
            <v>Base</v>
          </cell>
          <cell r="D958" t="str">
            <v>Germany</v>
          </cell>
          <cell r="E958" t="str">
            <v>Distribution: Storage Battery Equipment: EOY_x000D_</v>
          </cell>
          <cell r="F958" t="str">
            <v>EOY Balance</v>
          </cell>
        </row>
        <row r="959">
          <cell r="C959" t="str">
            <v>Base</v>
          </cell>
          <cell r="D959" t="str">
            <v>Germany</v>
          </cell>
          <cell r="E959" t="str">
            <v>Transmission: Station Equipment: EOY_x000D_</v>
          </cell>
          <cell r="F959" t="str">
            <v>EOY Balance</v>
          </cell>
        </row>
        <row r="960">
          <cell r="C960" t="str">
            <v>Base</v>
          </cell>
          <cell r="D960" t="str">
            <v>Japan</v>
          </cell>
          <cell r="E960" t="str">
            <v>Distribution: Line Transformers: EOY_x000D_</v>
          </cell>
          <cell r="F960" t="str">
            <v>EOY Balance</v>
          </cell>
        </row>
        <row r="961">
          <cell r="C961" t="str">
            <v>Base</v>
          </cell>
          <cell r="D961" t="str">
            <v>Japan</v>
          </cell>
          <cell r="E961" t="str">
            <v>Distribution: Station Equipment: EOY_x000D_</v>
          </cell>
          <cell r="F961" t="str">
            <v>EOY Balance</v>
          </cell>
        </row>
        <row r="962">
          <cell r="C962" t="str">
            <v>Base</v>
          </cell>
          <cell r="D962" t="str">
            <v>Japan</v>
          </cell>
          <cell r="E962" t="str">
            <v>Distribution: Storage Battery Equipment: EOY_x000D_</v>
          </cell>
          <cell r="F962" t="str">
            <v>EOY Balance</v>
          </cell>
        </row>
        <row r="963">
          <cell r="C963" t="str">
            <v>Base</v>
          </cell>
          <cell r="D963" t="str">
            <v>Japan</v>
          </cell>
          <cell r="E963" t="str">
            <v>Transmission: Station Equipment: EOY_x000D_</v>
          </cell>
          <cell r="F963" t="str">
            <v>EOY Balance</v>
          </cell>
        </row>
        <row r="964">
          <cell r="C964" t="str">
            <v>Base</v>
          </cell>
          <cell r="D964" t="str">
            <v>UK</v>
          </cell>
          <cell r="E964" t="str">
            <v>Total Distribution Plant: EOY_x000D_</v>
          </cell>
          <cell r="F964" t="str">
            <v>EOY Balance</v>
          </cell>
        </row>
        <row r="965">
          <cell r="C965" t="str">
            <v>Base</v>
          </cell>
          <cell r="D965" t="str">
            <v>CAISO</v>
          </cell>
          <cell r="E965" t="str">
            <v>Distribution: Station Equipment: EOY_x000D_</v>
          </cell>
          <cell r="F965" t="str">
            <v>EOY Balance</v>
          </cell>
        </row>
        <row r="966">
          <cell r="C966" t="str">
            <v>Base</v>
          </cell>
          <cell r="D966" t="str">
            <v>UK</v>
          </cell>
          <cell r="E966" t="str">
            <v>Distribution: Line Transformers: EOY_x000D_</v>
          </cell>
          <cell r="F966" t="str">
            <v>EOY Balance</v>
          </cell>
        </row>
        <row r="967">
          <cell r="C967" t="str">
            <v>Base</v>
          </cell>
          <cell r="D967" t="str">
            <v>UK</v>
          </cell>
          <cell r="E967" t="str">
            <v>Distribution: Station Equipment: EOY_x000D_</v>
          </cell>
          <cell r="F967" t="str">
            <v>EOY Balance</v>
          </cell>
        </row>
        <row r="968">
          <cell r="C968" t="str">
            <v>Base</v>
          </cell>
          <cell r="D968" t="str">
            <v>UK</v>
          </cell>
          <cell r="E968" t="str">
            <v>Distribution: Storage Battery Equipment: EOY_x000D_</v>
          </cell>
          <cell r="F968" t="str">
            <v>EOY Balance</v>
          </cell>
        </row>
        <row r="969">
          <cell r="C969" t="str">
            <v>Base</v>
          </cell>
          <cell r="D969" t="str">
            <v>UK</v>
          </cell>
          <cell r="E969" t="str">
            <v>Transmission: Station Equipment: EOY_x000D_</v>
          </cell>
          <cell r="F969" t="str">
            <v>EOY Balance</v>
          </cell>
        </row>
        <row r="970">
          <cell r="C970" t="str">
            <v>Base</v>
          </cell>
          <cell r="D970" t="str">
            <v>CAISO</v>
          </cell>
          <cell r="E970" t="str">
            <v>Distribution: Line Transformers: EOY_x000D_</v>
          </cell>
          <cell r="F970" t="str">
            <v>EOY_x000D_ Balance</v>
          </cell>
        </row>
        <row r="971">
          <cell r="C971" t="str">
            <v>Base</v>
          </cell>
          <cell r="D971" t="str">
            <v>CAISO</v>
          </cell>
          <cell r="E971" t="str">
            <v>Distribution: Storage Battery Equipment: EOY_x000D_</v>
          </cell>
          <cell r="F971" t="str">
            <v>EOY_x000D_ Balance</v>
          </cell>
        </row>
        <row r="972">
          <cell r="C972" t="str">
            <v>Base</v>
          </cell>
          <cell r="D972" t="str">
            <v>CAISO</v>
          </cell>
          <cell r="E972" t="str">
            <v>Transmission: Station Equipment: EOY_x000D_</v>
          </cell>
          <cell r="F972" t="str">
            <v>EOY_x000D_ Balance</v>
          </cell>
        </row>
        <row r="973">
          <cell r="C973" t="str">
            <v>Base</v>
          </cell>
          <cell r="D973" t="str">
            <v>ERCOT</v>
          </cell>
          <cell r="E973" t="str">
            <v>Distribution: Line Transformers: EOY_x000D_</v>
          </cell>
          <cell r="F973" t="str">
            <v>EOY_x000D_ Balance</v>
          </cell>
        </row>
        <row r="974">
          <cell r="C974" t="str">
            <v>Base</v>
          </cell>
          <cell r="D974" t="str">
            <v>ERCOT</v>
          </cell>
          <cell r="E974" t="str">
            <v>Distribution: Station Equipment: EOY_x000D_</v>
          </cell>
          <cell r="F974" t="str">
            <v>EOY_x000D_ Balance</v>
          </cell>
        </row>
        <row r="975">
          <cell r="C975" t="str">
            <v>Base</v>
          </cell>
          <cell r="D975" t="str">
            <v>ERCOT</v>
          </cell>
          <cell r="E975" t="str">
            <v>Distribution: Storage Battery Equipment: EOY_x000D_</v>
          </cell>
          <cell r="F975" t="str">
            <v>EOY_x000D_ Balance</v>
          </cell>
        </row>
        <row r="976">
          <cell r="C976" t="str">
            <v>Base</v>
          </cell>
          <cell r="D976" t="str">
            <v>ERCOT</v>
          </cell>
          <cell r="E976" t="str">
            <v>Transmission: Station Equipment: EOY_x000D_</v>
          </cell>
          <cell r="F976" t="str">
            <v>EOY_x000D_ Balance</v>
          </cell>
        </row>
        <row r="977">
          <cell r="C977" t="str">
            <v>Base</v>
          </cell>
          <cell r="D977" t="str">
            <v>ISONE</v>
          </cell>
          <cell r="E977" t="str">
            <v>Distribution: Line Transformers: EOY_x000D_</v>
          </cell>
          <cell r="F977" t="str">
            <v>EOY_x000D_ Balance</v>
          </cell>
        </row>
        <row r="978">
          <cell r="C978" t="str">
            <v>Base</v>
          </cell>
          <cell r="D978" t="str">
            <v>ISONE</v>
          </cell>
          <cell r="E978" t="str">
            <v>Distribution: Station Equipment: EOY_x000D_</v>
          </cell>
          <cell r="F978" t="str">
            <v>EOY_x000D_ Balance</v>
          </cell>
        </row>
        <row r="979">
          <cell r="C979" t="str">
            <v>Base</v>
          </cell>
          <cell r="D979" t="str">
            <v>ISONE</v>
          </cell>
          <cell r="E979" t="str">
            <v>Distribution: Storage Battery Equipment: EOY_x000D_</v>
          </cell>
          <cell r="F979" t="str">
            <v>EOY_x000D_ Balance</v>
          </cell>
        </row>
        <row r="980">
          <cell r="C980" t="str">
            <v>Base</v>
          </cell>
          <cell r="D980" t="str">
            <v>ISONE</v>
          </cell>
          <cell r="E980" t="str">
            <v>Transmission: Station Equipment: EOY_x000D_</v>
          </cell>
          <cell r="F980" t="str">
            <v>EOY_x000D_ Balance</v>
          </cell>
        </row>
        <row r="981">
          <cell r="C981" t="str">
            <v>Base</v>
          </cell>
          <cell r="D981" t="str">
            <v>CAISO</v>
          </cell>
          <cell r="E981" t="str">
            <v>Total Distribution Plant: EOY_x000D_</v>
          </cell>
          <cell r="F981" t="str">
            <v>EOY_x000D_ Balance</v>
          </cell>
        </row>
        <row r="982">
          <cell r="C982" t="str">
            <v>Base</v>
          </cell>
          <cell r="D982" t="str">
            <v>CAISO</v>
          </cell>
          <cell r="E982" t="str">
            <v>Total Transmission Plant: EOY_x000D_</v>
          </cell>
          <cell r="F982" t="str">
            <v>EOY_x000D_ Balance</v>
          </cell>
        </row>
        <row r="983">
          <cell r="C983" t="str">
            <v>Base</v>
          </cell>
          <cell r="D983" t="str">
            <v>ERCOT</v>
          </cell>
          <cell r="E983" t="str">
            <v>Total Distribution Plant: EOY_x000D_</v>
          </cell>
          <cell r="F983" t="str">
            <v>EOY_x000D_ Balance</v>
          </cell>
        </row>
        <row r="984">
          <cell r="C984" t="str">
            <v>Base</v>
          </cell>
          <cell r="D984" t="str">
            <v>ERCOT</v>
          </cell>
          <cell r="E984" t="str">
            <v>Total Transmission Plant: EOY_x000D_</v>
          </cell>
          <cell r="F984" t="str">
            <v>EOY_x000D_ Balance</v>
          </cell>
        </row>
        <row r="985">
          <cell r="C985" t="str">
            <v>Base</v>
          </cell>
          <cell r="D985" t="str">
            <v>ISONE</v>
          </cell>
          <cell r="E985" t="str">
            <v>Total Distribution Plant: EOY_x000D_</v>
          </cell>
          <cell r="F985" t="str">
            <v>EOY_x000D_ Balance</v>
          </cell>
        </row>
        <row r="986">
          <cell r="C986" t="str">
            <v>Base</v>
          </cell>
          <cell r="D986" t="str">
            <v>ISONE</v>
          </cell>
          <cell r="E986" t="str">
            <v>Total Transmission Plant: EOY_x000D_</v>
          </cell>
          <cell r="F986" t="str">
            <v>EOY_x000D_ Balance</v>
          </cell>
        </row>
        <row r="987">
          <cell r="C987" t="str">
            <v>Base</v>
          </cell>
          <cell r="D987" t="str">
            <v>MISO</v>
          </cell>
          <cell r="E987" t="str">
            <v>Total Distribution Plant: EOY_x000D_</v>
          </cell>
          <cell r="F987" t="str">
            <v>EOY_x000D_ Balance</v>
          </cell>
        </row>
        <row r="988">
          <cell r="C988" t="str">
            <v>Base</v>
          </cell>
          <cell r="D988" t="str">
            <v>MISO</v>
          </cell>
          <cell r="E988" t="str">
            <v>Total Transmission Plant: EOY_x000D_</v>
          </cell>
          <cell r="F988" t="str">
            <v>EOY_x000D_ Balance</v>
          </cell>
        </row>
        <row r="989">
          <cell r="C989" t="str">
            <v>Base</v>
          </cell>
          <cell r="D989" t="str">
            <v>NYISO</v>
          </cell>
          <cell r="E989" t="str">
            <v>Total Distribution Plant: EOY_x000D_</v>
          </cell>
          <cell r="F989" t="str">
            <v>EOY_x000D_ Balance</v>
          </cell>
        </row>
        <row r="990">
          <cell r="C990" t="str">
            <v>Base</v>
          </cell>
          <cell r="D990" t="str">
            <v>NYISO</v>
          </cell>
          <cell r="E990" t="str">
            <v>Total Transmission Plant: EOY_x000D_</v>
          </cell>
          <cell r="F990" t="str">
            <v>EOY_x000D_ Balance</v>
          </cell>
        </row>
        <row r="991">
          <cell r="C991" t="str">
            <v>Base</v>
          </cell>
          <cell r="D991" t="str">
            <v>PJM</v>
          </cell>
          <cell r="E991" t="str">
            <v>Total Distribution Plant: EOY_x000D_</v>
          </cell>
          <cell r="F991" t="str">
            <v>EOY_x000D_ Balance</v>
          </cell>
        </row>
        <row r="992">
          <cell r="C992" t="str">
            <v>Base</v>
          </cell>
          <cell r="D992" t="str">
            <v>PJM</v>
          </cell>
          <cell r="E992" t="str">
            <v>Total Transmission Plant: EOY_x000D_</v>
          </cell>
          <cell r="F992" t="str">
            <v>EOY_x000D_ Balance</v>
          </cell>
        </row>
        <row r="993">
          <cell r="C993" t="str">
            <v>Base</v>
          </cell>
          <cell r="D993" t="str">
            <v>SOUTHEAST</v>
          </cell>
          <cell r="E993" t="str">
            <v>Total Distribution Plant: EOY_x000D_</v>
          </cell>
          <cell r="F993" t="str">
            <v>EOY_x000D_ Balance</v>
          </cell>
        </row>
        <row r="994">
          <cell r="C994" t="str">
            <v>Base</v>
          </cell>
          <cell r="D994" t="str">
            <v>SOUTHEAST</v>
          </cell>
          <cell r="E994" t="str">
            <v>Total Transmission Plant: EOY_x000D_</v>
          </cell>
          <cell r="F994" t="str">
            <v>EOY_x000D_ Balance</v>
          </cell>
        </row>
        <row r="995">
          <cell r="C995" t="str">
            <v>Base</v>
          </cell>
          <cell r="D995" t="str">
            <v>SPP</v>
          </cell>
          <cell r="E995" t="str">
            <v>Total Distribution Plant: EOY_x000D_</v>
          </cell>
          <cell r="F995" t="str">
            <v>EOY_x000D_ Balance</v>
          </cell>
        </row>
        <row r="996">
          <cell r="C996" t="str">
            <v>Base</v>
          </cell>
          <cell r="D996" t="str">
            <v>SPP</v>
          </cell>
          <cell r="E996" t="str">
            <v>Total Transmission Plant: EOY_x000D_</v>
          </cell>
          <cell r="F996" t="str">
            <v>EOY_x000D_ Balance</v>
          </cell>
        </row>
        <row r="997">
          <cell r="C997" t="str">
            <v>Base</v>
          </cell>
          <cell r="D997" t="str">
            <v>WECC (Non-CA)</v>
          </cell>
          <cell r="E997" t="str">
            <v>Total Distribution Plant: EOY_x000D_</v>
          </cell>
          <cell r="F997" t="str">
            <v>EOY_x000D_ Balance</v>
          </cell>
        </row>
        <row r="998">
          <cell r="C998" t="str">
            <v>Base</v>
          </cell>
          <cell r="D998" t="str">
            <v>WECC (Non-CA)</v>
          </cell>
          <cell r="E998" t="str">
            <v>Total Transmission Plant: EOY_x000D_</v>
          </cell>
          <cell r="F998" t="str">
            <v>EOY_x000D_ Balance</v>
          </cell>
        </row>
        <row r="999">
          <cell r="C999" t="str">
            <v>Base</v>
          </cell>
          <cell r="D999" t="str">
            <v>MISO</v>
          </cell>
          <cell r="E999" t="str">
            <v>Distribution: Line Transformers: EOY_x000D_</v>
          </cell>
          <cell r="F999" t="str">
            <v>EOY_x000D_ Balance</v>
          </cell>
        </row>
        <row r="1000">
          <cell r="C1000" t="str">
            <v>Base</v>
          </cell>
          <cell r="D1000" t="str">
            <v>MISO</v>
          </cell>
          <cell r="E1000" t="str">
            <v>Distribution: Station Equipment: EOY_x000D_</v>
          </cell>
          <cell r="F1000" t="str">
            <v>EOY_x000D_ Balance</v>
          </cell>
        </row>
        <row r="1001">
          <cell r="C1001" t="str">
            <v>Base</v>
          </cell>
          <cell r="D1001" t="str">
            <v>MISO</v>
          </cell>
          <cell r="E1001" t="str">
            <v>Distribution: Storage Battery Equipment: EOY_x000D_</v>
          </cell>
          <cell r="F1001" t="str">
            <v>EOY_x000D_ Balance</v>
          </cell>
        </row>
        <row r="1002">
          <cell r="C1002" t="str">
            <v>Base</v>
          </cell>
          <cell r="D1002" t="str">
            <v>MISO</v>
          </cell>
          <cell r="E1002" t="str">
            <v>Transmission: Station Equipment: EOY_x000D_</v>
          </cell>
          <cell r="F1002" t="str">
            <v>EOY_x000D_ Balance</v>
          </cell>
        </row>
        <row r="1003">
          <cell r="C1003" t="str">
            <v>Base</v>
          </cell>
          <cell r="D1003" t="str">
            <v>NYISO</v>
          </cell>
          <cell r="E1003" t="str">
            <v>Distribution: Line Transformers: EOY_x000D_</v>
          </cell>
          <cell r="F1003" t="str">
            <v>EOY_x000D_ Balance</v>
          </cell>
        </row>
        <row r="1004">
          <cell r="C1004" t="str">
            <v>Base</v>
          </cell>
          <cell r="D1004" t="str">
            <v>NYISO</v>
          </cell>
          <cell r="E1004" t="str">
            <v>Distribution: Station Equipment: EOY_x000D_</v>
          </cell>
          <cell r="F1004" t="str">
            <v>EOY_x000D_ Balance</v>
          </cell>
        </row>
        <row r="1005">
          <cell r="C1005" t="str">
            <v>Base</v>
          </cell>
          <cell r="D1005" t="str">
            <v>NYISO</v>
          </cell>
          <cell r="E1005" t="str">
            <v>Distribution: Storage Battery Equipment: EOY_x000D_</v>
          </cell>
          <cell r="F1005" t="str">
            <v>EOY_x000D_ Balance</v>
          </cell>
        </row>
        <row r="1006">
          <cell r="C1006" t="str">
            <v>Base</v>
          </cell>
          <cell r="D1006" t="str">
            <v>NYISO</v>
          </cell>
          <cell r="E1006" t="str">
            <v>Transmission: Station Equipment: EOY_x000D_</v>
          </cell>
          <cell r="F1006" t="str">
            <v>EOY_x000D_ Balance</v>
          </cell>
        </row>
        <row r="1007">
          <cell r="C1007" t="str">
            <v>Base</v>
          </cell>
          <cell r="D1007" t="str">
            <v>PJM</v>
          </cell>
          <cell r="E1007" t="str">
            <v>Distribution: Line Transformers: EOY_x000D_</v>
          </cell>
          <cell r="F1007" t="str">
            <v>EOY_x000D_ Balance</v>
          </cell>
        </row>
        <row r="1008">
          <cell r="C1008" t="str">
            <v>Base</v>
          </cell>
          <cell r="D1008" t="str">
            <v>PJM</v>
          </cell>
          <cell r="E1008" t="str">
            <v>Distribution: Station Equipment: EOY_x000D_</v>
          </cell>
          <cell r="F1008" t="str">
            <v>EOY_x000D_ Balance</v>
          </cell>
        </row>
        <row r="1009">
          <cell r="C1009" t="str">
            <v>Base</v>
          </cell>
          <cell r="D1009" t="str">
            <v>PJM</v>
          </cell>
          <cell r="E1009" t="str">
            <v>Distribution: Storage Battery Equipment: EOY_x000D_</v>
          </cell>
          <cell r="F1009" t="str">
            <v>EOY_x000D_ Balance</v>
          </cell>
        </row>
        <row r="1010">
          <cell r="C1010" t="str">
            <v>Base</v>
          </cell>
          <cell r="D1010" t="str">
            <v>PJM</v>
          </cell>
          <cell r="E1010" t="str">
            <v>Transmission: Station Equipment: EOY_x000D_</v>
          </cell>
          <cell r="F1010" t="str">
            <v>EOY_x000D_ Balance</v>
          </cell>
        </row>
        <row r="1011">
          <cell r="C1011" t="str">
            <v>Base</v>
          </cell>
          <cell r="D1011" t="str">
            <v>SOUTHEAST</v>
          </cell>
          <cell r="E1011" t="str">
            <v>Distribution: Line Transformers: EOY_x000D_</v>
          </cell>
          <cell r="F1011" t="str">
            <v>EOY_x000D_ Balance</v>
          </cell>
        </row>
        <row r="1012">
          <cell r="C1012" t="str">
            <v>Base</v>
          </cell>
          <cell r="D1012" t="str">
            <v>SOUTHEAST</v>
          </cell>
          <cell r="E1012" t="str">
            <v>Distribution: Station Equipment: EOY_x000D_</v>
          </cell>
          <cell r="F1012" t="str">
            <v>EOY_x000D_ Balance</v>
          </cell>
        </row>
        <row r="1013">
          <cell r="C1013" t="str">
            <v>Base</v>
          </cell>
          <cell r="D1013" t="str">
            <v>SOUTHEAST</v>
          </cell>
          <cell r="E1013" t="str">
            <v>Distribution: Storage Battery Equipment: EOY_x000D_</v>
          </cell>
          <cell r="F1013" t="str">
            <v>EOY_x000D_ Balance</v>
          </cell>
        </row>
        <row r="1014">
          <cell r="C1014" t="str">
            <v>Base</v>
          </cell>
          <cell r="D1014" t="str">
            <v>SOUTHEAST</v>
          </cell>
          <cell r="E1014" t="str">
            <v>Transmission: Station Equipment: EOY_x000D_</v>
          </cell>
          <cell r="F1014" t="str">
            <v>EOY_x000D_ Balance</v>
          </cell>
        </row>
        <row r="1015">
          <cell r="C1015" t="str">
            <v>Base</v>
          </cell>
          <cell r="D1015" t="str">
            <v>SPP</v>
          </cell>
          <cell r="E1015" t="str">
            <v>Distribution: Line Transformers: EOY_x000D_</v>
          </cell>
          <cell r="F1015" t="str">
            <v>EOY_x000D_ Balance</v>
          </cell>
        </row>
        <row r="1016">
          <cell r="C1016" t="str">
            <v>Base</v>
          </cell>
          <cell r="D1016" t="str">
            <v>SPP</v>
          </cell>
          <cell r="E1016" t="str">
            <v>Distribution: Station Equipment: EOY_x000D_</v>
          </cell>
          <cell r="F1016" t="str">
            <v>EOY_x000D_ Balance</v>
          </cell>
        </row>
        <row r="1017">
          <cell r="C1017" t="str">
            <v>Base</v>
          </cell>
          <cell r="D1017" t="str">
            <v>SPP</v>
          </cell>
          <cell r="E1017" t="str">
            <v>Distribution: Storage Battery Equipment: EOY_x000D_</v>
          </cell>
          <cell r="F1017" t="str">
            <v>EOY_x000D_ Balance</v>
          </cell>
        </row>
        <row r="1018">
          <cell r="C1018" t="str">
            <v>Base</v>
          </cell>
          <cell r="D1018" t="str">
            <v>SPP</v>
          </cell>
          <cell r="E1018" t="str">
            <v>Transmission: Station Equipment: EOY_x000D_</v>
          </cell>
          <cell r="F1018" t="str">
            <v>EOY_x000D_ Balance</v>
          </cell>
        </row>
        <row r="1019">
          <cell r="C1019" t="str">
            <v>Base</v>
          </cell>
          <cell r="D1019" t="str">
            <v>WECC (Non-CA)</v>
          </cell>
          <cell r="E1019" t="str">
            <v>Distribution: Line Transformers: EOY_x000D_</v>
          </cell>
          <cell r="F1019" t="str">
            <v>EOY_x000D_ Balance</v>
          </cell>
        </row>
        <row r="1020">
          <cell r="C1020" t="str">
            <v>Base</v>
          </cell>
          <cell r="D1020" t="str">
            <v>WECC (Non-CA)</v>
          </cell>
          <cell r="E1020" t="str">
            <v>Distribution: Station Equipment: EOY_x000D_</v>
          </cell>
          <cell r="F1020" t="str">
            <v>EOY_x000D_ Balance</v>
          </cell>
        </row>
        <row r="1021">
          <cell r="C1021" t="str">
            <v>Base</v>
          </cell>
          <cell r="D1021" t="str">
            <v>WECC (Non-CA)</v>
          </cell>
          <cell r="E1021" t="str">
            <v>Distribution: Storage Battery Equipment: EOY_x000D_</v>
          </cell>
          <cell r="F1021" t="str">
            <v>EOY_x000D_ Balance</v>
          </cell>
        </row>
        <row r="1022">
          <cell r="C1022" t="str">
            <v>Base</v>
          </cell>
          <cell r="D1022" t="str">
            <v>WECC (Non-CA)</v>
          </cell>
          <cell r="E1022" t="str">
            <v>Transmission: Station Equipment: EOY_x000D_</v>
          </cell>
          <cell r="F1022" t="str">
            <v>EOY_x000D_ Balance</v>
          </cell>
        </row>
      </sheetData>
      <sheetData sheetId="10">
        <row r="24">
          <cell r="C24" t="str">
            <v>CAISO</v>
          </cell>
          <cell r="E24" t="str">
            <v>Base</v>
          </cell>
          <cell r="H24" t="str">
            <v>PJM</v>
          </cell>
        </row>
        <row r="25">
          <cell r="C25" t="str">
            <v>ERCOT</v>
          </cell>
          <cell r="E25" t="str">
            <v>Low</v>
          </cell>
          <cell r="H25" t="str">
            <v>ISONE</v>
          </cell>
        </row>
        <row r="26">
          <cell r="C26" t="str">
            <v>ISONE</v>
          </cell>
          <cell r="E26" t="str">
            <v>High</v>
          </cell>
          <cell r="H26" t="str">
            <v>ERCOT</v>
          </cell>
        </row>
        <row r="27">
          <cell r="C27" t="str">
            <v>MISO</v>
          </cell>
          <cell r="H27" t="str">
            <v>CAISO</v>
          </cell>
        </row>
        <row r="28">
          <cell r="C28" t="str">
            <v>NYISO</v>
          </cell>
          <cell r="H28" t="str">
            <v>NYISO</v>
          </cell>
        </row>
        <row r="29">
          <cell r="C29" t="str">
            <v>PJM</v>
          </cell>
          <cell r="H29" t="str">
            <v>MISO</v>
          </cell>
        </row>
        <row r="30">
          <cell r="C30" t="str">
            <v>SOUTHEAST</v>
          </cell>
          <cell r="H30" t="str">
            <v>SOUTHEAST</v>
          </cell>
        </row>
        <row r="31">
          <cell r="C31" t="str">
            <v>SPP</v>
          </cell>
          <cell r="H31" t="str">
            <v>SPP</v>
          </cell>
        </row>
        <row r="32">
          <cell r="C32" t="str">
            <v>WECC (Non-CA)</v>
          </cell>
          <cell r="H32" t="str">
            <v>WECC (Non-CA)</v>
          </cell>
        </row>
        <row r="33">
          <cell r="C33" t="str">
            <v>United Kingdom</v>
          </cell>
          <cell r="H33" t="str">
            <v>United Kingdom</v>
          </cell>
        </row>
        <row r="34">
          <cell r="C34" t="str">
            <v>Australia</v>
          </cell>
          <cell r="H34" t="str">
            <v>Australia</v>
          </cell>
        </row>
        <row r="35">
          <cell r="C35" t="str">
            <v>Germany</v>
          </cell>
          <cell r="H35" t="str">
            <v>Germany</v>
          </cell>
        </row>
        <row r="36">
          <cell r="C36" t="str">
            <v>Japan</v>
          </cell>
          <cell r="H36" t="str">
            <v>Japan</v>
          </cell>
        </row>
        <row r="37">
          <cell r="C37" t="str">
            <v>Country A</v>
          </cell>
          <cell r="H37" t="str">
            <v>Country A</v>
          </cell>
        </row>
        <row r="38">
          <cell r="C38" t="str">
            <v>Country B</v>
          </cell>
          <cell r="H38" t="str">
            <v>Country B</v>
          </cell>
        </row>
        <row r="39">
          <cell r="C39" t="str">
            <v>Country C</v>
          </cell>
          <cell r="H39" t="str">
            <v>Country C</v>
          </cell>
        </row>
        <row r="40">
          <cell r="C40" t="str">
            <v>Country D</v>
          </cell>
          <cell r="H40" t="str">
            <v>Country D</v>
          </cell>
        </row>
        <row r="53">
          <cell r="C53" t="str">
            <v>PJM</v>
          </cell>
          <cell r="D53" t="str">
            <v>Capacity</v>
          </cell>
        </row>
        <row r="54">
          <cell r="C54" t="str">
            <v>ISONE</v>
          </cell>
          <cell r="D54" t="str">
            <v>Capacity</v>
          </cell>
        </row>
        <row r="55">
          <cell r="C55" t="str">
            <v>ERCOT</v>
          </cell>
          <cell r="D55" t="str">
            <v>Capacity</v>
          </cell>
        </row>
        <row r="56">
          <cell r="C56" t="str">
            <v>CAISO</v>
          </cell>
          <cell r="D56" t="str">
            <v>Capacity</v>
          </cell>
        </row>
        <row r="57">
          <cell r="C57" t="str">
            <v>NYISO</v>
          </cell>
          <cell r="D57" t="str">
            <v>Capacity</v>
          </cell>
        </row>
        <row r="58">
          <cell r="C58" t="str">
            <v>MISO</v>
          </cell>
          <cell r="D58" t="str">
            <v>Capacity</v>
          </cell>
        </row>
        <row r="59">
          <cell r="C59" t="str">
            <v>SOUTHEAST</v>
          </cell>
          <cell r="D59" t="str">
            <v>Capacity</v>
          </cell>
        </row>
        <row r="60">
          <cell r="C60" t="str">
            <v>SPP</v>
          </cell>
          <cell r="D60" t="str">
            <v>Capacity</v>
          </cell>
        </row>
        <row r="61">
          <cell r="C61" t="str">
            <v>WECC (Non-CA)</v>
          </cell>
          <cell r="D61" t="str">
            <v>Capacity</v>
          </cell>
        </row>
        <row r="62">
          <cell r="C62" t="str">
            <v>United Kingdom</v>
          </cell>
          <cell r="D62" t="str">
            <v>Capacity</v>
          </cell>
        </row>
        <row r="63">
          <cell r="C63" t="str">
            <v>Australia</v>
          </cell>
          <cell r="D63" t="str">
            <v>Capacity</v>
          </cell>
        </row>
        <row r="64">
          <cell r="C64" t="str">
            <v>Germany</v>
          </cell>
          <cell r="D64" t="str">
            <v>Capacity</v>
          </cell>
        </row>
        <row r="65">
          <cell r="C65" t="str">
            <v>Japan</v>
          </cell>
          <cell r="D65" t="str">
            <v>Capacity</v>
          </cell>
        </row>
        <row r="66">
          <cell r="C66" t="str">
            <v>Country A</v>
          </cell>
          <cell r="D66" t="str">
            <v>Capacity</v>
          </cell>
        </row>
        <row r="67">
          <cell r="C67" t="str">
            <v>Country B</v>
          </cell>
          <cell r="D67" t="str">
            <v>Capacity</v>
          </cell>
        </row>
        <row r="68">
          <cell r="C68" t="str">
            <v>Country C</v>
          </cell>
          <cell r="D68" t="str">
            <v>Capacity</v>
          </cell>
        </row>
        <row r="69">
          <cell r="C69" t="str">
            <v>Country D</v>
          </cell>
          <cell r="D69" t="str">
            <v>Capacity</v>
          </cell>
        </row>
        <row r="70">
          <cell r="C70" t="str">
            <v>PJM</v>
          </cell>
          <cell r="D70" t="str">
            <v>Energy Arbitrage</v>
          </cell>
        </row>
        <row r="71">
          <cell r="C71" t="str">
            <v>ISONE</v>
          </cell>
          <cell r="D71" t="str">
            <v>Energy Arbitrage</v>
          </cell>
        </row>
        <row r="72">
          <cell r="C72" t="str">
            <v>ERCOT</v>
          </cell>
          <cell r="D72" t="str">
            <v>Energy Arbitrage</v>
          </cell>
        </row>
        <row r="73">
          <cell r="C73" t="str">
            <v>CAISO</v>
          </cell>
          <cell r="D73" t="str">
            <v>Energy Arbitrage</v>
          </cell>
        </row>
        <row r="74">
          <cell r="C74" t="str">
            <v>NYISO</v>
          </cell>
          <cell r="D74" t="str">
            <v>Energy Arbitrage</v>
          </cell>
        </row>
        <row r="75">
          <cell r="C75" t="str">
            <v>MISO</v>
          </cell>
          <cell r="D75" t="str">
            <v>Energy Arbitrage</v>
          </cell>
        </row>
        <row r="76">
          <cell r="C76" t="str">
            <v>SOUTHEAST</v>
          </cell>
          <cell r="D76" t="str">
            <v>Energy Arbitrage</v>
          </cell>
        </row>
        <row r="77">
          <cell r="C77" t="str">
            <v>SPP</v>
          </cell>
          <cell r="D77" t="str">
            <v>Energy Arbitrage</v>
          </cell>
        </row>
        <row r="78">
          <cell r="C78" t="str">
            <v>WECC (Non-CA)</v>
          </cell>
          <cell r="D78" t="str">
            <v>Energy Arbitrage</v>
          </cell>
        </row>
        <row r="79">
          <cell r="C79" t="str">
            <v>United Kingdom</v>
          </cell>
          <cell r="D79" t="str">
            <v>Energy Arbitrage</v>
          </cell>
        </row>
        <row r="80">
          <cell r="C80" t="str">
            <v>Australia</v>
          </cell>
          <cell r="D80" t="str">
            <v>Energy Arbitrage</v>
          </cell>
        </row>
        <row r="81">
          <cell r="C81" t="str">
            <v>Germany</v>
          </cell>
          <cell r="D81" t="str">
            <v>Energy Arbitrage</v>
          </cell>
        </row>
        <row r="82">
          <cell r="C82" t="str">
            <v>Japan</v>
          </cell>
          <cell r="D82" t="str">
            <v>Energy Arbitrage</v>
          </cell>
        </row>
        <row r="83">
          <cell r="C83" t="str">
            <v>Country A</v>
          </cell>
          <cell r="D83" t="str">
            <v>Energy Arbitrage</v>
          </cell>
        </row>
        <row r="84">
          <cell r="C84" t="str">
            <v>Country B</v>
          </cell>
          <cell r="D84" t="str">
            <v>Energy Arbitrage</v>
          </cell>
        </row>
        <row r="85">
          <cell r="C85" t="str">
            <v>Country C</v>
          </cell>
          <cell r="D85" t="str">
            <v>Energy Arbitrage</v>
          </cell>
        </row>
        <row r="86">
          <cell r="C86" t="str">
            <v>Country D</v>
          </cell>
          <cell r="D86" t="str">
            <v>Energy Arbitrage</v>
          </cell>
        </row>
        <row r="87">
          <cell r="C87" t="str">
            <v>PJM</v>
          </cell>
          <cell r="D87" t="str">
            <v>Spinning Reserves</v>
          </cell>
        </row>
        <row r="88">
          <cell r="C88" t="str">
            <v>ISONE</v>
          </cell>
          <cell r="D88" t="str">
            <v>Spinning Reserves</v>
          </cell>
        </row>
        <row r="89">
          <cell r="C89" t="str">
            <v>ERCOT</v>
          </cell>
          <cell r="D89" t="str">
            <v>Spinning Reserves</v>
          </cell>
        </row>
        <row r="90">
          <cell r="C90" t="str">
            <v>CAISO</v>
          </cell>
          <cell r="D90" t="str">
            <v>Spinning Reserves</v>
          </cell>
        </row>
        <row r="91">
          <cell r="C91" t="str">
            <v>NYISO</v>
          </cell>
          <cell r="D91" t="str">
            <v>Spinning Reserves</v>
          </cell>
        </row>
        <row r="92">
          <cell r="C92" t="str">
            <v>MISO</v>
          </cell>
          <cell r="D92" t="str">
            <v>Spinning Reserves</v>
          </cell>
        </row>
        <row r="93">
          <cell r="C93" t="str">
            <v>SOUTHEAST</v>
          </cell>
          <cell r="D93" t="str">
            <v>Spinning Reserves</v>
          </cell>
        </row>
        <row r="94">
          <cell r="C94" t="str">
            <v>SPP</v>
          </cell>
          <cell r="D94" t="str">
            <v>Spinning Reserves</v>
          </cell>
        </row>
        <row r="95">
          <cell r="C95" t="str">
            <v>WECC (Non-CA)</v>
          </cell>
          <cell r="D95" t="str">
            <v>Spinning Reserves</v>
          </cell>
        </row>
        <row r="96">
          <cell r="C96" t="str">
            <v>United Kingdom</v>
          </cell>
          <cell r="D96" t="str">
            <v>Spinning Reserves</v>
          </cell>
        </row>
        <row r="97">
          <cell r="C97" t="str">
            <v>Australia</v>
          </cell>
          <cell r="D97" t="str">
            <v>Spinning Reserves</v>
          </cell>
        </row>
        <row r="98">
          <cell r="C98" t="str">
            <v>Germany</v>
          </cell>
          <cell r="D98" t="str">
            <v>Spinning Reserves</v>
          </cell>
        </row>
        <row r="99">
          <cell r="C99" t="str">
            <v>Japan</v>
          </cell>
          <cell r="D99" t="str">
            <v>Spinning Reserves</v>
          </cell>
        </row>
        <row r="100">
          <cell r="C100" t="str">
            <v>Country A</v>
          </cell>
          <cell r="D100" t="str">
            <v>Spinning Reserves</v>
          </cell>
        </row>
        <row r="101">
          <cell r="C101" t="str">
            <v>Country B</v>
          </cell>
          <cell r="D101" t="str">
            <v>Spinning Reserves</v>
          </cell>
        </row>
        <row r="102">
          <cell r="C102" t="str">
            <v>Country C</v>
          </cell>
          <cell r="D102" t="str">
            <v>Spinning Reserves</v>
          </cell>
        </row>
        <row r="103">
          <cell r="C103" t="str">
            <v>Country D</v>
          </cell>
          <cell r="D103" t="str">
            <v>Spinning Reserves</v>
          </cell>
        </row>
        <row r="104">
          <cell r="C104" t="str">
            <v>PJM</v>
          </cell>
          <cell r="D104" t="str">
            <v>Regulation</v>
          </cell>
        </row>
        <row r="105">
          <cell r="C105" t="str">
            <v>ISONE</v>
          </cell>
          <cell r="D105" t="str">
            <v>Regulation</v>
          </cell>
        </row>
        <row r="106">
          <cell r="C106" t="str">
            <v>ERCOT</v>
          </cell>
          <cell r="D106" t="str">
            <v>Regulation</v>
          </cell>
        </row>
        <row r="107">
          <cell r="C107" t="str">
            <v>CAISO</v>
          </cell>
          <cell r="D107" t="str">
            <v>Regulation</v>
          </cell>
        </row>
        <row r="108">
          <cell r="C108" t="str">
            <v>NYISO</v>
          </cell>
          <cell r="D108" t="str">
            <v>Regulation</v>
          </cell>
        </row>
        <row r="109">
          <cell r="C109" t="str">
            <v>MISO</v>
          </cell>
          <cell r="D109" t="str">
            <v>Regulation</v>
          </cell>
        </row>
        <row r="110">
          <cell r="C110" t="str">
            <v>SOUTHEAST</v>
          </cell>
          <cell r="D110" t="str">
            <v>Regulation</v>
          </cell>
        </row>
        <row r="111">
          <cell r="C111" t="str">
            <v>SPP</v>
          </cell>
          <cell r="D111" t="str">
            <v>Regulation</v>
          </cell>
        </row>
        <row r="112">
          <cell r="C112" t="str">
            <v>WECC (Non-CA)</v>
          </cell>
          <cell r="D112" t="str">
            <v>Regulation</v>
          </cell>
        </row>
        <row r="113">
          <cell r="C113" t="str">
            <v>United Kingdom</v>
          </cell>
          <cell r="D113" t="str">
            <v>Regulation</v>
          </cell>
        </row>
        <row r="114">
          <cell r="C114" t="str">
            <v>Australia</v>
          </cell>
          <cell r="D114" t="str">
            <v>Regulation</v>
          </cell>
        </row>
        <row r="115">
          <cell r="C115" t="str">
            <v>Germany</v>
          </cell>
          <cell r="D115" t="str">
            <v>Regulation</v>
          </cell>
        </row>
        <row r="116">
          <cell r="C116" t="str">
            <v>Japan</v>
          </cell>
          <cell r="D116" t="str">
            <v>Regulation</v>
          </cell>
        </row>
        <row r="117">
          <cell r="C117" t="str">
            <v>Country A</v>
          </cell>
          <cell r="D117" t="str">
            <v>Regulation</v>
          </cell>
        </row>
        <row r="118">
          <cell r="C118" t="str">
            <v>Country B</v>
          </cell>
          <cell r="D118" t="str">
            <v>Regulation</v>
          </cell>
        </row>
        <row r="119">
          <cell r="C119" t="str">
            <v>Country C</v>
          </cell>
          <cell r="D119" t="str">
            <v>Regulation</v>
          </cell>
        </row>
        <row r="120">
          <cell r="C120" t="str">
            <v>Country D</v>
          </cell>
          <cell r="D120" t="str">
            <v>Regulation</v>
          </cell>
        </row>
        <row r="121">
          <cell r="C121" t="str">
            <v>PJM</v>
          </cell>
          <cell r="D121" t="str">
            <v>Renewables Integration</v>
          </cell>
        </row>
        <row r="122">
          <cell r="C122" t="str">
            <v>ISONE</v>
          </cell>
          <cell r="D122" t="str">
            <v>Renewables Integration</v>
          </cell>
        </row>
        <row r="123">
          <cell r="C123" t="str">
            <v>ERCOT</v>
          </cell>
          <cell r="D123" t="str">
            <v>Renewables Integration</v>
          </cell>
        </row>
        <row r="124">
          <cell r="C124" t="str">
            <v>CAISO</v>
          </cell>
          <cell r="D124" t="str">
            <v>Renewables Integration</v>
          </cell>
        </row>
        <row r="125">
          <cell r="C125" t="str">
            <v>NYISO</v>
          </cell>
          <cell r="D125" t="str">
            <v>Renewables Integration</v>
          </cell>
        </row>
        <row r="126">
          <cell r="C126" t="str">
            <v>MISO</v>
          </cell>
          <cell r="D126" t="str">
            <v>Renewables Integration</v>
          </cell>
        </row>
        <row r="127">
          <cell r="C127" t="str">
            <v>SOUTHEAST</v>
          </cell>
          <cell r="D127" t="str">
            <v>Renewables Integration</v>
          </cell>
        </row>
        <row r="128">
          <cell r="C128" t="str">
            <v>SPP</v>
          </cell>
          <cell r="D128" t="str">
            <v>Renewables Integration</v>
          </cell>
        </row>
        <row r="129">
          <cell r="C129" t="str">
            <v>WECC (Non-CA)</v>
          </cell>
          <cell r="D129" t="str">
            <v>Renewables Integration</v>
          </cell>
        </row>
        <row r="130">
          <cell r="C130" t="str">
            <v>United Kingdom</v>
          </cell>
          <cell r="D130" t="str">
            <v>Renewables Integration</v>
          </cell>
        </row>
        <row r="131">
          <cell r="C131" t="str">
            <v>Australia</v>
          </cell>
          <cell r="D131" t="str">
            <v>Renewables Integration</v>
          </cell>
        </row>
        <row r="132">
          <cell r="C132" t="str">
            <v>Germany</v>
          </cell>
          <cell r="D132" t="str">
            <v>Renewables Integration</v>
          </cell>
        </row>
        <row r="133">
          <cell r="C133" t="str">
            <v>Japan</v>
          </cell>
          <cell r="D133" t="str">
            <v>Renewables Integration</v>
          </cell>
        </row>
        <row r="134">
          <cell r="C134" t="str">
            <v>Country A</v>
          </cell>
          <cell r="D134" t="str">
            <v>Renewables Integration</v>
          </cell>
        </row>
        <row r="135">
          <cell r="C135" t="str">
            <v>Country B</v>
          </cell>
          <cell r="D135" t="str">
            <v>Renewables Integration</v>
          </cell>
        </row>
        <row r="136">
          <cell r="C136" t="str">
            <v>Country C</v>
          </cell>
          <cell r="D136" t="str">
            <v>Renewables Integration</v>
          </cell>
        </row>
        <row r="137">
          <cell r="C137" t="str">
            <v>Country D</v>
          </cell>
          <cell r="D137" t="str">
            <v>Renewables Integration</v>
          </cell>
        </row>
        <row r="138">
          <cell r="C138" t="str">
            <v>PJM</v>
          </cell>
          <cell r="D138" t="str">
            <v>Grid Services</v>
          </cell>
        </row>
        <row r="139">
          <cell r="C139" t="str">
            <v>ISONE</v>
          </cell>
          <cell r="D139" t="str">
            <v>Grid Services</v>
          </cell>
        </row>
        <row r="140">
          <cell r="C140" t="str">
            <v>ERCOT</v>
          </cell>
          <cell r="D140" t="str">
            <v>Grid Services</v>
          </cell>
        </row>
        <row r="141">
          <cell r="C141" t="str">
            <v>CAISO</v>
          </cell>
          <cell r="D141" t="str">
            <v>Grid Services</v>
          </cell>
        </row>
        <row r="142">
          <cell r="C142" t="str">
            <v>NYISO</v>
          </cell>
          <cell r="D142" t="str">
            <v>Grid Services</v>
          </cell>
        </row>
        <row r="143">
          <cell r="C143" t="str">
            <v>MISO</v>
          </cell>
          <cell r="D143" t="str">
            <v>Grid Services</v>
          </cell>
        </row>
        <row r="144">
          <cell r="C144" t="str">
            <v>SOUTHEAST</v>
          </cell>
          <cell r="D144" t="str">
            <v>Grid Services</v>
          </cell>
        </row>
        <row r="145">
          <cell r="C145" t="str">
            <v>SPP</v>
          </cell>
          <cell r="D145" t="str">
            <v>Grid Services</v>
          </cell>
        </row>
        <row r="146">
          <cell r="C146" t="str">
            <v>WECC (Non-CA)</v>
          </cell>
          <cell r="D146" t="str">
            <v>Grid Services</v>
          </cell>
        </row>
        <row r="147">
          <cell r="C147" t="str">
            <v>United Kingdom</v>
          </cell>
          <cell r="D147" t="str">
            <v>Grid Services</v>
          </cell>
        </row>
        <row r="148">
          <cell r="C148" t="str">
            <v>Australia</v>
          </cell>
          <cell r="D148" t="str">
            <v>Grid Services</v>
          </cell>
        </row>
        <row r="149">
          <cell r="C149" t="str">
            <v>Germany</v>
          </cell>
          <cell r="D149" t="str">
            <v>Grid Services</v>
          </cell>
        </row>
        <row r="150">
          <cell r="C150" t="str">
            <v>Japan</v>
          </cell>
          <cell r="D150" t="str">
            <v>Grid Services</v>
          </cell>
        </row>
        <row r="151">
          <cell r="C151" t="str">
            <v>Country A</v>
          </cell>
          <cell r="D151" t="str">
            <v>Grid Services</v>
          </cell>
        </row>
        <row r="152">
          <cell r="C152" t="str">
            <v>Country B</v>
          </cell>
          <cell r="D152" t="str">
            <v>Grid Services</v>
          </cell>
        </row>
        <row r="153">
          <cell r="C153" t="str">
            <v>Country C</v>
          </cell>
          <cell r="D153" t="str">
            <v>Grid Services</v>
          </cell>
        </row>
        <row r="154">
          <cell r="C154" t="str">
            <v>Country D</v>
          </cell>
          <cell r="D154" t="str">
            <v>Grid Services</v>
          </cell>
        </row>
        <row r="155">
          <cell r="C155" t="str">
            <v>PJM</v>
          </cell>
          <cell r="D155" t="str">
            <v>DR / BTM Revenue</v>
          </cell>
        </row>
        <row r="156">
          <cell r="C156" t="str">
            <v>ISONE</v>
          </cell>
          <cell r="D156" t="str">
            <v>DR / BTM Revenue</v>
          </cell>
        </row>
        <row r="157">
          <cell r="C157" t="str">
            <v>ERCOT</v>
          </cell>
          <cell r="D157" t="str">
            <v>DR / BTM Revenue</v>
          </cell>
        </row>
        <row r="158">
          <cell r="C158" t="str">
            <v>CAISO</v>
          </cell>
          <cell r="D158" t="str">
            <v>DR / BTM Revenue</v>
          </cell>
        </row>
        <row r="159">
          <cell r="C159" t="str">
            <v>NYISO</v>
          </cell>
          <cell r="D159" t="str">
            <v>DR / BTM Revenue</v>
          </cell>
        </row>
        <row r="160">
          <cell r="C160" t="str">
            <v>MISO</v>
          </cell>
          <cell r="D160" t="str">
            <v>DR / BTM Revenue</v>
          </cell>
        </row>
        <row r="161">
          <cell r="C161" t="str">
            <v>SOUTHEAST</v>
          </cell>
          <cell r="D161" t="str">
            <v>DR / BTM Revenue</v>
          </cell>
        </row>
        <row r="162">
          <cell r="C162" t="str">
            <v>SPP</v>
          </cell>
          <cell r="D162" t="str">
            <v>DR / BTM Revenue</v>
          </cell>
        </row>
        <row r="163">
          <cell r="C163" t="str">
            <v>WECC (Non-CA)</v>
          </cell>
          <cell r="D163" t="str">
            <v>DR / BTM Revenue</v>
          </cell>
        </row>
        <row r="164">
          <cell r="C164" t="str">
            <v>United Kingdom</v>
          </cell>
          <cell r="D164" t="str">
            <v>DR / BTM Revenue</v>
          </cell>
        </row>
        <row r="165">
          <cell r="C165" t="str">
            <v>Australia</v>
          </cell>
          <cell r="D165" t="str">
            <v>DR / BTM Revenue</v>
          </cell>
        </row>
        <row r="166">
          <cell r="C166" t="str">
            <v>Germany</v>
          </cell>
          <cell r="D166" t="str">
            <v>DR / BTM Revenue</v>
          </cell>
        </row>
        <row r="167">
          <cell r="C167" t="str">
            <v>Japan</v>
          </cell>
          <cell r="D167" t="str">
            <v>DR / BTM Revenue</v>
          </cell>
        </row>
        <row r="168">
          <cell r="C168" t="str">
            <v>Country A</v>
          </cell>
          <cell r="D168" t="str">
            <v>DR / BTM Revenue</v>
          </cell>
        </row>
        <row r="169">
          <cell r="C169" t="str">
            <v>Country B</v>
          </cell>
          <cell r="D169" t="str">
            <v>DR / BTM Revenue</v>
          </cell>
        </row>
        <row r="170">
          <cell r="C170" t="str">
            <v>Country C</v>
          </cell>
          <cell r="D170" t="str">
            <v>DR / BTM Revenue</v>
          </cell>
        </row>
        <row r="171">
          <cell r="C171" t="str">
            <v>Country D</v>
          </cell>
          <cell r="D171" t="str">
            <v>DR / BTM Revenue</v>
          </cell>
        </row>
        <row r="172">
          <cell r="C172" t="str">
            <v>PJM</v>
          </cell>
          <cell r="D172" t="str">
            <v>Bill Mgmt.</v>
          </cell>
        </row>
        <row r="173">
          <cell r="C173" t="str">
            <v>ISONE</v>
          </cell>
          <cell r="D173" t="str">
            <v>Bill Mgmt.</v>
          </cell>
        </row>
        <row r="174">
          <cell r="C174" t="str">
            <v>ERCOT</v>
          </cell>
          <cell r="D174" t="str">
            <v>Bill Mgmt.</v>
          </cell>
        </row>
        <row r="175">
          <cell r="C175" t="str">
            <v>CAISO</v>
          </cell>
          <cell r="D175" t="str">
            <v>Bill Mgmt.</v>
          </cell>
        </row>
        <row r="176">
          <cell r="C176" t="str">
            <v>NYISO</v>
          </cell>
          <cell r="D176" t="str">
            <v>Bill Mgmt.</v>
          </cell>
        </row>
        <row r="177">
          <cell r="C177" t="str">
            <v>MISO</v>
          </cell>
          <cell r="D177" t="str">
            <v>Bill Mgmt.</v>
          </cell>
        </row>
        <row r="178">
          <cell r="C178" t="str">
            <v>SOUTHEAST</v>
          </cell>
          <cell r="D178" t="str">
            <v>Bill Mgmt.</v>
          </cell>
        </row>
        <row r="179">
          <cell r="C179" t="str">
            <v>SPP</v>
          </cell>
          <cell r="D179" t="str">
            <v>Bill Mgmt.</v>
          </cell>
        </row>
        <row r="180">
          <cell r="C180" t="str">
            <v>WECC (Non-CA)</v>
          </cell>
          <cell r="D180" t="str">
            <v>Bill Mgmt.</v>
          </cell>
        </row>
        <row r="181">
          <cell r="C181" t="str">
            <v>United Kingdom</v>
          </cell>
          <cell r="D181" t="str">
            <v>Bill Mgmt.</v>
          </cell>
        </row>
        <row r="182">
          <cell r="C182" t="str">
            <v>Australia</v>
          </cell>
          <cell r="D182" t="str">
            <v>Bill Mgmt.</v>
          </cell>
        </row>
        <row r="183">
          <cell r="C183" t="str">
            <v>Germany</v>
          </cell>
          <cell r="D183" t="str">
            <v>Bill Mgmt.</v>
          </cell>
        </row>
        <row r="184">
          <cell r="C184" t="str">
            <v>Japan</v>
          </cell>
          <cell r="D184" t="str">
            <v>Bill Mgmt.</v>
          </cell>
        </row>
        <row r="185">
          <cell r="C185" t="str">
            <v>Country A</v>
          </cell>
          <cell r="D185" t="str">
            <v>Bill Mgmt.</v>
          </cell>
        </row>
        <row r="186">
          <cell r="C186" t="str">
            <v>Country B</v>
          </cell>
          <cell r="D186" t="str">
            <v>Bill Mgmt.</v>
          </cell>
        </row>
        <row r="187">
          <cell r="C187" t="str">
            <v>Country C</v>
          </cell>
          <cell r="D187" t="str">
            <v>Bill Mgmt.</v>
          </cell>
        </row>
        <row r="188">
          <cell r="C188" t="str">
            <v>Country D</v>
          </cell>
          <cell r="D188" t="str">
            <v>Bill Mgmt.</v>
          </cell>
        </row>
        <row r="189">
          <cell r="C189" t="str">
            <v>PJM</v>
          </cell>
          <cell r="D189" t="str">
            <v>T&amp;D</v>
          </cell>
        </row>
        <row r="190">
          <cell r="C190" t="str">
            <v>ISONE</v>
          </cell>
          <cell r="D190" t="str">
            <v>T&amp;D</v>
          </cell>
        </row>
        <row r="191">
          <cell r="C191" t="str">
            <v>ERCOT</v>
          </cell>
          <cell r="D191" t="str">
            <v>T&amp;D</v>
          </cell>
        </row>
        <row r="192">
          <cell r="C192" t="str">
            <v>CAISO</v>
          </cell>
          <cell r="D192" t="str">
            <v>T&amp;D</v>
          </cell>
        </row>
        <row r="193">
          <cell r="C193" t="str">
            <v>NYISO</v>
          </cell>
          <cell r="D193" t="str">
            <v>T&amp;D</v>
          </cell>
        </row>
        <row r="194">
          <cell r="C194" t="str">
            <v>MISO</v>
          </cell>
          <cell r="D194" t="str">
            <v>T&amp;D</v>
          </cell>
        </row>
        <row r="195">
          <cell r="C195" t="str">
            <v>SOUTHEAST</v>
          </cell>
          <cell r="D195" t="str">
            <v>T&amp;D</v>
          </cell>
        </row>
        <row r="196">
          <cell r="C196" t="str">
            <v>SPP</v>
          </cell>
          <cell r="D196" t="str">
            <v>T&amp;D</v>
          </cell>
        </row>
        <row r="197">
          <cell r="C197" t="str">
            <v>WECC (Non-CA)</v>
          </cell>
          <cell r="D197" t="str">
            <v>T&amp;D</v>
          </cell>
        </row>
        <row r="198">
          <cell r="C198" t="str">
            <v>United Kingdom</v>
          </cell>
          <cell r="D198" t="str">
            <v>T&amp;D</v>
          </cell>
        </row>
        <row r="199">
          <cell r="C199" t="str">
            <v>Australia</v>
          </cell>
          <cell r="D199" t="str">
            <v>T&amp;D</v>
          </cell>
        </row>
        <row r="200">
          <cell r="C200" t="str">
            <v>Germany</v>
          </cell>
          <cell r="D200" t="str">
            <v>T&amp;D</v>
          </cell>
        </row>
        <row r="201">
          <cell r="C201" t="str">
            <v>Japan</v>
          </cell>
          <cell r="D201" t="str">
            <v>T&amp;D</v>
          </cell>
        </row>
        <row r="202">
          <cell r="C202" t="str">
            <v>Country A</v>
          </cell>
          <cell r="D202" t="str">
            <v>T&amp;D</v>
          </cell>
        </row>
        <row r="203">
          <cell r="C203" t="str">
            <v>Country B</v>
          </cell>
          <cell r="D203" t="str">
            <v>T&amp;D</v>
          </cell>
        </row>
        <row r="204">
          <cell r="C204" t="str">
            <v>Country C</v>
          </cell>
          <cell r="D204" t="str">
            <v>T&amp;D</v>
          </cell>
        </row>
        <row r="205">
          <cell r="C205" t="str">
            <v>Country D</v>
          </cell>
          <cell r="D205" t="str">
            <v>T&amp;D</v>
          </cell>
        </row>
        <row r="212">
          <cell r="C212" t="str">
            <v>Base</v>
          </cell>
          <cell r="D212" t="str">
            <v>PJM</v>
          </cell>
          <cell r="E212" t="str">
            <v>Capacity</v>
          </cell>
        </row>
        <row r="213">
          <cell r="C213" t="str">
            <v>Base</v>
          </cell>
          <cell r="D213" t="str">
            <v>ISONE</v>
          </cell>
          <cell r="E213" t="str">
            <v>Capacity</v>
          </cell>
        </row>
        <row r="214">
          <cell r="C214" t="str">
            <v>Base</v>
          </cell>
          <cell r="D214" t="str">
            <v>ERCOT</v>
          </cell>
          <cell r="E214" t="str">
            <v>Capacity</v>
          </cell>
        </row>
        <row r="215">
          <cell r="C215" t="str">
            <v>Base</v>
          </cell>
          <cell r="D215" t="str">
            <v>CAISO</v>
          </cell>
          <cell r="E215" t="str">
            <v>Capacity</v>
          </cell>
        </row>
        <row r="216">
          <cell r="C216" t="str">
            <v>Base</v>
          </cell>
          <cell r="D216" t="str">
            <v>NYISO</v>
          </cell>
          <cell r="E216" t="str">
            <v>Capacity</v>
          </cell>
        </row>
        <row r="217">
          <cell r="C217" t="str">
            <v>Base</v>
          </cell>
          <cell r="D217" t="str">
            <v>MISO</v>
          </cell>
          <cell r="E217" t="str">
            <v>Capacity</v>
          </cell>
        </row>
        <row r="218">
          <cell r="C218" t="str">
            <v>Base</v>
          </cell>
          <cell r="D218" t="str">
            <v>SOUTHEAST</v>
          </cell>
          <cell r="E218" t="str">
            <v>Capacity</v>
          </cell>
        </row>
        <row r="219">
          <cell r="C219" t="str">
            <v>Base</v>
          </cell>
          <cell r="D219" t="str">
            <v>SPP</v>
          </cell>
          <cell r="E219" t="str">
            <v>Capacity</v>
          </cell>
        </row>
        <row r="220">
          <cell r="C220" t="str">
            <v>Base</v>
          </cell>
          <cell r="D220" t="str">
            <v>WECC (Non-CA)</v>
          </cell>
          <cell r="E220" t="str">
            <v>Capacity</v>
          </cell>
        </row>
        <row r="221">
          <cell r="C221" t="str">
            <v>Base</v>
          </cell>
          <cell r="D221" t="str">
            <v>United Kingdom</v>
          </cell>
          <cell r="E221" t="str">
            <v>Capacity</v>
          </cell>
        </row>
        <row r="222">
          <cell r="C222" t="str">
            <v>Base</v>
          </cell>
          <cell r="D222" t="str">
            <v>Australia</v>
          </cell>
          <cell r="E222" t="str">
            <v>Capacity</v>
          </cell>
        </row>
        <row r="223">
          <cell r="C223" t="str">
            <v>Base</v>
          </cell>
          <cell r="D223" t="str">
            <v>Germany</v>
          </cell>
          <cell r="E223" t="str">
            <v>Capacity</v>
          </cell>
        </row>
        <row r="224">
          <cell r="C224" t="str">
            <v>Base</v>
          </cell>
          <cell r="D224" t="str">
            <v>Japan</v>
          </cell>
          <cell r="E224" t="str">
            <v>Capacity</v>
          </cell>
        </row>
        <row r="225">
          <cell r="C225" t="str">
            <v>Base</v>
          </cell>
          <cell r="D225" t="str">
            <v>Country A</v>
          </cell>
          <cell r="E225" t="str">
            <v>Capacity</v>
          </cell>
        </row>
        <row r="226">
          <cell r="C226" t="str">
            <v>Base</v>
          </cell>
          <cell r="D226" t="str">
            <v>Country B</v>
          </cell>
          <cell r="E226" t="str">
            <v>Capacity</v>
          </cell>
        </row>
        <row r="227">
          <cell r="C227" t="str">
            <v>Base</v>
          </cell>
          <cell r="D227" t="str">
            <v>Country C</v>
          </cell>
          <cell r="E227" t="str">
            <v>Capacity</v>
          </cell>
        </row>
        <row r="228">
          <cell r="C228" t="str">
            <v>Base</v>
          </cell>
          <cell r="D228" t="str">
            <v>Country D</v>
          </cell>
          <cell r="E228" t="str">
            <v>Capacity</v>
          </cell>
        </row>
        <row r="229">
          <cell r="C229" t="str">
            <v>High</v>
          </cell>
          <cell r="D229" t="str">
            <v>PJM</v>
          </cell>
          <cell r="E229" t="str">
            <v>Capacity</v>
          </cell>
        </row>
        <row r="230">
          <cell r="C230" t="str">
            <v>High</v>
          </cell>
          <cell r="D230" t="str">
            <v>ISONE</v>
          </cell>
          <cell r="E230" t="str">
            <v>Capacity</v>
          </cell>
        </row>
        <row r="231">
          <cell r="C231" t="str">
            <v>High</v>
          </cell>
          <cell r="D231" t="str">
            <v>ERCOT</v>
          </cell>
          <cell r="E231" t="str">
            <v>Capacity</v>
          </cell>
        </row>
        <row r="232">
          <cell r="C232" t="str">
            <v>High</v>
          </cell>
          <cell r="D232" t="str">
            <v>CAISO</v>
          </cell>
          <cell r="E232" t="str">
            <v>Capacity</v>
          </cell>
        </row>
        <row r="233">
          <cell r="C233" t="str">
            <v>High</v>
          </cell>
          <cell r="D233" t="str">
            <v>NYISO</v>
          </cell>
          <cell r="E233" t="str">
            <v>Capacity</v>
          </cell>
        </row>
        <row r="234">
          <cell r="C234" t="str">
            <v>High</v>
          </cell>
          <cell r="D234" t="str">
            <v>MISO</v>
          </cell>
          <cell r="E234" t="str">
            <v>Capacity</v>
          </cell>
        </row>
        <row r="235">
          <cell r="C235" t="str">
            <v>High</v>
          </cell>
          <cell r="D235" t="str">
            <v>SOUTHEAST</v>
          </cell>
          <cell r="E235" t="str">
            <v>Capacity</v>
          </cell>
        </row>
        <row r="236">
          <cell r="C236" t="str">
            <v>High</v>
          </cell>
          <cell r="D236" t="str">
            <v>SPP</v>
          </cell>
          <cell r="E236" t="str">
            <v>Capacity</v>
          </cell>
        </row>
        <row r="237">
          <cell r="C237" t="str">
            <v>High</v>
          </cell>
          <cell r="D237" t="str">
            <v>WECC (Non-CA)</v>
          </cell>
          <cell r="E237" t="str">
            <v>Capacity</v>
          </cell>
        </row>
        <row r="238">
          <cell r="C238" t="str">
            <v>High</v>
          </cell>
          <cell r="D238" t="str">
            <v>United Kingdom</v>
          </cell>
          <cell r="E238" t="str">
            <v>Capacity</v>
          </cell>
        </row>
        <row r="239">
          <cell r="C239" t="str">
            <v>High</v>
          </cell>
          <cell r="D239" t="str">
            <v>Australia</v>
          </cell>
          <cell r="E239" t="str">
            <v>Capacity</v>
          </cell>
        </row>
        <row r="240">
          <cell r="C240" t="str">
            <v>High</v>
          </cell>
          <cell r="D240" t="str">
            <v>Germany</v>
          </cell>
          <cell r="E240" t="str">
            <v>Capacity</v>
          </cell>
        </row>
        <row r="241">
          <cell r="C241" t="str">
            <v>High</v>
          </cell>
          <cell r="D241" t="str">
            <v>Japan</v>
          </cell>
          <cell r="E241" t="str">
            <v>Capacity</v>
          </cell>
        </row>
        <row r="242">
          <cell r="C242" t="str">
            <v>High</v>
          </cell>
          <cell r="D242" t="str">
            <v>Country A</v>
          </cell>
          <cell r="E242" t="str">
            <v>Capacity</v>
          </cell>
        </row>
        <row r="243">
          <cell r="C243" t="str">
            <v>High</v>
          </cell>
          <cell r="D243" t="str">
            <v>Country B</v>
          </cell>
          <cell r="E243" t="str">
            <v>Capacity</v>
          </cell>
        </row>
        <row r="244">
          <cell r="C244" t="str">
            <v>High</v>
          </cell>
          <cell r="D244" t="str">
            <v>Country C</v>
          </cell>
          <cell r="E244" t="str">
            <v>Capacity</v>
          </cell>
        </row>
        <row r="245">
          <cell r="C245" t="str">
            <v>High</v>
          </cell>
          <cell r="D245" t="str">
            <v>Country D</v>
          </cell>
          <cell r="E245" t="str">
            <v>Capacity</v>
          </cell>
        </row>
        <row r="246">
          <cell r="C246" t="str">
            <v>Low</v>
          </cell>
          <cell r="D246" t="str">
            <v>PJM</v>
          </cell>
          <cell r="E246" t="str">
            <v>Capacity</v>
          </cell>
        </row>
        <row r="247">
          <cell r="C247" t="str">
            <v>Low</v>
          </cell>
          <cell r="D247" t="str">
            <v>ISONE</v>
          </cell>
          <cell r="E247" t="str">
            <v>Capacity</v>
          </cell>
        </row>
        <row r="248">
          <cell r="C248" t="str">
            <v>Low</v>
          </cell>
          <cell r="D248" t="str">
            <v>ERCOT</v>
          </cell>
          <cell r="E248" t="str">
            <v>Capacity</v>
          </cell>
        </row>
        <row r="249">
          <cell r="C249" t="str">
            <v>Low</v>
          </cell>
          <cell r="D249" t="str">
            <v>CAISO</v>
          </cell>
          <cell r="E249" t="str">
            <v>Capacity</v>
          </cell>
        </row>
        <row r="250">
          <cell r="C250" t="str">
            <v>Low</v>
          </cell>
          <cell r="D250" t="str">
            <v>NYISO</v>
          </cell>
          <cell r="E250" t="str">
            <v>Capacity</v>
          </cell>
        </row>
        <row r="251">
          <cell r="C251" t="str">
            <v>Low</v>
          </cell>
          <cell r="D251" t="str">
            <v>MISO</v>
          </cell>
          <cell r="E251" t="str">
            <v>Capacity</v>
          </cell>
        </row>
        <row r="252">
          <cell r="C252" t="str">
            <v>Low</v>
          </cell>
          <cell r="D252" t="str">
            <v>SOUTHEAST</v>
          </cell>
          <cell r="E252" t="str">
            <v>Capacity</v>
          </cell>
        </row>
        <row r="253">
          <cell r="C253" t="str">
            <v>Low</v>
          </cell>
          <cell r="D253" t="str">
            <v>SPP</v>
          </cell>
          <cell r="E253" t="str">
            <v>Capacity</v>
          </cell>
        </row>
        <row r="254">
          <cell r="C254" t="str">
            <v>Low</v>
          </cell>
          <cell r="D254" t="str">
            <v>WECC (Non-CA)</v>
          </cell>
          <cell r="E254" t="str">
            <v>Capacity</v>
          </cell>
        </row>
        <row r="255">
          <cell r="C255" t="str">
            <v>Low</v>
          </cell>
          <cell r="D255" t="str">
            <v>United Kingdom</v>
          </cell>
          <cell r="E255" t="str">
            <v>Capacity</v>
          </cell>
        </row>
        <row r="256">
          <cell r="C256" t="str">
            <v>Low</v>
          </cell>
          <cell r="D256" t="str">
            <v>Australia</v>
          </cell>
          <cell r="E256" t="str">
            <v>Capacity</v>
          </cell>
        </row>
        <row r="257">
          <cell r="C257" t="str">
            <v>Low</v>
          </cell>
          <cell r="D257" t="str">
            <v>Germany</v>
          </cell>
          <cell r="E257" t="str">
            <v>Capacity</v>
          </cell>
        </row>
        <row r="258">
          <cell r="C258" t="str">
            <v>Low</v>
          </cell>
          <cell r="D258" t="str">
            <v>Japan</v>
          </cell>
          <cell r="E258" t="str">
            <v>Capacity</v>
          </cell>
        </row>
        <row r="259">
          <cell r="C259" t="str">
            <v>Low</v>
          </cell>
          <cell r="D259" t="str">
            <v>Country A</v>
          </cell>
          <cell r="E259" t="str">
            <v>Capacity</v>
          </cell>
        </row>
        <row r="260">
          <cell r="C260" t="str">
            <v>Low</v>
          </cell>
          <cell r="D260" t="str">
            <v>Country B</v>
          </cell>
          <cell r="E260" t="str">
            <v>Capacity</v>
          </cell>
        </row>
        <row r="261">
          <cell r="C261" t="str">
            <v>Low</v>
          </cell>
          <cell r="D261" t="str">
            <v>Country C</v>
          </cell>
          <cell r="E261" t="str">
            <v>Capacity</v>
          </cell>
        </row>
        <row r="262">
          <cell r="C262" t="str">
            <v>Low</v>
          </cell>
          <cell r="D262" t="str">
            <v>Country D</v>
          </cell>
          <cell r="E262" t="str">
            <v>Capacity</v>
          </cell>
        </row>
        <row r="263">
          <cell r="C263" t="str">
            <v>Base</v>
          </cell>
          <cell r="D263" t="str">
            <v>PJM</v>
          </cell>
          <cell r="E263" t="str">
            <v>Energy Arbitrage</v>
          </cell>
        </row>
        <row r="264">
          <cell r="C264" t="str">
            <v>Base</v>
          </cell>
          <cell r="D264" t="str">
            <v>ISONE</v>
          </cell>
          <cell r="E264" t="str">
            <v>Energy Arbitrage</v>
          </cell>
        </row>
        <row r="265">
          <cell r="C265" t="str">
            <v>Base</v>
          </cell>
          <cell r="D265" t="str">
            <v>ERCOT</v>
          </cell>
          <cell r="E265" t="str">
            <v>Energy Arbitrage</v>
          </cell>
        </row>
        <row r="266">
          <cell r="C266" t="str">
            <v>Base</v>
          </cell>
          <cell r="D266" t="str">
            <v>CAISO</v>
          </cell>
          <cell r="E266" t="str">
            <v>Energy Arbitrage</v>
          </cell>
        </row>
        <row r="267">
          <cell r="C267" t="str">
            <v>Base</v>
          </cell>
          <cell r="D267" t="str">
            <v>NYISO</v>
          </cell>
          <cell r="E267" t="str">
            <v>Energy Arbitrage</v>
          </cell>
        </row>
        <row r="268">
          <cell r="C268" t="str">
            <v>Base</v>
          </cell>
          <cell r="D268" t="str">
            <v>MISO</v>
          </cell>
          <cell r="E268" t="str">
            <v>Energy Arbitrage</v>
          </cell>
        </row>
        <row r="269">
          <cell r="C269" t="str">
            <v>Base</v>
          </cell>
          <cell r="D269" t="str">
            <v>SOUTHEAST</v>
          </cell>
          <cell r="E269" t="str">
            <v>Energy Arbitrage</v>
          </cell>
        </row>
        <row r="270">
          <cell r="C270" t="str">
            <v>Base</v>
          </cell>
          <cell r="D270" t="str">
            <v>SPP</v>
          </cell>
          <cell r="E270" t="str">
            <v>Energy Arbitrage</v>
          </cell>
        </row>
        <row r="271">
          <cell r="C271" t="str">
            <v>Base</v>
          </cell>
          <cell r="D271" t="str">
            <v>WECC (Non-CA)</v>
          </cell>
          <cell r="E271" t="str">
            <v>Energy Arbitrage</v>
          </cell>
        </row>
        <row r="272">
          <cell r="C272" t="str">
            <v>Base</v>
          </cell>
          <cell r="D272" t="str">
            <v>United Kingdom</v>
          </cell>
          <cell r="E272" t="str">
            <v>Energy Arbitrage</v>
          </cell>
        </row>
        <row r="273">
          <cell r="C273" t="str">
            <v>Base</v>
          </cell>
          <cell r="D273" t="str">
            <v>Australia</v>
          </cell>
          <cell r="E273" t="str">
            <v>Energy Arbitrage</v>
          </cell>
        </row>
        <row r="274">
          <cell r="C274" t="str">
            <v>Base</v>
          </cell>
          <cell r="D274" t="str">
            <v>Germany</v>
          </cell>
          <cell r="E274" t="str">
            <v>Energy Arbitrage</v>
          </cell>
        </row>
        <row r="275">
          <cell r="C275" t="str">
            <v>Base</v>
          </cell>
          <cell r="D275" t="str">
            <v>Japan</v>
          </cell>
          <cell r="E275" t="str">
            <v>Energy Arbitrage</v>
          </cell>
        </row>
        <row r="276">
          <cell r="C276" t="str">
            <v>Base</v>
          </cell>
          <cell r="D276" t="str">
            <v>Country A</v>
          </cell>
          <cell r="E276" t="str">
            <v>Energy Arbitrage</v>
          </cell>
        </row>
        <row r="277">
          <cell r="C277" t="str">
            <v>Base</v>
          </cell>
          <cell r="D277" t="str">
            <v>Country B</v>
          </cell>
          <cell r="E277" t="str">
            <v>Energy Arbitrage</v>
          </cell>
        </row>
        <row r="278">
          <cell r="C278" t="str">
            <v>Base</v>
          </cell>
          <cell r="D278" t="str">
            <v>Country C</v>
          </cell>
          <cell r="E278" t="str">
            <v>Energy Arbitrage</v>
          </cell>
        </row>
        <row r="279">
          <cell r="C279" t="str">
            <v>Base</v>
          </cell>
          <cell r="D279" t="str">
            <v>Country D</v>
          </cell>
          <cell r="E279" t="str">
            <v>Energy Arbitrage</v>
          </cell>
        </row>
        <row r="280">
          <cell r="C280" t="str">
            <v>High</v>
          </cell>
          <cell r="D280" t="str">
            <v>PJM</v>
          </cell>
          <cell r="E280" t="str">
            <v>Energy Arbitrage</v>
          </cell>
        </row>
        <row r="281">
          <cell r="C281" t="str">
            <v>High</v>
          </cell>
          <cell r="D281" t="str">
            <v>ISONE</v>
          </cell>
          <cell r="E281" t="str">
            <v>Energy Arbitrage</v>
          </cell>
        </row>
        <row r="282">
          <cell r="C282" t="str">
            <v>High</v>
          </cell>
          <cell r="D282" t="str">
            <v>ERCOT</v>
          </cell>
          <cell r="E282" t="str">
            <v>Energy Arbitrage</v>
          </cell>
        </row>
        <row r="283">
          <cell r="C283" t="str">
            <v>High</v>
          </cell>
          <cell r="D283" t="str">
            <v>CAISO</v>
          </cell>
          <cell r="E283" t="str">
            <v>Energy Arbitrage</v>
          </cell>
        </row>
        <row r="284">
          <cell r="C284" t="str">
            <v>High</v>
          </cell>
          <cell r="D284" t="str">
            <v>NYISO</v>
          </cell>
          <cell r="E284" t="str">
            <v>Energy Arbitrage</v>
          </cell>
        </row>
        <row r="285">
          <cell r="C285" t="str">
            <v>High</v>
          </cell>
          <cell r="D285" t="str">
            <v>MISO</v>
          </cell>
          <cell r="E285" t="str">
            <v>Energy Arbitrage</v>
          </cell>
        </row>
        <row r="286">
          <cell r="C286" t="str">
            <v>High</v>
          </cell>
          <cell r="D286" t="str">
            <v>SOUTHEAST</v>
          </cell>
          <cell r="E286" t="str">
            <v>Energy Arbitrage</v>
          </cell>
        </row>
        <row r="287">
          <cell r="C287" t="str">
            <v>High</v>
          </cell>
          <cell r="D287" t="str">
            <v>SPP</v>
          </cell>
          <cell r="E287" t="str">
            <v>Energy Arbitrage</v>
          </cell>
        </row>
        <row r="288">
          <cell r="C288" t="str">
            <v>High</v>
          </cell>
          <cell r="D288" t="str">
            <v>WECC (Non-CA)</v>
          </cell>
          <cell r="E288" t="str">
            <v>Energy Arbitrage</v>
          </cell>
        </row>
        <row r="289">
          <cell r="C289" t="str">
            <v>High</v>
          </cell>
          <cell r="D289" t="str">
            <v>United Kingdom</v>
          </cell>
          <cell r="E289" t="str">
            <v>Energy Arbitrage</v>
          </cell>
        </row>
        <row r="290">
          <cell r="C290" t="str">
            <v>High</v>
          </cell>
          <cell r="D290" t="str">
            <v>Australia</v>
          </cell>
          <cell r="E290" t="str">
            <v>Energy Arbitrage</v>
          </cell>
        </row>
        <row r="291">
          <cell r="C291" t="str">
            <v>High</v>
          </cell>
          <cell r="D291" t="str">
            <v>Germany</v>
          </cell>
          <cell r="E291" t="str">
            <v>Energy Arbitrage</v>
          </cell>
        </row>
        <row r="292">
          <cell r="C292" t="str">
            <v>High</v>
          </cell>
          <cell r="D292" t="str">
            <v>Japan</v>
          </cell>
          <cell r="E292" t="str">
            <v>Energy Arbitrage</v>
          </cell>
        </row>
        <row r="293">
          <cell r="C293" t="str">
            <v>High</v>
          </cell>
          <cell r="D293" t="str">
            <v>Country A</v>
          </cell>
          <cell r="E293" t="str">
            <v>Energy Arbitrage</v>
          </cell>
        </row>
        <row r="294">
          <cell r="C294" t="str">
            <v>High</v>
          </cell>
          <cell r="D294" t="str">
            <v>Country B</v>
          </cell>
          <cell r="E294" t="str">
            <v>Energy Arbitrage</v>
          </cell>
        </row>
        <row r="295">
          <cell r="C295" t="str">
            <v>High</v>
          </cell>
          <cell r="D295" t="str">
            <v>Country C</v>
          </cell>
          <cell r="E295" t="str">
            <v>Energy Arbitrage</v>
          </cell>
        </row>
        <row r="296">
          <cell r="C296" t="str">
            <v>High</v>
          </cell>
          <cell r="D296" t="str">
            <v>Country D</v>
          </cell>
          <cell r="E296" t="str">
            <v>Energy Arbitrage</v>
          </cell>
        </row>
        <row r="297">
          <cell r="C297" t="str">
            <v>Low</v>
          </cell>
          <cell r="D297" t="str">
            <v>PJM</v>
          </cell>
          <cell r="E297" t="str">
            <v>Energy Arbitrage</v>
          </cell>
        </row>
        <row r="298">
          <cell r="C298" t="str">
            <v>Low</v>
          </cell>
          <cell r="D298" t="str">
            <v>ISONE</v>
          </cell>
          <cell r="E298" t="str">
            <v>Energy Arbitrage</v>
          </cell>
        </row>
        <row r="299">
          <cell r="C299" t="str">
            <v>Low</v>
          </cell>
          <cell r="D299" t="str">
            <v>ERCOT</v>
          </cell>
          <cell r="E299" t="str">
            <v>Energy Arbitrage</v>
          </cell>
        </row>
        <row r="300">
          <cell r="C300" t="str">
            <v>Low</v>
          </cell>
          <cell r="D300" t="str">
            <v>CAISO</v>
          </cell>
          <cell r="E300" t="str">
            <v>Energy Arbitrage</v>
          </cell>
        </row>
        <row r="301">
          <cell r="C301" t="str">
            <v>Low</v>
          </cell>
          <cell r="D301" t="str">
            <v>NYISO</v>
          </cell>
          <cell r="E301" t="str">
            <v>Energy Arbitrage</v>
          </cell>
        </row>
        <row r="302">
          <cell r="C302" t="str">
            <v>Low</v>
          </cell>
          <cell r="D302" t="str">
            <v>MISO</v>
          </cell>
          <cell r="E302" t="str">
            <v>Energy Arbitrage</v>
          </cell>
        </row>
        <row r="303">
          <cell r="C303" t="str">
            <v>Low</v>
          </cell>
          <cell r="D303" t="str">
            <v>SOUTHEAST</v>
          </cell>
          <cell r="E303" t="str">
            <v>Energy Arbitrage</v>
          </cell>
        </row>
        <row r="304">
          <cell r="C304" t="str">
            <v>Low</v>
          </cell>
          <cell r="D304" t="str">
            <v>SPP</v>
          </cell>
          <cell r="E304" t="str">
            <v>Energy Arbitrage</v>
          </cell>
        </row>
        <row r="305">
          <cell r="C305" t="str">
            <v>Low</v>
          </cell>
          <cell r="D305" t="str">
            <v>WECC (Non-CA)</v>
          </cell>
          <cell r="E305" t="str">
            <v>Energy Arbitrage</v>
          </cell>
        </row>
        <row r="306">
          <cell r="C306" t="str">
            <v>Low</v>
          </cell>
          <cell r="D306" t="str">
            <v>United Kingdom</v>
          </cell>
          <cell r="E306" t="str">
            <v>Energy Arbitrage</v>
          </cell>
        </row>
        <row r="307">
          <cell r="C307" t="str">
            <v>Low</v>
          </cell>
          <cell r="D307" t="str">
            <v>Australia</v>
          </cell>
          <cell r="E307" t="str">
            <v>Energy Arbitrage</v>
          </cell>
        </row>
        <row r="308">
          <cell r="C308" t="str">
            <v>Low</v>
          </cell>
          <cell r="D308" t="str">
            <v>Germany</v>
          </cell>
          <cell r="E308" t="str">
            <v>Energy Arbitrage</v>
          </cell>
        </row>
        <row r="309">
          <cell r="C309" t="str">
            <v>Low</v>
          </cell>
          <cell r="D309" t="str">
            <v>Japan</v>
          </cell>
          <cell r="E309" t="str">
            <v>Energy Arbitrage</v>
          </cell>
        </row>
        <row r="310">
          <cell r="C310" t="str">
            <v>Low</v>
          </cell>
          <cell r="D310" t="str">
            <v>Country A</v>
          </cell>
          <cell r="E310" t="str">
            <v>Energy Arbitrage</v>
          </cell>
        </row>
        <row r="311">
          <cell r="C311" t="str">
            <v>Low</v>
          </cell>
          <cell r="D311" t="str">
            <v>Country B</v>
          </cell>
          <cell r="E311" t="str">
            <v>Energy Arbitrage</v>
          </cell>
        </row>
        <row r="312">
          <cell r="C312" t="str">
            <v>Low</v>
          </cell>
          <cell r="D312" t="str">
            <v>Country C</v>
          </cell>
          <cell r="E312" t="str">
            <v>Energy Arbitrage</v>
          </cell>
        </row>
        <row r="313">
          <cell r="C313" t="str">
            <v>Low</v>
          </cell>
          <cell r="D313" t="str">
            <v>Country D</v>
          </cell>
          <cell r="E313" t="str">
            <v>Energy Arbitrage</v>
          </cell>
        </row>
        <row r="314">
          <cell r="C314" t="str">
            <v>Base</v>
          </cell>
          <cell r="D314" t="str">
            <v>PJM</v>
          </cell>
          <cell r="E314" t="str">
            <v>Spinning Reserves</v>
          </cell>
        </row>
        <row r="315">
          <cell r="C315" t="str">
            <v>Base</v>
          </cell>
          <cell r="D315" t="str">
            <v>ISONE</v>
          </cell>
          <cell r="E315" t="str">
            <v>Spinning Reserves</v>
          </cell>
        </row>
        <row r="316">
          <cell r="C316" t="str">
            <v>Base</v>
          </cell>
          <cell r="D316" t="str">
            <v>ERCOT</v>
          </cell>
          <cell r="E316" t="str">
            <v>Spinning Reserves</v>
          </cell>
        </row>
        <row r="317">
          <cell r="C317" t="str">
            <v>Base</v>
          </cell>
          <cell r="D317" t="str">
            <v>CAISO</v>
          </cell>
          <cell r="E317" t="str">
            <v>Spinning Reserves</v>
          </cell>
        </row>
        <row r="318">
          <cell r="C318" t="str">
            <v>Base</v>
          </cell>
          <cell r="D318" t="str">
            <v>NYISO</v>
          </cell>
          <cell r="E318" t="str">
            <v>Spinning Reserves</v>
          </cell>
        </row>
        <row r="319">
          <cell r="C319" t="str">
            <v>Base</v>
          </cell>
          <cell r="D319" t="str">
            <v>MISO</v>
          </cell>
          <cell r="E319" t="str">
            <v>Spinning Reserves</v>
          </cell>
        </row>
        <row r="320">
          <cell r="C320" t="str">
            <v>Base</v>
          </cell>
          <cell r="D320" t="str">
            <v>SOUTHEAST</v>
          </cell>
          <cell r="E320" t="str">
            <v>Spinning Reserves</v>
          </cell>
        </row>
        <row r="321">
          <cell r="C321" t="str">
            <v>Base</v>
          </cell>
          <cell r="D321" t="str">
            <v>SPP</v>
          </cell>
          <cell r="E321" t="str">
            <v>Spinning Reserves</v>
          </cell>
        </row>
        <row r="322">
          <cell r="C322" t="str">
            <v>Base</v>
          </cell>
          <cell r="D322" t="str">
            <v>WECC (Non-CA)</v>
          </cell>
          <cell r="E322" t="str">
            <v>Spinning Reserves</v>
          </cell>
        </row>
        <row r="323">
          <cell r="C323" t="str">
            <v>Base</v>
          </cell>
          <cell r="D323" t="str">
            <v>United Kingdom</v>
          </cell>
          <cell r="E323" t="str">
            <v>Spinning Reserves</v>
          </cell>
        </row>
        <row r="324">
          <cell r="C324" t="str">
            <v>Base</v>
          </cell>
          <cell r="D324" t="str">
            <v>Australia</v>
          </cell>
          <cell r="E324" t="str">
            <v>Spinning Reserves</v>
          </cell>
        </row>
        <row r="325">
          <cell r="C325" t="str">
            <v>Base</v>
          </cell>
          <cell r="D325" t="str">
            <v>Germany</v>
          </cell>
          <cell r="E325" t="str">
            <v>Spinning Reserves</v>
          </cell>
        </row>
        <row r="326">
          <cell r="C326" t="str">
            <v>Base</v>
          </cell>
          <cell r="D326" t="str">
            <v>Japan</v>
          </cell>
          <cell r="E326" t="str">
            <v>Spinning Reserves</v>
          </cell>
        </row>
        <row r="327">
          <cell r="C327" t="str">
            <v>Base</v>
          </cell>
          <cell r="D327" t="str">
            <v>Country A</v>
          </cell>
          <cell r="E327" t="str">
            <v>Spinning Reserves</v>
          </cell>
        </row>
        <row r="328">
          <cell r="C328" t="str">
            <v>Base</v>
          </cell>
          <cell r="D328" t="str">
            <v>Country B</v>
          </cell>
          <cell r="E328" t="str">
            <v>Spinning Reserves</v>
          </cell>
        </row>
        <row r="329">
          <cell r="C329" t="str">
            <v>Base</v>
          </cell>
          <cell r="D329" t="str">
            <v>Country C</v>
          </cell>
          <cell r="E329" t="str">
            <v>Spinning Reserves</v>
          </cell>
        </row>
        <row r="330">
          <cell r="C330" t="str">
            <v>Base</v>
          </cell>
          <cell r="D330" t="str">
            <v>Country D</v>
          </cell>
          <cell r="E330" t="str">
            <v>Spinning Reserves</v>
          </cell>
        </row>
        <row r="331">
          <cell r="C331" t="str">
            <v>High</v>
          </cell>
          <cell r="D331" t="str">
            <v>PJM</v>
          </cell>
          <cell r="E331" t="str">
            <v>Spinning Reserves</v>
          </cell>
        </row>
        <row r="332">
          <cell r="C332" t="str">
            <v>High</v>
          </cell>
          <cell r="D332" t="str">
            <v>ISONE</v>
          </cell>
          <cell r="E332" t="str">
            <v>Spinning Reserves</v>
          </cell>
        </row>
        <row r="333">
          <cell r="C333" t="str">
            <v>High</v>
          </cell>
          <cell r="D333" t="str">
            <v>ERCOT</v>
          </cell>
          <cell r="E333" t="str">
            <v>Spinning Reserves</v>
          </cell>
        </row>
        <row r="334">
          <cell r="C334" t="str">
            <v>High</v>
          </cell>
          <cell r="D334" t="str">
            <v>CAISO</v>
          </cell>
          <cell r="E334" t="str">
            <v>Spinning Reserves</v>
          </cell>
        </row>
        <row r="335">
          <cell r="C335" t="str">
            <v>High</v>
          </cell>
          <cell r="D335" t="str">
            <v>NYISO</v>
          </cell>
          <cell r="E335" t="str">
            <v>Spinning Reserves</v>
          </cell>
        </row>
        <row r="336">
          <cell r="C336" t="str">
            <v>High</v>
          </cell>
          <cell r="D336" t="str">
            <v>MISO</v>
          </cell>
          <cell r="E336" t="str">
            <v>Spinning Reserves</v>
          </cell>
        </row>
        <row r="337">
          <cell r="C337" t="str">
            <v>High</v>
          </cell>
          <cell r="D337" t="str">
            <v>SOUTHEAST</v>
          </cell>
          <cell r="E337" t="str">
            <v>Spinning Reserves</v>
          </cell>
        </row>
        <row r="338">
          <cell r="C338" t="str">
            <v>High</v>
          </cell>
          <cell r="D338" t="str">
            <v>SPP</v>
          </cell>
          <cell r="E338" t="str">
            <v>Spinning Reserves</v>
          </cell>
        </row>
        <row r="339">
          <cell r="C339" t="str">
            <v>High</v>
          </cell>
          <cell r="D339" t="str">
            <v>WECC (Non-CA)</v>
          </cell>
          <cell r="E339" t="str">
            <v>Spinning Reserves</v>
          </cell>
        </row>
        <row r="340">
          <cell r="C340" t="str">
            <v>High</v>
          </cell>
          <cell r="D340" t="str">
            <v>United Kingdom</v>
          </cell>
          <cell r="E340" t="str">
            <v>Spinning Reserves</v>
          </cell>
        </row>
        <row r="341">
          <cell r="C341" t="str">
            <v>High</v>
          </cell>
          <cell r="D341" t="str">
            <v>Australia</v>
          </cell>
          <cell r="E341" t="str">
            <v>Spinning Reserves</v>
          </cell>
        </row>
        <row r="342">
          <cell r="C342" t="str">
            <v>High</v>
          </cell>
          <cell r="D342" t="str">
            <v>Germany</v>
          </cell>
          <cell r="E342" t="str">
            <v>Spinning Reserves</v>
          </cell>
        </row>
        <row r="343">
          <cell r="C343" t="str">
            <v>High</v>
          </cell>
          <cell r="D343" t="str">
            <v>Japan</v>
          </cell>
          <cell r="E343" t="str">
            <v>Spinning Reserves</v>
          </cell>
        </row>
        <row r="344">
          <cell r="C344" t="str">
            <v>High</v>
          </cell>
          <cell r="D344" t="str">
            <v>Country A</v>
          </cell>
          <cell r="E344" t="str">
            <v>Spinning Reserves</v>
          </cell>
        </row>
        <row r="345">
          <cell r="C345" t="str">
            <v>High</v>
          </cell>
          <cell r="D345" t="str">
            <v>Country B</v>
          </cell>
          <cell r="E345" t="str">
            <v>Spinning Reserves</v>
          </cell>
        </row>
        <row r="346">
          <cell r="C346" t="str">
            <v>High</v>
          </cell>
          <cell r="D346" t="str">
            <v>Country C</v>
          </cell>
          <cell r="E346" t="str">
            <v>Spinning Reserves</v>
          </cell>
        </row>
        <row r="347">
          <cell r="C347" t="str">
            <v>High</v>
          </cell>
          <cell r="D347" t="str">
            <v>Country D</v>
          </cell>
          <cell r="E347" t="str">
            <v>Spinning Reserves</v>
          </cell>
        </row>
        <row r="348">
          <cell r="C348" t="str">
            <v>Low</v>
          </cell>
          <cell r="D348" t="str">
            <v>PJM</v>
          </cell>
          <cell r="E348" t="str">
            <v>Spinning Reserves</v>
          </cell>
        </row>
        <row r="349">
          <cell r="C349" t="str">
            <v>Low</v>
          </cell>
          <cell r="D349" t="str">
            <v>ISONE</v>
          </cell>
          <cell r="E349" t="str">
            <v>Spinning Reserves</v>
          </cell>
        </row>
        <row r="350">
          <cell r="C350" t="str">
            <v>Low</v>
          </cell>
          <cell r="D350" t="str">
            <v>ERCOT</v>
          </cell>
          <cell r="E350" t="str">
            <v>Spinning Reserves</v>
          </cell>
        </row>
        <row r="351">
          <cell r="C351" t="str">
            <v>Low</v>
          </cell>
          <cell r="D351" t="str">
            <v>CAISO</v>
          </cell>
          <cell r="E351" t="str">
            <v>Spinning Reserves</v>
          </cell>
        </row>
        <row r="352">
          <cell r="C352" t="str">
            <v>Low</v>
          </cell>
          <cell r="D352" t="str">
            <v>NYISO</v>
          </cell>
          <cell r="E352" t="str">
            <v>Spinning Reserves</v>
          </cell>
        </row>
        <row r="353">
          <cell r="C353" t="str">
            <v>Low</v>
          </cell>
          <cell r="D353" t="str">
            <v>MISO</v>
          </cell>
          <cell r="E353" t="str">
            <v>Spinning Reserves</v>
          </cell>
        </row>
        <row r="354">
          <cell r="C354" t="str">
            <v>Low</v>
          </cell>
          <cell r="D354" t="str">
            <v>SOUTHEAST</v>
          </cell>
          <cell r="E354" t="str">
            <v>Spinning Reserves</v>
          </cell>
        </row>
        <row r="355">
          <cell r="C355" t="str">
            <v>Low</v>
          </cell>
          <cell r="D355" t="str">
            <v>SPP</v>
          </cell>
          <cell r="E355" t="str">
            <v>Spinning Reserves</v>
          </cell>
        </row>
        <row r="356">
          <cell r="C356" t="str">
            <v>Low</v>
          </cell>
          <cell r="D356" t="str">
            <v>WECC (Non-CA)</v>
          </cell>
          <cell r="E356" t="str">
            <v>Spinning Reserves</v>
          </cell>
        </row>
        <row r="357">
          <cell r="C357" t="str">
            <v>Low</v>
          </cell>
          <cell r="D357" t="str">
            <v>United Kingdom</v>
          </cell>
          <cell r="E357" t="str">
            <v>Spinning Reserves</v>
          </cell>
        </row>
        <row r="358">
          <cell r="C358" t="str">
            <v>Low</v>
          </cell>
          <cell r="D358" t="str">
            <v>Australia</v>
          </cell>
          <cell r="E358" t="str">
            <v>Spinning Reserves</v>
          </cell>
        </row>
        <row r="359">
          <cell r="C359" t="str">
            <v>Low</v>
          </cell>
          <cell r="D359" t="str">
            <v>Germany</v>
          </cell>
          <cell r="E359" t="str">
            <v>Spinning Reserves</v>
          </cell>
        </row>
        <row r="360">
          <cell r="C360" t="str">
            <v>Low</v>
          </cell>
          <cell r="D360" t="str">
            <v>Japan</v>
          </cell>
          <cell r="E360" t="str">
            <v>Spinning Reserves</v>
          </cell>
        </row>
        <row r="361">
          <cell r="C361" t="str">
            <v>Low</v>
          </cell>
          <cell r="D361" t="str">
            <v>Country A</v>
          </cell>
          <cell r="E361" t="str">
            <v>Spinning Reserves</v>
          </cell>
        </row>
        <row r="362">
          <cell r="C362" t="str">
            <v>Low</v>
          </cell>
          <cell r="D362" t="str">
            <v>Country B</v>
          </cell>
          <cell r="E362" t="str">
            <v>Spinning Reserves</v>
          </cell>
        </row>
        <row r="363">
          <cell r="C363" t="str">
            <v>Low</v>
          </cell>
          <cell r="D363" t="str">
            <v>Country C</v>
          </cell>
          <cell r="E363" t="str">
            <v>Spinning Reserves</v>
          </cell>
        </row>
        <row r="364">
          <cell r="C364" t="str">
            <v>Low</v>
          </cell>
          <cell r="D364" t="str">
            <v>Country D</v>
          </cell>
          <cell r="E364" t="str">
            <v>Spinning Reserves</v>
          </cell>
        </row>
        <row r="365">
          <cell r="C365" t="str">
            <v>Base</v>
          </cell>
          <cell r="D365" t="str">
            <v>PJM</v>
          </cell>
          <cell r="E365" t="str">
            <v>Spinning Reserves</v>
          </cell>
        </row>
        <row r="366">
          <cell r="C366" t="str">
            <v>Base</v>
          </cell>
          <cell r="D366" t="str">
            <v>ISONE</v>
          </cell>
          <cell r="E366" t="str">
            <v>Spinning Reserves</v>
          </cell>
        </row>
        <row r="367">
          <cell r="C367" t="str">
            <v>Base</v>
          </cell>
          <cell r="D367" t="str">
            <v>ERCOT</v>
          </cell>
          <cell r="E367" t="str">
            <v>Spinning Reserves</v>
          </cell>
        </row>
        <row r="368">
          <cell r="C368" t="str">
            <v>Base</v>
          </cell>
          <cell r="D368" t="str">
            <v>CAISO</v>
          </cell>
          <cell r="E368" t="str">
            <v>Spinning Reserves</v>
          </cell>
        </row>
        <row r="369">
          <cell r="C369" t="str">
            <v>Base</v>
          </cell>
          <cell r="D369" t="str">
            <v>NYISO</v>
          </cell>
          <cell r="E369" t="str">
            <v>Spinning Reserves</v>
          </cell>
        </row>
        <row r="370">
          <cell r="C370" t="str">
            <v>Base</v>
          </cell>
          <cell r="D370" t="str">
            <v>MISO</v>
          </cell>
          <cell r="E370" t="str">
            <v>Spinning Reserves</v>
          </cell>
        </row>
        <row r="371">
          <cell r="C371" t="str">
            <v>Base</v>
          </cell>
          <cell r="D371" t="str">
            <v>SOUTHEAST</v>
          </cell>
          <cell r="E371" t="str">
            <v>Spinning Reserves</v>
          </cell>
        </row>
        <row r="372">
          <cell r="C372" t="str">
            <v>Base</v>
          </cell>
          <cell r="D372" t="str">
            <v>SPP</v>
          </cell>
          <cell r="E372" t="str">
            <v>Spinning Reserves</v>
          </cell>
        </row>
        <row r="373">
          <cell r="C373" t="str">
            <v>Base</v>
          </cell>
          <cell r="D373" t="str">
            <v>WECC (Non-CA)</v>
          </cell>
          <cell r="E373" t="str">
            <v>Spinning Reserves</v>
          </cell>
        </row>
        <row r="374">
          <cell r="C374" t="str">
            <v>Base</v>
          </cell>
          <cell r="D374" t="str">
            <v>United Kingdom</v>
          </cell>
          <cell r="E374" t="str">
            <v>Spinning Reserves</v>
          </cell>
        </row>
        <row r="375">
          <cell r="C375" t="str">
            <v>Base</v>
          </cell>
          <cell r="D375" t="str">
            <v>Australia</v>
          </cell>
          <cell r="E375" t="str">
            <v>Spinning Reserves</v>
          </cell>
        </row>
        <row r="376">
          <cell r="C376" t="str">
            <v>Base</v>
          </cell>
          <cell r="D376" t="str">
            <v>Germany</v>
          </cell>
          <cell r="E376" t="str">
            <v>Spinning Reserves</v>
          </cell>
        </row>
        <row r="377">
          <cell r="C377" t="str">
            <v>Base</v>
          </cell>
          <cell r="D377" t="str">
            <v>Japan</v>
          </cell>
          <cell r="E377" t="str">
            <v>Spinning Reserves</v>
          </cell>
        </row>
        <row r="378">
          <cell r="C378" t="str">
            <v>Base</v>
          </cell>
          <cell r="D378" t="str">
            <v>Country A</v>
          </cell>
          <cell r="E378" t="str">
            <v>Spinning Reserves</v>
          </cell>
        </row>
        <row r="379">
          <cell r="C379" t="str">
            <v>Base</v>
          </cell>
          <cell r="D379" t="str">
            <v>Country B</v>
          </cell>
          <cell r="E379" t="str">
            <v>Spinning Reserves</v>
          </cell>
        </row>
        <row r="380">
          <cell r="C380" t="str">
            <v>Base</v>
          </cell>
          <cell r="D380" t="str">
            <v>Country C</v>
          </cell>
          <cell r="E380" t="str">
            <v>Spinning Reserves</v>
          </cell>
        </row>
        <row r="381">
          <cell r="C381" t="str">
            <v>Base</v>
          </cell>
          <cell r="D381" t="str">
            <v>Country D</v>
          </cell>
          <cell r="E381" t="str">
            <v>Spinning Reserves</v>
          </cell>
        </row>
        <row r="382">
          <cell r="C382" t="str">
            <v>High</v>
          </cell>
          <cell r="D382" t="str">
            <v>PJM</v>
          </cell>
          <cell r="E382" t="str">
            <v>Spinning Reserves</v>
          </cell>
        </row>
        <row r="383">
          <cell r="C383" t="str">
            <v>High</v>
          </cell>
          <cell r="D383" t="str">
            <v>ISONE</v>
          </cell>
          <cell r="E383" t="str">
            <v>Spinning Reserves</v>
          </cell>
        </row>
        <row r="384">
          <cell r="C384" t="str">
            <v>High</v>
          </cell>
          <cell r="D384" t="str">
            <v>ERCOT</v>
          </cell>
          <cell r="E384" t="str">
            <v>Spinning Reserves</v>
          </cell>
        </row>
        <row r="385">
          <cell r="C385" t="str">
            <v>High</v>
          </cell>
          <cell r="D385" t="str">
            <v>CAISO</v>
          </cell>
          <cell r="E385" t="str">
            <v>Spinning Reserves</v>
          </cell>
        </row>
        <row r="386">
          <cell r="C386" t="str">
            <v>High</v>
          </cell>
          <cell r="D386" t="str">
            <v>NYISO</v>
          </cell>
          <cell r="E386" t="str">
            <v>Spinning Reserves</v>
          </cell>
        </row>
        <row r="387">
          <cell r="C387" t="str">
            <v>High</v>
          </cell>
          <cell r="D387" t="str">
            <v>MISO</v>
          </cell>
          <cell r="E387" t="str">
            <v>Spinning Reserves</v>
          </cell>
        </row>
        <row r="388">
          <cell r="C388" t="str">
            <v>High</v>
          </cell>
          <cell r="D388" t="str">
            <v>SOUTHEAST</v>
          </cell>
          <cell r="E388" t="str">
            <v>Spinning Reserves</v>
          </cell>
        </row>
        <row r="389">
          <cell r="C389" t="str">
            <v>High</v>
          </cell>
          <cell r="D389" t="str">
            <v>SPP</v>
          </cell>
          <cell r="E389" t="str">
            <v>Spinning Reserves</v>
          </cell>
        </row>
        <row r="390">
          <cell r="C390" t="str">
            <v>High</v>
          </cell>
          <cell r="D390" t="str">
            <v>WECC (Non-CA)</v>
          </cell>
          <cell r="E390" t="str">
            <v>Spinning Reserves</v>
          </cell>
        </row>
        <row r="391">
          <cell r="C391" t="str">
            <v>High</v>
          </cell>
          <cell r="D391" t="str">
            <v>United Kingdom</v>
          </cell>
          <cell r="E391" t="str">
            <v>Spinning Reserves</v>
          </cell>
        </row>
        <row r="392">
          <cell r="C392" t="str">
            <v>High</v>
          </cell>
          <cell r="D392" t="str">
            <v>Australia</v>
          </cell>
          <cell r="E392" t="str">
            <v>Spinning Reserves</v>
          </cell>
        </row>
        <row r="393">
          <cell r="C393" t="str">
            <v>High</v>
          </cell>
          <cell r="D393" t="str">
            <v>Germany</v>
          </cell>
          <cell r="E393" t="str">
            <v>Spinning Reserves</v>
          </cell>
        </row>
        <row r="394">
          <cell r="C394" t="str">
            <v>High</v>
          </cell>
          <cell r="D394" t="str">
            <v>Japan</v>
          </cell>
          <cell r="E394" t="str">
            <v>Spinning Reserves</v>
          </cell>
        </row>
        <row r="395">
          <cell r="C395" t="str">
            <v>High</v>
          </cell>
          <cell r="D395" t="str">
            <v>Country A</v>
          </cell>
          <cell r="E395" t="str">
            <v>Spinning Reserves</v>
          </cell>
        </row>
        <row r="396">
          <cell r="C396" t="str">
            <v>High</v>
          </cell>
          <cell r="D396" t="str">
            <v>Country B</v>
          </cell>
          <cell r="E396" t="str">
            <v>Spinning Reserves</v>
          </cell>
        </row>
        <row r="397">
          <cell r="C397" t="str">
            <v>High</v>
          </cell>
          <cell r="D397" t="str">
            <v>Country C</v>
          </cell>
          <cell r="E397" t="str">
            <v>Spinning Reserves</v>
          </cell>
        </row>
        <row r="398">
          <cell r="C398" t="str">
            <v>High</v>
          </cell>
          <cell r="D398" t="str">
            <v>Country D</v>
          </cell>
          <cell r="E398" t="str">
            <v>Spinning Reserves</v>
          </cell>
        </row>
        <row r="399">
          <cell r="C399" t="str">
            <v>Low</v>
          </cell>
          <cell r="D399" t="str">
            <v>PJM</v>
          </cell>
          <cell r="E399" t="str">
            <v>Spinning Reserves</v>
          </cell>
        </row>
        <row r="400">
          <cell r="C400" t="str">
            <v>Low</v>
          </cell>
          <cell r="D400" t="str">
            <v>ISONE</v>
          </cell>
          <cell r="E400" t="str">
            <v>Spinning Reserves</v>
          </cell>
        </row>
        <row r="401">
          <cell r="C401" t="str">
            <v>Low</v>
          </cell>
          <cell r="D401" t="str">
            <v>ERCOT</v>
          </cell>
          <cell r="E401" t="str">
            <v>Spinning Reserves</v>
          </cell>
        </row>
        <row r="402">
          <cell r="C402" t="str">
            <v>Low</v>
          </cell>
          <cell r="D402" t="str">
            <v>CAISO</v>
          </cell>
          <cell r="E402" t="str">
            <v>Spinning Reserves</v>
          </cell>
        </row>
        <row r="403">
          <cell r="C403" t="str">
            <v>Low</v>
          </cell>
          <cell r="D403" t="str">
            <v>NYISO</v>
          </cell>
          <cell r="E403" t="str">
            <v>Spinning Reserves</v>
          </cell>
        </row>
        <row r="404">
          <cell r="C404" t="str">
            <v>Low</v>
          </cell>
          <cell r="D404" t="str">
            <v>MISO</v>
          </cell>
          <cell r="E404" t="str">
            <v>Spinning Reserves</v>
          </cell>
        </row>
        <row r="405">
          <cell r="C405" t="str">
            <v>Low</v>
          </cell>
          <cell r="D405" t="str">
            <v>SOUTHEAST</v>
          </cell>
          <cell r="E405" t="str">
            <v>Spinning Reserves</v>
          </cell>
        </row>
        <row r="406">
          <cell r="C406" t="str">
            <v>Low</v>
          </cell>
          <cell r="D406" t="str">
            <v>SPP</v>
          </cell>
          <cell r="E406" t="str">
            <v>Spinning Reserves</v>
          </cell>
        </row>
        <row r="407">
          <cell r="C407" t="str">
            <v>Low</v>
          </cell>
          <cell r="D407" t="str">
            <v>WECC (Non-CA)</v>
          </cell>
          <cell r="E407" t="str">
            <v>Spinning Reserves</v>
          </cell>
        </row>
        <row r="408">
          <cell r="C408" t="str">
            <v>Low</v>
          </cell>
          <cell r="D408" t="str">
            <v>United Kingdom</v>
          </cell>
          <cell r="E408" t="str">
            <v>Spinning Reserves</v>
          </cell>
        </row>
        <row r="409">
          <cell r="C409" t="str">
            <v>Low</v>
          </cell>
          <cell r="D409" t="str">
            <v>Australia</v>
          </cell>
          <cell r="E409" t="str">
            <v>Spinning Reserves</v>
          </cell>
        </row>
        <row r="410">
          <cell r="C410" t="str">
            <v>Low</v>
          </cell>
          <cell r="D410" t="str">
            <v>Germany</v>
          </cell>
          <cell r="E410" t="str">
            <v>Spinning Reserves</v>
          </cell>
        </row>
        <row r="411">
          <cell r="C411" t="str">
            <v>Low</v>
          </cell>
          <cell r="D411" t="str">
            <v>Japan</v>
          </cell>
          <cell r="E411" t="str">
            <v>Spinning Reserves</v>
          </cell>
        </row>
        <row r="412">
          <cell r="C412" t="str">
            <v>Low</v>
          </cell>
          <cell r="D412" t="str">
            <v>Country A</v>
          </cell>
          <cell r="E412" t="str">
            <v>Spinning Reserves</v>
          </cell>
        </row>
        <row r="413">
          <cell r="C413" t="str">
            <v>Low</v>
          </cell>
          <cell r="D413" t="str">
            <v>Country B</v>
          </cell>
          <cell r="E413" t="str">
            <v>Spinning Reserves</v>
          </cell>
        </row>
        <row r="414">
          <cell r="C414" t="str">
            <v>Low</v>
          </cell>
          <cell r="D414" t="str">
            <v>Country C</v>
          </cell>
          <cell r="E414" t="str">
            <v>Spinning Reserves</v>
          </cell>
        </row>
        <row r="415">
          <cell r="C415" t="str">
            <v>Low</v>
          </cell>
          <cell r="D415" t="str">
            <v>Country D</v>
          </cell>
          <cell r="E415" t="str">
            <v>Spinning Reserves</v>
          </cell>
        </row>
        <row r="416">
          <cell r="C416" t="str">
            <v>Base</v>
          </cell>
          <cell r="D416" t="str">
            <v>PJM</v>
          </cell>
          <cell r="E416" t="str">
            <v>Regulation</v>
          </cell>
        </row>
        <row r="417">
          <cell r="C417" t="str">
            <v>Base</v>
          </cell>
          <cell r="D417" t="str">
            <v>ISONE</v>
          </cell>
          <cell r="E417" t="str">
            <v>Regulation</v>
          </cell>
        </row>
        <row r="418">
          <cell r="C418" t="str">
            <v>Base</v>
          </cell>
          <cell r="D418" t="str">
            <v>ERCOT</v>
          </cell>
          <cell r="E418" t="str">
            <v>Regulation</v>
          </cell>
        </row>
        <row r="419">
          <cell r="C419" t="str">
            <v>Base</v>
          </cell>
          <cell r="D419" t="str">
            <v>CAISO</v>
          </cell>
          <cell r="E419" t="str">
            <v>Regulation</v>
          </cell>
        </row>
        <row r="420">
          <cell r="C420" t="str">
            <v>Base</v>
          </cell>
          <cell r="D420" t="str">
            <v>NYISO</v>
          </cell>
          <cell r="E420" t="str">
            <v>Regulation</v>
          </cell>
        </row>
        <row r="421">
          <cell r="C421" t="str">
            <v>Base</v>
          </cell>
          <cell r="D421" t="str">
            <v>MISO</v>
          </cell>
          <cell r="E421" t="str">
            <v>Regulation</v>
          </cell>
        </row>
        <row r="422">
          <cell r="C422" t="str">
            <v>Base</v>
          </cell>
          <cell r="D422" t="str">
            <v>SOUTHEAST</v>
          </cell>
          <cell r="E422" t="str">
            <v>Regulation</v>
          </cell>
        </row>
        <row r="423">
          <cell r="C423" t="str">
            <v>Base</v>
          </cell>
          <cell r="D423" t="str">
            <v>SPP</v>
          </cell>
          <cell r="E423" t="str">
            <v>Regulation</v>
          </cell>
        </row>
        <row r="424">
          <cell r="C424" t="str">
            <v>Base</v>
          </cell>
          <cell r="D424" t="str">
            <v>WECC (Non-CA)</v>
          </cell>
          <cell r="E424" t="str">
            <v>Regulation</v>
          </cell>
        </row>
        <row r="425">
          <cell r="C425" t="str">
            <v>Base</v>
          </cell>
          <cell r="D425" t="str">
            <v>United Kingdom</v>
          </cell>
          <cell r="E425" t="str">
            <v>Regulation</v>
          </cell>
        </row>
        <row r="426">
          <cell r="C426" t="str">
            <v>Base</v>
          </cell>
          <cell r="D426" t="str">
            <v>Australia</v>
          </cell>
          <cell r="E426" t="str">
            <v>Regulation</v>
          </cell>
        </row>
        <row r="427">
          <cell r="C427" t="str">
            <v>Base</v>
          </cell>
          <cell r="D427" t="str">
            <v>Germany</v>
          </cell>
          <cell r="E427" t="str">
            <v>Regulation</v>
          </cell>
        </row>
        <row r="428">
          <cell r="C428" t="str">
            <v>Base</v>
          </cell>
          <cell r="D428" t="str">
            <v>Japan</v>
          </cell>
          <cell r="E428" t="str">
            <v>Regulation</v>
          </cell>
        </row>
        <row r="429">
          <cell r="C429" t="str">
            <v>Base</v>
          </cell>
          <cell r="D429" t="str">
            <v>Country A</v>
          </cell>
          <cell r="E429" t="str">
            <v>Regulation</v>
          </cell>
        </row>
        <row r="430">
          <cell r="C430" t="str">
            <v>Base</v>
          </cell>
          <cell r="D430" t="str">
            <v>Country B</v>
          </cell>
          <cell r="E430" t="str">
            <v>Regulation</v>
          </cell>
        </row>
        <row r="431">
          <cell r="C431" t="str">
            <v>Base</v>
          </cell>
          <cell r="D431" t="str">
            <v>Country C</v>
          </cell>
          <cell r="E431" t="str">
            <v>Regulation</v>
          </cell>
        </row>
        <row r="432">
          <cell r="C432" t="str">
            <v>Base</v>
          </cell>
          <cell r="D432" t="str">
            <v>Country D</v>
          </cell>
          <cell r="E432" t="str">
            <v>Regulation</v>
          </cell>
        </row>
        <row r="433">
          <cell r="C433" t="str">
            <v>High</v>
          </cell>
          <cell r="D433" t="str">
            <v>PJM</v>
          </cell>
          <cell r="E433" t="str">
            <v>Regulation</v>
          </cell>
        </row>
        <row r="434">
          <cell r="C434" t="str">
            <v>High</v>
          </cell>
          <cell r="D434" t="str">
            <v>ISONE</v>
          </cell>
          <cell r="E434" t="str">
            <v>Regulation</v>
          </cell>
        </row>
        <row r="435">
          <cell r="C435" t="str">
            <v>High</v>
          </cell>
          <cell r="D435" t="str">
            <v>ERCOT</v>
          </cell>
          <cell r="E435" t="str">
            <v>Regulation</v>
          </cell>
        </row>
        <row r="436">
          <cell r="C436" t="str">
            <v>High</v>
          </cell>
          <cell r="D436" t="str">
            <v>CAISO</v>
          </cell>
          <cell r="E436" t="str">
            <v>Regulation</v>
          </cell>
        </row>
        <row r="437">
          <cell r="C437" t="str">
            <v>High</v>
          </cell>
          <cell r="D437" t="str">
            <v>NYISO</v>
          </cell>
          <cell r="E437" t="str">
            <v>Regulation</v>
          </cell>
        </row>
        <row r="438">
          <cell r="C438" t="str">
            <v>High</v>
          </cell>
          <cell r="D438" t="str">
            <v>MISO</v>
          </cell>
          <cell r="E438" t="str">
            <v>Regulation</v>
          </cell>
        </row>
        <row r="439">
          <cell r="C439" t="str">
            <v>High</v>
          </cell>
          <cell r="D439" t="str">
            <v>SOUTHEAST</v>
          </cell>
          <cell r="E439" t="str">
            <v>Regulation</v>
          </cell>
        </row>
        <row r="440">
          <cell r="C440" t="str">
            <v>High</v>
          </cell>
          <cell r="D440" t="str">
            <v>SPP</v>
          </cell>
          <cell r="E440" t="str">
            <v>Regulation</v>
          </cell>
        </row>
        <row r="441">
          <cell r="C441" t="str">
            <v>High</v>
          </cell>
          <cell r="D441" t="str">
            <v>WECC (Non-CA)</v>
          </cell>
          <cell r="E441" t="str">
            <v>Regulation</v>
          </cell>
        </row>
        <row r="442">
          <cell r="C442" t="str">
            <v>High</v>
          </cell>
          <cell r="D442" t="str">
            <v>United Kingdom</v>
          </cell>
          <cell r="E442" t="str">
            <v>Regulation</v>
          </cell>
        </row>
        <row r="443">
          <cell r="C443" t="str">
            <v>High</v>
          </cell>
          <cell r="D443" t="str">
            <v>Australia</v>
          </cell>
          <cell r="E443" t="str">
            <v>Regulation</v>
          </cell>
        </row>
        <row r="444">
          <cell r="C444" t="str">
            <v>High</v>
          </cell>
          <cell r="D444" t="str">
            <v>Germany</v>
          </cell>
          <cell r="E444" t="str">
            <v>Regulation</v>
          </cell>
        </row>
        <row r="445">
          <cell r="C445" t="str">
            <v>High</v>
          </cell>
          <cell r="D445" t="str">
            <v>Japan</v>
          </cell>
          <cell r="E445" t="str">
            <v>Regulation</v>
          </cell>
        </row>
        <row r="446">
          <cell r="C446" t="str">
            <v>High</v>
          </cell>
          <cell r="D446" t="str">
            <v>Country A</v>
          </cell>
          <cell r="E446" t="str">
            <v>Regulation</v>
          </cell>
        </row>
        <row r="447">
          <cell r="C447" t="str">
            <v>High</v>
          </cell>
          <cell r="D447" t="str">
            <v>Country B</v>
          </cell>
          <cell r="E447" t="str">
            <v>Regulation</v>
          </cell>
        </row>
        <row r="448">
          <cell r="C448" t="str">
            <v>High</v>
          </cell>
          <cell r="D448" t="str">
            <v>Country C</v>
          </cell>
          <cell r="E448" t="str">
            <v>Regulation</v>
          </cell>
        </row>
        <row r="449">
          <cell r="C449" t="str">
            <v>High</v>
          </cell>
          <cell r="D449" t="str">
            <v>Country D</v>
          </cell>
          <cell r="E449" t="str">
            <v>Regulation</v>
          </cell>
        </row>
        <row r="450">
          <cell r="C450" t="str">
            <v>Low</v>
          </cell>
          <cell r="D450" t="str">
            <v>PJM</v>
          </cell>
          <cell r="E450" t="str">
            <v>Regulation</v>
          </cell>
        </row>
        <row r="451">
          <cell r="C451" t="str">
            <v>Low</v>
          </cell>
          <cell r="D451" t="str">
            <v>ISONE</v>
          </cell>
          <cell r="E451" t="str">
            <v>Regulation</v>
          </cell>
        </row>
        <row r="452">
          <cell r="C452" t="str">
            <v>Low</v>
          </cell>
          <cell r="D452" t="str">
            <v>ERCOT</v>
          </cell>
          <cell r="E452" t="str">
            <v>Regulation</v>
          </cell>
        </row>
        <row r="453">
          <cell r="C453" t="str">
            <v>Low</v>
          </cell>
          <cell r="D453" t="str">
            <v>CAISO</v>
          </cell>
          <cell r="E453" t="str">
            <v>Regulation</v>
          </cell>
        </row>
        <row r="454">
          <cell r="C454" t="str">
            <v>Low</v>
          </cell>
          <cell r="D454" t="str">
            <v>NYISO</v>
          </cell>
          <cell r="E454" t="str">
            <v>Regulation</v>
          </cell>
        </row>
        <row r="455">
          <cell r="C455" t="str">
            <v>Low</v>
          </cell>
          <cell r="D455" t="str">
            <v>MISO</v>
          </cell>
          <cell r="E455" t="str">
            <v>Regulation</v>
          </cell>
        </row>
        <row r="456">
          <cell r="C456" t="str">
            <v>Low</v>
          </cell>
          <cell r="D456" t="str">
            <v>SOUTHEAST</v>
          </cell>
          <cell r="E456" t="str">
            <v>Regulation</v>
          </cell>
        </row>
        <row r="457">
          <cell r="C457" t="str">
            <v>Low</v>
          </cell>
          <cell r="D457" t="str">
            <v>SPP</v>
          </cell>
          <cell r="E457" t="str">
            <v>Regulation</v>
          </cell>
        </row>
        <row r="458">
          <cell r="C458" t="str">
            <v>Low</v>
          </cell>
          <cell r="D458" t="str">
            <v>WECC (Non-CA)</v>
          </cell>
          <cell r="E458" t="str">
            <v>Regulation</v>
          </cell>
        </row>
        <row r="459">
          <cell r="C459" t="str">
            <v>Low</v>
          </cell>
          <cell r="D459" t="str">
            <v>United Kingdom</v>
          </cell>
          <cell r="E459" t="str">
            <v>Regulation</v>
          </cell>
        </row>
        <row r="460">
          <cell r="C460" t="str">
            <v>Low</v>
          </cell>
          <cell r="D460" t="str">
            <v>Australia</v>
          </cell>
          <cell r="E460" t="str">
            <v>Regulation</v>
          </cell>
        </row>
        <row r="461">
          <cell r="C461" t="str">
            <v>Low</v>
          </cell>
          <cell r="D461" t="str">
            <v>Germany</v>
          </cell>
          <cell r="E461" t="str">
            <v>Regulation</v>
          </cell>
        </row>
        <row r="462">
          <cell r="C462" t="str">
            <v>Low</v>
          </cell>
          <cell r="D462" t="str">
            <v>Japan</v>
          </cell>
          <cell r="E462" t="str">
            <v>Regulation</v>
          </cell>
        </row>
        <row r="463">
          <cell r="C463" t="str">
            <v>Low</v>
          </cell>
          <cell r="D463" t="str">
            <v>Country A</v>
          </cell>
          <cell r="E463" t="str">
            <v>Regulation</v>
          </cell>
        </row>
        <row r="464">
          <cell r="C464" t="str">
            <v>Low</v>
          </cell>
          <cell r="D464" t="str">
            <v>Country B</v>
          </cell>
          <cell r="E464" t="str">
            <v>Regulation</v>
          </cell>
        </row>
        <row r="465">
          <cell r="C465" t="str">
            <v>Low</v>
          </cell>
          <cell r="D465" t="str">
            <v>Country C</v>
          </cell>
          <cell r="E465" t="str">
            <v>Regulation</v>
          </cell>
        </row>
        <row r="466">
          <cell r="C466" t="str">
            <v>Low</v>
          </cell>
          <cell r="D466" t="str">
            <v>Country D</v>
          </cell>
          <cell r="E466" t="str">
            <v>Regulation</v>
          </cell>
        </row>
        <row r="467">
          <cell r="C467" t="str">
            <v>Base</v>
          </cell>
          <cell r="D467" t="str">
            <v>PJM</v>
          </cell>
          <cell r="E467" t="str">
            <v>Grid Services</v>
          </cell>
        </row>
        <row r="468">
          <cell r="C468" t="str">
            <v>Base</v>
          </cell>
          <cell r="D468" t="str">
            <v>ISONE</v>
          </cell>
          <cell r="E468" t="str">
            <v>Grid Services</v>
          </cell>
        </row>
        <row r="469">
          <cell r="C469" t="str">
            <v>Base</v>
          </cell>
          <cell r="D469" t="str">
            <v>ERCOT</v>
          </cell>
          <cell r="E469" t="str">
            <v>Grid Services</v>
          </cell>
        </row>
        <row r="470">
          <cell r="C470" t="str">
            <v>Base</v>
          </cell>
          <cell r="D470" t="str">
            <v>CAISO</v>
          </cell>
          <cell r="E470" t="str">
            <v>Grid Services</v>
          </cell>
        </row>
        <row r="471">
          <cell r="C471" t="str">
            <v>Base</v>
          </cell>
          <cell r="D471" t="str">
            <v>NYISO</v>
          </cell>
          <cell r="E471" t="str">
            <v>Grid Services</v>
          </cell>
        </row>
        <row r="472">
          <cell r="C472" t="str">
            <v>Base</v>
          </cell>
          <cell r="D472" t="str">
            <v>MISO</v>
          </cell>
          <cell r="E472" t="str">
            <v>Grid Services</v>
          </cell>
        </row>
        <row r="473">
          <cell r="C473" t="str">
            <v>Base</v>
          </cell>
          <cell r="D473" t="str">
            <v>SOUTHEAST</v>
          </cell>
          <cell r="E473" t="str">
            <v>Grid Services</v>
          </cell>
        </row>
        <row r="474">
          <cell r="C474" t="str">
            <v>Base</v>
          </cell>
          <cell r="D474" t="str">
            <v>SPP</v>
          </cell>
          <cell r="E474" t="str">
            <v>Grid Services</v>
          </cell>
        </row>
        <row r="475">
          <cell r="C475" t="str">
            <v>Base</v>
          </cell>
          <cell r="D475" t="str">
            <v>WECC (Non-CA)</v>
          </cell>
          <cell r="E475" t="str">
            <v>Grid Services</v>
          </cell>
        </row>
        <row r="476">
          <cell r="C476" t="str">
            <v>Base</v>
          </cell>
          <cell r="D476" t="str">
            <v>United Kingdom</v>
          </cell>
          <cell r="E476" t="str">
            <v>Grid Services</v>
          </cell>
        </row>
        <row r="477">
          <cell r="C477" t="str">
            <v>Base</v>
          </cell>
          <cell r="D477" t="str">
            <v>Australia</v>
          </cell>
          <cell r="E477" t="str">
            <v>Grid Services</v>
          </cell>
        </row>
        <row r="478">
          <cell r="C478" t="str">
            <v>Base</v>
          </cell>
          <cell r="D478" t="str">
            <v>Germany</v>
          </cell>
          <cell r="E478" t="str">
            <v>Grid Services</v>
          </cell>
        </row>
        <row r="479">
          <cell r="C479" t="str">
            <v>Base</v>
          </cell>
          <cell r="D479" t="str">
            <v>Japan</v>
          </cell>
          <cell r="E479" t="str">
            <v>Grid Services</v>
          </cell>
        </row>
        <row r="480">
          <cell r="C480" t="str">
            <v>Base</v>
          </cell>
          <cell r="D480" t="str">
            <v>Country A</v>
          </cell>
          <cell r="E480" t="str">
            <v>Grid Services</v>
          </cell>
        </row>
        <row r="481">
          <cell r="C481" t="str">
            <v>Base</v>
          </cell>
          <cell r="D481" t="str">
            <v>Country B</v>
          </cell>
          <cell r="E481" t="str">
            <v>Grid Services</v>
          </cell>
        </row>
        <row r="482">
          <cell r="C482" t="str">
            <v>Base</v>
          </cell>
          <cell r="D482" t="str">
            <v>Country C</v>
          </cell>
          <cell r="E482" t="str">
            <v>Grid Services</v>
          </cell>
        </row>
        <row r="483">
          <cell r="C483" t="str">
            <v>Base</v>
          </cell>
          <cell r="D483" t="str">
            <v>Country D</v>
          </cell>
          <cell r="E483" t="str">
            <v>Grid Services</v>
          </cell>
        </row>
        <row r="484">
          <cell r="C484" t="str">
            <v>High</v>
          </cell>
          <cell r="D484" t="str">
            <v>PJM</v>
          </cell>
          <cell r="E484" t="str">
            <v>Grid Services</v>
          </cell>
        </row>
        <row r="485">
          <cell r="C485" t="str">
            <v>High</v>
          </cell>
          <cell r="D485" t="str">
            <v>ISONE</v>
          </cell>
          <cell r="E485" t="str">
            <v>Grid Services</v>
          </cell>
        </row>
        <row r="486">
          <cell r="C486" t="str">
            <v>High</v>
          </cell>
          <cell r="D486" t="str">
            <v>ERCOT</v>
          </cell>
          <cell r="E486" t="str">
            <v>Grid Services</v>
          </cell>
        </row>
        <row r="487">
          <cell r="C487" t="str">
            <v>High</v>
          </cell>
          <cell r="D487" t="str">
            <v>CAISO</v>
          </cell>
          <cell r="E487" t="str">
            <v>Grid Services</v>
          </cell>
        </row>
        <row r="488">
          <cell r="C488" t="str">
            <v>High</v>
          </cell>
          <cell r="D488" t="str">
            <v>NYISO</v>
          </cell>
          <cell r="E488" t="str">
            <v>Grid Services</v>
          </cell>
        </row>
        <row r="489">
          <cell r="C489" t="str">
            <v>High</v>
          </cell>
          <cell r="D489" t="str">
            <v>MISO</v>
          </cell>
          <cell r="E489" t="str">
            <v>Grid Services</v>
          </cell>
        </row>
        <row r="490">
          <cell r="C490" t="str">
            <v>High</v>
          </cell>
          <cell r="D490" t="str">
            <v>SOUTHEAST</v>
          </cell>
          <cell r="E490" t="str">
            <v>Grid Services</v>
          </cell>
        </row>
        <row r="491">
          <cell r="C491" t="str">
            <v>High</v>
          </cell>
          <cell r="D491" t="str">
            <v>SPP</v>
          </cell>
          <cell r="E491" t="str">
            <v>Grid Services</v>
          </cell>
        </row>
        <row r="492">
          <cell r="C492" t="str">
            <v>High</v>
          </cell>
          <cell r="D492" t="str">
            <v>WECC (Non-CA)</v>
          </cell>
          <cell r="E492" t="str">
            <v>Grid Services</v>
          </cell>
        </row>
        <row r="493">
          <cell r="C493" t="str">
            <v>High</v>
          </cell>
          <cell r="D493" t="str">
            <v>United Kingdom</v>
          </cell>
          <cell r="E493" t="str">
            <v>Grid Services</v>
          </cell>
        </row>
        <row r="494">
          <cell r="C494" t="str">
            <v>High</v>
          </cell>
          <cell r="D494" t="str">
            <v>Australia</v>
          </cell>
          <cell r="E494" t="str">
            <v>Grid Services</v>
          </cell>
        </row>
        <row r="495">
          <cell r="C495" t="str">
            <v>High</v>
          </cell>
          <cell r="D495" t="str">
            <v>Germany</v>
          </cell>
          <cell r="E495" t="str">
            <v>Grid Services</v>
          </cell>
        </row>
        <row r="496">
          <cell r="C496" t="str">
            <v>High</v>
          </cell>
          <cell r="D496" t="str">
            <v>Japan</v>
          </cell>
          <cell r="E496" t="str">
            <v>Grid Services</v>
          </cell>
        </row>
        <row r="497">
          <cell r="C497" t="str">
            <v>High</v>
          </cell>
          <cell r="D497" t="str">
            <v>Country A</v>
          </cell>
          <cell r="E497" t="str">
            <v>Grid Services</v>
          </cell>
        </row>
        <row r="498">
          <cell r="C498" t="str">
            <v>High</v>
          </cell>
          <cell r="D498" t="str">
            <v>Country B</v>
          </cell>
          <cell r="E498" t="str">
            <v>Grid Services</v>
          </cell>
        </row>
        <row r="499">
          <cell r="C499" t="str">
            <v>High</v>
          </cell>
          <cell r="D499" t="str">
            <v>Country C</v>
          </cell>
          <cell r="E499" t="str">
            <v>Grid Services</v>
          </cell>
        </row>
        <row r="500">
          <cell r="C500" t="str">
            <v>High</v>
          </cell>
          <cell r="D500" t="str">
            <v>Country D</v>
          </cell>
          <cell r="E500" t="str">
            <v>Grid Services</v>
          </cell>
        </row>
        <row r="501">
          <cell r="C501" t="str">
            <v>Low</v>
          </cell>
          <cell r="D501" t="str">
            <v>PJM</v>
          </cell>
          <cell r="E501" t="str">
            <v>Grid Services</v>
          </cell>
        </row>
        <row r="502">
          <cell r="C502" t="str">
            <v>Low</v>
          </cell>
          <cell r="D502" t="str">
            <v>ISONE</v>
          </cell>
          <cell r="E502" t="str">
            <v>Grid Services</v>
          </cell>
        </row>
        <row r="503">
          <cell r="C503" t="str">
            <v>Low</v>
          </cell>
          <cell r="D503" t="str">
            <v>ERCOT</v>
          </cell>
          <cell r="E503" t="str">
            <v>Grid Services</v>
          </cell>
        </row>
        <row r="504">
          <cell r="C504" t="str">
            <v>Low</v>
          </cell>
          <cell r="D504" t="str">
            <v>CAISO</v>
          </cell>
          <cell r="E504" t="str">
            <v>Grid Services</v>
          </cell>
        </row>
        <row r="505">
          <cell r="C505" t="str">
            <v>Low</v>
          </cell>
          <cell r="D505" t="str">
            <v>NYISO</v>
          </cell>
          <cell r="E505" t="str">
            <v>Grid Services</v>
          </cell>
        </row>
        <row r="506">
          <cell r="C506" t="str">
            <v>Low</v>
          </cell>
          <cell r="D506" t="str">
            <v>MISO</v>
          </cell>
          <cell r="E506" t="str">
            <v>Grid Services</v>
          </cell>
        </row>
        <row r="507">
          <cell r="C507" t="str">
            <v>Low</v>
          </cell>
          <cell r="D507" t="str">
            <v>SOUTHEAST</v>
          </cell>
          <cell r="E507" t="str">
            <v>Grid Services</v>
          </cell>
        </row>
        <row r="508">
          <cell r="C508" t="str">
            <v>Low</v>
          </cell>
          <cell r="D508" t="str">
            <v>SPP</v>
          </cell>
          <cell r="E508" t="str">
            <v>Grid Services</v>
          </cell>
        </row>
        <row r="509">
          <cell r="C509" t="str">
            <v>Low</v>
          </cell>
          <cell r="D509" t="str">
            <v>WECC (Non-CA)</v>
          </cell>
          <cell r="E509" t="str">
            <v>Grid Services</v>
          </cell>
        </row>
        <row r="510">
          <cell r="C510" t="str">
            <v>Low</v>
          </cell>
          <cell r="D510" t="str">
            <v>United Kingdom</v>
          </cell>
          <cell r="E510" t="str">
            <v>Grid Services</v>
          </cell>
        </row>
        <row r="511">
          <cell r="C511" t="str">
            <v>Low</v>
          </cell>
          <cell r="D511" t="str">
            <v>Australia</v>
          </cell>
          <cell r="E511" t="str">
            <v>Grid Services</v>
          </cell>
        </row>
        <row r="512">
          <cell r="C512" t="str">
            <v>Low</v>
          </cell>
          <cell r="D512" t="str">
            <v>Germany</v>
          </cell>
          <cell r="E512" t="str">
            <v>Grid Services</v>
          </cell>
        </row>
        <row r="513">
          <cell r="C513" t="str">
            <v>Low</v>
          </cell>
          <cell r="D513" t="str">
            <v>Japan</v>
          </cell>
          <cell r="E513" t="str">
            <v>Grid Services</v>
          </cell>
        </row>
        <row r="514">
          <cell r="C514" t="str">
            <v>Low</v>
          </cell>
          <cell r="D514" t="str">
            <v>Country A</v>
          </cell>
          <cell r="E514" t="str">
            <v>Grid Services</v>
          </cell>
        </row>
        <row r="515">
          <cell r="C515" t="str">
            <v>Low</v>
          </cell>
          <cell r="D515" t="str">
            <v>Country B</v>
          </cell>
          <cell r="E515" t="str">
            <v>Grid Services</v>
          </cell>
        </row>
        <row r="516">
          <cell r="C516" t="str">
            <v>Low</v>
          </cell>
          <cell r="D516" t="str">
            <v>Country C</v>
          </cell>
          <cell r="E516" t="str">
            <v>Grid Services</v>
          </cell>
        </row>
        <row r="517">
          <cell r="C517" t="str">
            <v>Low</v>
          </cell>
          <cell r="D517" t="str">
            <v>Country D</v>
          </cell>
          <cell r="E517" t="str">
            <v>Grid Services</v>
          </cell>
        </row>
        <row r="518">
          <cell r="C518" t="str">
            <v>Base</v>
          </cell>
          <cell r="D518" t="str">
            <v>PJM</v>
          </cell>
          <cell r="E518" t="str">
            <v>Renewables Integration</v>
          </cell>
        </row>
        <row r="519">
          <cell r="C519" t="str">
            <v>Base</v>
          </cell>
          <cell r="D519" t="str">
            <v>ISONE</v>
          </cell>
          <cell r="E519" t="str">
            <v>Renewables Integration</v>
          </cell>
        </row>
        <row r="520">
          <cell r="C520" t="str">
            <v>Base</v>
          </cell>
          <cell r="D520" t="str">
            <v>ERCOT</v>
          </cell>
          <cell r="E520" t="str">
            <v>Renewables Integration</v>
          </cell>
        </row>
        <row r="521">
          <cell r="C521" t="str">
            <v>Base</v>
          </cell>
          <cell r="D521" t="str">
            <v>CAISO</v>
          </cell>
          <cell r="E521" t="str">
            <v>Renewables Integration</v>
          </cell>
        </row>
        <row r="522">
          <cell r="C522" t="str">
            <v>Base</v>
          </cell>
          <cell r="D522" t="str">
            <v>NYISO</v>
          </cell>
          <cell r="E522" t="str">
            <v>Renewables Integration</v>
          </cell>
        </row>
        <row r="523">
          <cell r="C523" t="str">
            <v>Base</v>
          </cell>
          <cell r="D523" t="str">
            <v>MISO</v>
          </cell>
          <cell r="E523" t="str">
            <v>Renewables Integration</v>
          </cell>
        </row>
        <row r="524">
          <cell r="C524" t="str">
            <v>Base</v>
          </cell>
          <cell r="D524" t="str">
            <v>SOUTHEAST</v>
          </cell>
          <cell r="E524" t="str">
            <v>Renewables Integration</v>
          </cell>
        </row>
        <row r="525">
          <cell r="C525" t="str">
            <v>Base</v>
          </cell>
          <cell r="D525" t="str">
            <v>SPP</v>
          </cell>
          <cell r="E525" t="str">
            <v>Renewables Integration</v>
          </cell>
        </row>
        <row r="526">
          <cell r="C526" t="str">
            <v>Base</v>
          </cell>
          <cell r="D526" t="str">
            <v>WECC (Non-CA)</v>
          </cell>
          <cell r="E526" t="str">
            <v>Renewables Integration</v>
          </cell>
        </row>
        <row r="527">
          <cell r="C527" t="str">
            <v>Base</v>
          </cell>
          <cell r="D527" t="str">
            <v>United Kingdom</v>
          </cell>
          <cell r="E527" t="str">
            <v>Renewables Integration</v>
          </cell>
        </row>
        <row r="528">
          <cell r="C528" t="str">
            <v>Base</v>
          </cell>
          <cell r="D528" t="str">
            <v>Australia</v>
          </cell>
          <cell r="E528" t="str">
            <v>Renewables Integration</v>
          </cell>
        </row>
        <row r="529">
          <cell r="C529" t="str">
            <v>Base</v>
          </cell>
          <cell r="D529" t="str">
            <v>Germany</v>
          </cell>
          <cell r="E529" t="str">
            <v>Renewables Integration</v>
          </cell>
        </row>
        <row r="530">
          <cell r="C530" t="str">
            <v>Base</v>
          </cell>
          <cell r="D530" t="str">
            <v>Japan</v>
          </cell>
          <cell r="E530" t="str">
            <v>Renewables Integration</v>
          </cell>
        </row>
        <row r="531">
          <cell r="C531" t="str">
            <v>Base</v>
          </cell>
          <cell r="D531" t="str">
            <v>Country A</v>
          </cell>
          <cell r="E531" t="str">
            <v>Renewables Integration</v>
          </cell>
        </row>
        <row r="532">
          <cell r="C532" t="str">
            <v>Base</v>
          </cell>
          <cell r="D532" t="str">
            <v>Country B</v>
          </cell>
          <cell r="E532" t="str">
            <v>Renewables Integration</v>
          </cell>
        </row>
        <row r="533">
          <cell r="C533" t="str">
            <v>Base</v>
          </cell>
          <cell r="D533" t="str">
            <v>Country C</v>
          </cell>
          <cell r="E533" t="str">
            <v>Renewables Integration</v>
          </cell>
        </row>
        <row r="534">
          <cell r="C534" t="str">
            <v>Base</v>
          </cell>
          <cell r="D534" t="str">
            <v>Country D</v>
          </cell>
          <cell r="E534" t="str">
            <v>Renewables Integration</v>
          </cell>
        </row>
        <row r="535">
          <cell r="C535" t="str">
            <v>High</v>
          </cell>
          <cell r="D535" t="str">
            <v>PJM</v>
          </cell>
          <cell r="E535" t="str">
            <v>Renewables Integration</v>
          </cell>
        </row>
        <row r="536">
          <cell r="C536" t="str">
            <v>High</v>
          </cell>
          <cell r="D536" t="str">
            <v>ISONE</v>
          </cell>
          <cell r="E536" t="str">
            <v>Renewables Integration</v>
          </cell>
        </row>
        <row r="537">
          <cell r="C537" t="str">
            <v>High</v>
          </cell>
          <cell r="D537" t="str">
            <v>ERCOT</v>
          </cell>
          <cell r="E537" t="str">
            <v>Renewables Integration</v>
          </cell>
        </row>
        <row r="538">
          <cell r="C538" t="str">
            <v>High</v>
          </cell>
          <cell r="D538" t="str">
            <v>CAISO</v>
          </cell>
          <cell r="E538" t="str">
            <v>Renewables Integration</v>
          </cell>
        </row>
        <row r="539">
          <cell r="C539" t="str">
            <v>High</v>
          </cell>
          <cell r="D539" t="str">
            <v>NYISO</v>
          </cell>
          <cell r="E539" t="str">
            <v>Renewables Integration</v>
          </cell>
        </row>
        <row r="540">
          <cell r="C540" t="str">
            <v>High</v>
          </cell>
          <cell r="D540" t="str">
            <v>MISO</v>
          </cell>
          <cell r="E540" t="str">
            <v>Renewables Integration</v>
          </cell>
        </row>
        <row r="541">
          <cell r="C541" t="str">
            <v>High</v>
          </cell>
          <cell r="D541" t="str">
            <v>SOUTHEAST</v>
          </cell>
          <cell r="E541" t="str">
            <v>Renewables Integration</v>
          </cell>
        </row>
        <row r="542">
          <cell r="C542" t="str">
            <v>High</v>
          </cell>
          <cell r="D542" t="str">
            <v>SPP</v>
          </cell>
          <cell r="E542" t="str">
            <v>Renewables Integration</v>
          </cell>
        </row>
        <row r="543">
          <cell r="C543" t="str">
            <v>High</v>
          </cell>
          <cell r="D543" t="str">
            <v>WECC (Non-CA)</v>
          </cell>
          <cell r="E543" t="str">
            <v>Renewables Integration</v>
          </cell>
        </row>
        <row r="544">
          <cell r="C544" t="str">
            <v>High</v>
          </cell>
          <cell r="D544" t="str">
            <v>United Kingdom</v>
          </cell>
          <cell r="E544" t="str">
            <v>Renewables Integration</v>
          </cell>
        </row>
        <row r="545">
          <cell r="C545" t="str">
            <v>High</v>
          </cell>
          <cell r="D545" t="str">
            <v>Australia</v>
          </cell>
          <cell r="E545" t="str">
            <v>Renewables Integration</v>
          </cell>
        </row>
        <row r="546">
          <cell r="C546" t="str">
            <v>High</v>
          </cell>
          <cell r="D546" t="str">
            <v>Germany</v>
          </cell>
          <cell r="E546" t="str">
            <v>Renewables Integration</v>
          </cell>
        </row>
        <row r="547">
          <cell r="C547" t="str">
            <v>High</v>
          </cell>
          <cell r="D547" t="str">
            <v>Japan</v>
          </cell>
          <cell r="E547" t="str">
            <v>Renewables Integration</v>
          </cell>
        </row>
        <row r="548">
          <cell r="C548" t="str">
            <v>High</v>
          </cell>
          <cell r="D548" t="str">
            <v>Country A</v>
          </cell>
          <cell r="E548" t="str">
            <v>Renewables Integration</v>
          </cell>
        </row>
        <row r="549">
          <cell r="C549" t="str">
            <v>High</v>
          </cell>
          <cell r="D549" t="str">
            <v>Country B</v>
          </cell>
          <cell r="E549" t="str">
            <v>Renewables Integration</v>
          </cell>
        </row>
        <row r="550">
          <cell r="C550" t="str">
            <v>High</v>
          </cell>
          <cell r="D550" t="str">
            <v>Country C</v>
          </cell>
          <cell r="E550" t="str">
            <v>Renewables Integration</v>
          </cell>
        </row>
        <row r="551">
          <cell r="C551" t="str">
            <v>High</v>
          </cell>
          <cell r="D551" t="str">
            <v>Country D</v>
          </cell>
          <cell r="E551" t="str">
            <v>Renewables Integration</v>
          </cell>
        </row>
        <row r="552">
          <cell r="C552" t="str">
            <v>Low</v>
          </cell>
          <cell r="D552" t="str">
            <v>PJM</v>
          </cell>
          <cell r="E552" t="str">
            <v>Renewables Integration</v>
          </cell>
        </row>
        <row r="553">
          <cell r="C553" t="str">
            <v>Low</v>
          </cell>
          <cell r="D553" t="str">
            <v>ISONE</v>
          </cell>
          <cell r="E553" t="str">
            <v>Renewables Integration</v>
          </cell>
        </row>
        <row r="554">
          <cell r="C554" t="str">
            <v>Low</v>
          </cell>
          <cell r="D554" t="str">
            <v>ERCOT</v>
          </cell>
          <cell r="E554" t="str">
            <v>Renewables Integration</v>
          </cell>
        </row>
        <row r="555">
          <cell r="C555" t="str">
            <v>Low</v>
          </cell>
          <cell r="D555" t="str">
            <v>CAISO</v>
          </cell>
          <cell r="E555" t="str">
            <v>Renewables Integration</v>
          </cell>
        </row>
        <row r="556">
          <cell r="C556" t="str">
            <v>Low</v>
          </cell>
          <cell r="D556" t="str">
            <v>NYISO</v>
          </cell>
          <cell r="E556" t="str">
            <v>Renewables Integration</v>
          </cell>
        </row>
        <row r="557">
          <cell r="C557" t="str">
            <v>Low</v>
          </cell>
          <cell r="D557" t="str">
            <v>MISO</v>
          </cell>
          <cell r="E557" t="str">
            <v>Renewables Integration</v>
          </cell>
        </row>
        <row r="558">
          <cell r="C558" t="str">
            <v>Low</v>
          </cell>
          <cell r="D558" t="str">
            <v>SOUTHEAST</v>
          </cell>
          <cell r="E558" t="str">
            <v>Renewables Integration</v>
          </cell>
        </row>
        <row r="559">
          <cell r="C559" t="str">
            <v>Low</v>
          </cell>
          <cell r="D559" t="str">
            <v>SPP</v>
          </cell>
          <cell r="E559" t="str">
            <v>Renewables Integration</v>
          </cell>
        </row>
        <row r="560">
          <cell r="C560" t="str">
            <v>Low</v>
          </cell>
          <cell r="D560" t="str">
            <v>WECC (Non-CA)</v>
          </cell>
          <cell r="E560" t="str">
            <v>Renewables Integration</v>
          </cell>
        </row>
        <row r="561">
          <cell r="C561" t="str">
            <v>Low</v>
          </cell>
          <cell r="D561" t="str">
            <v>United Kingdom</v>
          </cell>
          <cell r="E561" t="str">
            <v>Renewables Integration</v>
          </cell>
        </row>
        <row r="562">
          <cell r="C562" t="str">
            <v>Low</v>
          </cell>
          <cell r="D562" t="str">
            <v>Australia</v>
          </cell>
          <cell r="E562" t="str">
            <v>Renewables Integration</v>
          </cell>
        </row>
        <row r="563">
          <cell r="C563" t="str">
            <v>Low</v>
          </cell>
          <cell r="D563" t="str">
            <v>Germany</v>
          </cell>
          <cell r="E563" t="str">
            <v>Renewables Integration</v>
          </cell>
        </row>
        <row r="564">
          <cell r="C564" t="str">
            <v>Low</v>
          </cell>
          <cell r="D564" t="str">
            <v>Japan</v>
          </cell>
          <cell r="E564" t="str">
            <v>Renewables Integration</v>
          </cell>
        </row>
        <row r="565">
          <cell r="C565" t="str">
            <v>Low</v>
          </cell>
          <cell r="D565" t="str">
            <v>Country A</v>
          </cell>
          <cell r="E565" t="str">
            <v>Renewables Integration</v>
          </cell>
        </row>
        <row r="566">
          <cell r="C566" t="str">
            <v>Low</v>
          </cell>
          <cell r="D566" t="str">
            <v>Country B</v>
          </cell>
          <cell r="E566" t="str">
            <v>Renewables Integration</v>
          </cell>
        </row>
        <row r="567">
          <cell r="C567" t="str">
            <v>Low</v>
          </cell>
          <cell r="D567" t="str">
            <v>Country C</v>
          </cell>
          <cell r="E567" t="str">
            <v>Renewables Integration</v>
          </cell>
        </row>
        <row r="568">
          <cell r="C568" t="str">
            <v>Low</v>
          </cell>
          <cell r="D568" t="str">
            <v>Country D</v>
          </cell>
          <cell r="E568" t="str">
            <v>Renewables Integration</v>
          </cell>
        </row>
        <row r="569">
          <cell r="C569" t="str">
            <v>Base</v>
          </cell>
          <cell r="D569" t="str">
            <v>PJM</v>
          </cell>
          <cell r="E569" t="str">
            <v>DR / BTM Revenue</v>
          </cell>
        </row>
        <row r="570">
          <cell r="C570" t="str">
            <v>Base</v>
          </cell>
          <cell r="D570" t="str">
            <v>ISONE</v>
          </cell>
          <cell r="E570" t="str">
            <v>DR / BTM Revenue</v>
          </cell>
        </row>
        <row r="571">
          <cell r="C571" t="str">
            <v>Base</v>
          </cell>
          <cell r="D571" t="str">
            <v>ERCOT</v>
          </cell>
          <cell r="E571" t="str">
            <v>DR / BTM Revenue</v>
          </cell>
        </row>
        <row r="572">
          <cell r="C572" t="str">
            <v>Base</v>
          </cell>
          <cell r="D572" t="str">
            <v>CAISO</v>
          </cell>
          <cell r="E572" t="str">
            <v>DR / BTM Revenue</v>
          </cell>
        </row>
        <row r="573">
          <cell r="C573" t="str">
            <v>Base</v>
          </cell>
          <cell r="D573" t="str">
            <v>NYISO</v>
          </cell>
          <cell r="E573" t="str">
            <v>DR / BTM Revenue</v>
          </cell>
        </row>
        <row r="574">
          <cell r="C574" t="str">
            <v>Base</v>
          </cell>
          <cell r="D574" t="str">
            <v>MISO</v>
          </cell>
          <cell r="E574" t="str">
            <v>DR / BTM Revenue</v>
          </cell>
        </row>
        <row r="575">
          <cell r="C575" t="str">
            <v>Base</v>
          </cell>
          <cell r="D575" t="str">
            <v>SOUTHEAST</v>
          </cell>
          <cell r="E575" t="str">
            <v>DR / BTM Revenue</v>
          </cell>
        </row>
        <row r="576">
          <cell r="C576" t="str">
            <v>Base</v>
          </cell>
          <cell r="D576" t="str">
            <v>SPP</v>
          </cell>
          <cell r="E576" t="str">
            <v>DR / BTM Revenue</v>
          </cell>
        </row>
        <row r="577">
          <cell r="C577" t="str">
            <v>Base</v>
          </cell>
          <cell r="D577" t="str">
            <v>WECC (Non-CA)</v>
          </cell>
          <cell r="E577" t="str">
            <v>DR / BTM Revenue</v>
          </cell>
        </row>
        <row r="578">
          <cell r="C578" t="str">
            <v>Base</v>
          </cell>
          <cell r="D578" t="str">
            <v>United Kingdom</v>
          </cell>
          <cell r="E578" t="str">
            <v>DR / BTM Revenue</v>
          </cell>
        </row>
        <row r="579">
          <cell r="C579" t="str">
            <v>Base</v>
          </cell>
          <cell r="D579" t="str">
            <v>Australia</v>
          </cell>
          <cell r="E579" t="str">
            <v>DR / BTM Revenue</v>
          </cell>
        </row>
        <row r="580">
          <cell r="C580" t="str">
            <v>Base</v>
          </cell>
          <cell r="D580" t="str">
            <v>Germany</v>
          </cell>
          <cell r="E580" t="str">
            <v>DR / BTM Revenue</v>
          </cell>
        </row>
        <row r="581">
          <cell r="C581" t="str">
            <v>Base</v>
          </cell>
          <cell r="D581" t="str">
            <v>Japan</v>
          </cell>
          <cell r="E581" t="str">
            <v>DR / BTM Revenue</v>
          </cell>
        </row>
        <row r="582">
          <cell r="C582" t="str">
            <v>Base</v>
          </cell>
          <cell r="D582" t="str">
            <v>Country A</v>
          </cell>
          <cell r="E582" t="str">
            <v>DR / BTM Revenue</v>
          </cell>
        </row>
        <row r="583">
          <cell r="C583" t="str">
            <v>Base</v>
          </cell>
          <cell r="D583" t="str">
            <v>Country B</v>
          </cell>
          <cell r="E583" t="str">
            <v>DR / BTM Revenue</v>
          </cell>
        </row>
        <row r="584">
          <cell r="C584" t="str">
            <v>Base</v>
          </cell>
          <cell r="D584" t="str">
            <v>Country C</v>
          </cell>
          <cell r="E584" t="str">
            <v>DR / BTM Revenue</v>
          </cell>
        </row>
        <row r="585">
          <cell r="C585" t="str">
            <v>Base</v>
          </cell>
          <cell r="D585" t="str">
            <v>Country D</v>
          </cell>
          <cell r="E585" t="str">
            <v>DR / BTM Revenue</v>
          </cell>
        </row>
        <row r="586">
          <cell r="C586" t="str">
            <v>High</v>
          </cell>
          <cell r="D586" t="str">
            <v>PJM</v>
          </cell>
          <cell r="E586" t="str">
            <v>DR / BTM Revenue</v>
          </cell>
        </row>
        <row r="587">
          <cell r="C587" t="str">
            <v>High</v>
          </cell>
          <cell r="D587" t="str">
            <v>ISONE</v>
          </cell>
          <cell r="E587" t="str">
            <v>DR / BTM Revenue</v>
          </cell>
        </row>
        <row r="588">
          <cell r="C588" t="str">
            <v>High</v>
          </cell>
          <cell r="D588" t="str">
            <v>ERCOT</v>
          </cell>
          <cell r="E588" t="str">
            <v>DR / BTM Revenue</v>
          </cell>
        </row>
        <row r="589">
          <cell r="C589" t="str">
            <v>High</v>
          </cell>
          <cell r="D589" t="str">
            <v>CAISO</v>
          </cell>
          <cell r="E589" t="str">
            <v>DR / BTM Revenue</v>
          </cell>
        </row>
        <row r="590">
          <cell r="C590" t="str">
            <v>High</v>
          </cell>
          <cell r="D590" t="str">
            <v>NYISO</v>
          </cell>
          <cell r="E590" t="str">
            <v>DR / BTM Revenue</v>
          </cell>
        </row>
        <row r="591">
          <cell r="C591" t="str">
            <v>High</v>
          </cell>
          <cell r="D591" t="str">
            <v>MISO</v>
          </cell>
          <cell r="E591" t="str">
            <v>DR / BTM Revenue</v>
          </cell>
        </row>
        <row r="592">
          <cell r="C592" t="str">
            <v>High</v>
          </cell>
          <cell r="D592" t="str">
            <v>SOUTHEAST</v>
          </cell>
          <cell r="E592" t="str">
            <v>DR / BTM Revenue</v>
          </cell>
        </row>
        <row r="593">
          <cell r="C593" t="str">
            <v>High</v>
          </cell>
          <cell r="D593" t="str">
            <v>SPP</v>
          </cell>
          <cell r="E593" t="str">
            <v>DR / BTM Revenue</v>
          </cell>
        </row>
        <row r="594">
          <cell r="C594" t="str">
            <v>High</v>
          </cell>
          <cell r="D594" t="str">
            <v>WECC (Non-CA)</v>
          </cell>
          <cell r="E594" t="str">
            <v>DR / BTM Revenue</v>
          </cell>
        </row>
        <row r="595">
          <cell r="C595" t="str">
            <v>High</v>
          </cell>
          <cell r="D595" t="str">
            <v>United Kingdom</v>
          </cell>
          <cell r="E595" t="str">
            <v>DR / BTM Revenue</v>
          </cell>
        </row>
        <row r="596">
          <cell r="C596" t="str">
            <v>High</v>
          </cell>
          <cell r="D596" t="str">
            <v>Australia</v>
          </cell>
          <cell r="E596" t="str">
            <v>DR / BTM Revenue</v>
          </cell>
        </row>
        <row r="597">
          <cell r="C597" t="str">
            <v>High</v>
          </cell>
          <cell r="D597" t="str">
            <v>Germany</v>
          </cell>
          <cell r="E597" t="str">
            <v>DR / BTM Revenue</v>
          </cell>
        </row>
        <row r="598">
          <cell r="C598" t="str">
            <v>High</v>
          </cell>
          <cell r="D598" t="str">
            <v>Japan</v>
          </cell>
          <cell r="E598" t="str">
            <v>DR / BTM Revenue</v>
          </cell>
        </row>
        <row r="599">
          <cell r="C599" t="str">
            <v>High</v>
          </cell>
          <cell r="D599" t="str">
            <v>Country A</v>
          </cell>
          <cell r="E599" t="str">
            <v>DR / BTM Revenue</v>
          </cell>
        </row>
        <row r="600">
          <cell r="C600" t="str">
            <v>High</v>
          </cell>
          <cell r="D600" t="str">
            <v>Country B</v>
          </cell>
          <cell r="E600" t="str">
            <v>DR / BTM Revenue</v>
          </cell>
        </row>
        <row r="601">
          <cell r="C601" t="str">
            <v>High</v>
          </cell>
          <cell r="D601" t="str">
            <v>Country C</v>
          </cell>
          <cell r="E601" t="str">
            <v>DR / BTM Revenue</v>
          </cell>
        </row>
        <row r="602">
          <cell r="C602" t="str">
            <v>High</v>
          </cell>
          <cell r="D602" t="str">
            <v>Country D</v>
          </cell>
          <cell r="E602" t="str">
            <v>DR / BTM Revenue</v>
          </cell>
        </row>
        <row r="603">
          <cell r="C603" t="str">
            <v>Low</v>
          </cell>
          <cell r="D603" t="str">
            <v>PJM</v>
          </cell>
          <cell r="E603" t="str">
            <v>DR / BTM Revenue</v>
          </cell>
        </row>
        <row r="604">
          <cell r="C604" t="str">
            <v>Low</v>
          </cell>
          <cell r="D604" t="str">
            <v>ISONE</v>
          </cell>
          <cell r="E604" t="str">
            <v>DR / BTM Revenue</v>
          </cell>
        </row>
        <row r="605">
          <cell r="C605" t="str">
            <v>Low</v>
          </cell>
          <cell r="D605" t="str">
            <v>ERCOT</v>
          </cell>
          <cell r="E605" t="str">
            <v>DR / BTM Revenue</v>
          </cell>
        </row>
        <row r="606">
          <cell r="C606" t="str">
            <v>Low</v>
          </cell>
          <cell r="D606" t="str">
            <v>CAISO</v>
          </cell>
          <cell r="E606" t="str">
            <v>DR / BTM Revenue</v>
          </cell>
        </row>
        <row r="607">
          <cell r="C607" t="str">
            <v>Low</v>
          </cell>
          <cell r="D607" t="str">
            <v>NYISO</v>
          </cell>
          <cell r="E607" t="str">
            <v>DR / BTM Revenue</v>
          </cell>
        </row>
        <row r="608">
          <cell r="C608" t="str">
            <v>Low</v>
          </cell>
          <cell r="D608" t="str">
            <v>MISO</v>
          </cell>
          <cell r="E608" t="str">
            <v>DR / BTM Revenue</v>
          </cell>
        </row>
        <row r="609">
          <cell r="C609" t="str">
            <v>Low</v>
          </cell>
          <cell r="D609" t="str">
            <v>SOUTHEAST</v>
          </cell>
          <cell r="E609" t="str">
            <v>DR / BTM Revenue</v>
          </cell>
        </row>
        <row r="610">
          <cell r="C610" t="str">
            <v>Low</v>
          </cell>
          <cell r="D610" t="str">
            <v>SPP</v>
          </cell>
          <cell r="E610" t="str">
            <v>DR / BTM Revenue</v>
          </cell>
        </row>
        <row r="611">
          <cell r="C611" t="str">
            <v>Low</v>
          </cell>
          <cell r="D611" t="str">
            <v>WECC (Non-CA)</v>
          </cell>
          <cell r="E611" t="str">
            <v>DR / BTM Revenue</v>
          </cell>
        </row>
        <row r="612">
          <cell r="C612" t="str">
            <v>Low</v>
          </cell>
          <cell r="D612" t="str">
            <v>United Kingdom</v>
          </cell>
          <cell r="E612" t="str">
            <v>DR / BTM Revenue</v>
          </cell>
        </row>
        <row r="613">
          <cell r="C613" t="str">
            <v>Low</v>
          </cell>
          <cell r="D613" t="str">
            <v>Australia</v>
          </cell>
          <cell r="E613" t="str">
            <v>DR / BTM Revenue</v>
          </cell>
        </row>
        <row r="614">
          <cell r="C614" t="str">
            <v>Low</v>
          </cell>
          <cell r="D614" t="str">
            <v>Germany</v>
          </cell>
          <cell r="E614" t="str">
            <v>DR / BTM Revenue</v>
          </cell>
        </row>
        <row r="615">
          <cell r="C615" t="str">
            <v>Low</v>
          </cell>
          <cell r="D615" t="str">
            <v>Japan</v>
          </cell>
          <cell r="E615" t="str">
            <v>DR / BTM Revenue</v>
          </cell>
        </row>
        <row r="616">
          <cell r="C616" t="str">
            <v>Low</v>
          </cell>
          <cell r="D616" t="str">
            <v>Country A</v>
          </cell>
          <cell r="E616" t="str">
            <v>DR / BTM Revenue</v>
          </cell>
        </row>
        <row r="617">
          <cell r="C617" t="str">
            <v>Low</v>
          </cell>
          <cell r="D617" t="str">
            <v>Country B</v>
          </cell>
          <cell r="E617" t="str">
            <v>DR / BTM Revenue</v>
          </cell>
        </row>
        <row r="618">
          <cell r="C618" t="str">
            <v>Low</v>
          </cell>
          <cell r="D618" t="str">
            <v>Country C</v>
          </cell>
          <cell r="E618" t="str">
            <v>DR / BTM Revenue</v>
          </cell>
        </row>
        <row r="619">
          <cell r="C619" t="str">
            <v>Low</v>
          </cell>
          <cell r="D619" t="str">
            <v>Country D</v>
          </cell>
          <cell r="E619" t="str">
            <v>DR / BTM Revenue</v>
          </cell>
        </row>
        <row r="620">
          <cell r="C620" t="str">
            <v>Base</v>
          </cell>
          <cell r="D620" t="str">
            <v>PJM</v>
          </cell>
          <cell r="E620" t="str">
            <v>Bill Mgmt.</v>
          </cell>
        </row>
        <row r="621">
          <cell r="C621" t="str">
            <v>Base</v>
          </cell>
          <cell r="D621" t="str">
            <v>ISONE</v>
          </cell>
          <cell r="E621" t="str">
            <v>Bill Mgmt.</v>
          </cell>
        </row>
        <row r="622">
          <cell r="C622" t="str">
            <v>Base</v>
          </cell>
          <cell r="D622" t="str">
            <v>ERCOT</v>
          </cell>
          <cell r="E622" t="str">
            <v>Bill Mgmt.</v>
          </cell>
        </row>
        <row r="623">
          <cell r="C623" t="str">
            <v>Base</v>
          </cell>
          <cell r="D623" t="str">
            <v>CAISO</v>
          </cell>
          <cell r="E623" t="str">
            <v>Bill Mgmt.</v>
          </cell>
        </row>
        <row r="624">
          <cell r="C624" t="str">
            <v>Base</v>
          </cell>
          <cell r="D624" t="str">
            <v>NYISO</v>
          </cell>
          <cell r="E624" t="str">
            <v>Bill Mgmt.</v>
          </cell>
        </row>
        <row r="625">
          <cell r="C625" t="str">
            <v>Base</v>
          </cell>
          <cell r="D625" t="str">
            <v>MISO</v>
          </cell>
          <cell r="E625" t="str">
            <v>Bill Mgmt.</v>
          </cell>
        </row>
        <row r="626">
          <cell r="C626" t="str">
            <v>Base</v>
          </cell>
          <cell r="D626" t="str">
            <v>SOUTHEAST</v>
          </cell>
          <cell r="E626" t="str">
            <v>Bill Mgmt.</v>
          </cell>
        </row>
        <row r="627">
          <cell r="C627" t="str">
            <v>Base</v>
          </cell>
          <cell r="D627" t="str">
            <v>SPP</v>
          </cell>
          <cell r="E627" t="str">
            <v>Bill Mgmt.</v>
          </cell>
        </row>
        <row r="628">
          <cell r="C628" t="str">
            <v>Base</v>
          </cell>
          <cell r="D628" t="str">
            <v>WECC (Non-CA)</v>
          </cell>
          <cell r="E628" t="str">
            <v>Bill Mgmt.</v>
          </cell>
        </row>
        <row r="629">
          <cell r="C629" t="str">
            <v>Base</v>
          </cell>
          <cell r="D629" t="str">
            <v>United Kingdom</v>
          </cell>
          <cell r="E629" t="str">
            <v>Bill Mgmt.</v>
          </cell>
        </row>
        <row r="630">
          <cell r="C630" t="str">
            <v>Base</v>
          </cell>
          <cell r="D630" t="str">
            <v>Australia</v>
          </cell>
          <cell r="E630" t="str">
            <v>Bill Mgmt.</v>
          </cell>
        </row>
        <row r="631">
          <cell r="C631" t="str">
            <v>Base</v>
          </cell>
          <cell r="D631" t="str">
            <v>Germany</v>
          </cell>
          <cell r="E631" t="str">
            <v>Bill Mgmt.</v>
          </cell>
        </row>
        <row r="632">
          <cell r="C632" t="str">
            <v>Base</v>
          </cell>
          <cell r="D632" t="str">
            <v>Japan</v>
          </cell>
          <cell r="E632" t="str">
            <v>Bill Mgmt.</v>
          </cell>
        </row>
        <row r="633">
          <cell r="C633" t="str">
            <v>Base</v>
          </cell>
          <cell r="D633" t="str">
            <v>Country A</v>
          </cell>
          <cell r="E633" t="str">
            <v>Bill Mgmt.</v>
          </cell>
        </row>
        <row r="634">
          <cell r="C634" t="str">
            <v>Base</v>
          </cell>
          <cell r="D634" t="str">
            <v>Country B</v>
          </cell>
          <cell r="E634" t="str">
            <v>Bill Mgmt.</v>
          </cell>
        </row>
        <row r="635">
          <cell r="C635" t="str">
            <v>Base</v>
          </cell>
          <cell r="D635" t="str">
            <v>Country C</v>
          </cell>
          <cell r="E635" t="str">
            <v>Bill Mgmt.</v>
          </cell>
        </row>
        <row r="636">
          <cell r="C636" t="str">
            <v>Base</v>
          </cell>
          <cell r="D636" t="str">
            <v>Country D</v>
          </cell>
          <cell r="E636" t="str">
            <v>Bill Mgmt.</v>
          </cell>
        </row>
        <row r="637">
          <cell r="C637" t="str">
            <v>High</v>
          </cell>
          <cell r="D637" t="str">
            <v>PJM</v>
          </cell>
          <cell r="E637" t="str">
            <v>Bill Mgmt.</v>
          </cell>
        </row>
        <row r="638">
          <cell r="C638" t="str">
            <v>High</v>
          </cell>
          <cell r="D638" t="str">
            <v>ISONE</v>
          </cell>
          <cell r="E638" t="str">
            <v>Bill Mgmt.</v>
          </cell>
        </row>
        <row r="639">
          <cell r="C639" t="str">
            <v>High</v>
          </cell>
          <cell r="D639" t="str">
            <v>ERCOT</v>
          </cell>
          <cell r="E639" t="str">
            <v>Bill Mgmt.</v>
          </cell>
        </row>
        <row r="640">
          <cell r="C640" t="str">
            <v>High</v>
          </cell>
          <cell r="D640" t="str">
            <v>CAISO</v>
          </cell>
          <cell r="E640" t="str">
            <v>Bill Mgmt.</v>
          </cell>
        </row>
        <row r="641">
          <cell r="C641" t="str">
            <v>High</v>
          </cell>
          <cell r="D641" t="str">
            <v>NYISO</v>
          </cell>
          <cell r="E641" t="str">
            <v>Bill Mgmt.</v>
          </cell>
        </row>
        <row r="642">
          <cell r="C642" t="str">
            <v>High</v>
          </cell>
          <cell r="D642" t="str">
            <v>MISO</v>
          </cell>
          <cell r="E642" t="str">
            <v>Bill Mgmt.</v>
          </cell>
        </row>
        <row r="643">
          <cell r="C643" t="str">
            <v>High</v>
          </cell>
          <cell r="D643" t="str">
            <v>SOUTHEAST</v>
          </cell>
          <cell r="E643" t="str">
            <v>Bill Mgmt.</v>
          </cell>
        </row>
        <row r="644">
          <cell r="C644" t="str">
            <v>High</v>
          </cell>
          <cell r="D644" t="str">
            <v>SPP</v>
          </cell>
          <cell r="E644" t="str">
            <v>Bill Mgmt.</v>
          </cell>
        </row>
        <row r="645">
          <cell r="C645" t="str">
            <v>High</v>
          </cell>
          <cell r="D645" t="str">
            <v>WECC (Non-CA)</v>
          </cell>
          <cell r="E645" t="str">
            <v>Bill Mgmt.</v>
          </cell>
        </row>
        <row r="646">
          <cell r="C646" t="str">
            <v>High</v>
          </cell>
          <cell r="D646" t="str">
            <v>United Kingdom</v>
          </cell>
          <cell r="E646" t="str">
            <v>Bill Mgmt.</v>
          </cell>
        </row>
        <row r="647">
          <cell r="C647" t="str">
            <v>High</v>
          </cell>
          <cell r="D647" t="str">
            <v>Australia</v>
          </cell>
          <cell r="E647" t="str">
            <v>Bill Mgmt.</v>
          </cell>
        </row>
        <row r="648">
          <cell r="C648" t="str">
            <v>High</v>
          </cell>
          <cell r="D648" t="str">
            <v>Germany</v>
          </cell>
          <cell r="E648" t="str">
            <v>Bill Mgmt.</v>
          </cell>
        </row>
        <row r="649">
          <cell r="C649" t="str">
            <v>High</v>
          </cell>
          <cell r="D649" t="str">
            <v>Japan</v>
          </cell>
          <cell r="E649" t="str">
            <v>Bill Mgmt.</v>
          </cell>
        </row>
        <row r="650">
          <cell r="C650" t="str">
            <v>High</v>
          </cell>
          <cell r="D650" t="str">
            <v>Country A</v>
          </cell>
          <cell r="E650" t="str">
            <v>Bill Mgmt.</v>
          </cell>
        </row>
        <row r="651">
          <cell r="C651" t="str">
            <v>High</v>
          </cell>
          <cell r="D651" t="str">
            <v>Country B</v>
          </cell>
          <cell r="E651" t="str">
            <v>Bill Mgmt.</v>
          </cell>
        </row>
        <row r="652">
          <cell r="C652" t="str">
            <v>High</v>
          </cell>
          <cell r="D652" t="str">
            <v>Country C</v>
          </cell>
          <cell r="E652" t="str">
            <v>Bill Mgmt.</v>
          </cell>
        </row>
        <row r="653">
          <cell r="C653" t="str">
            <v>High</v>
          </cell>
          <cell r="D653" t="str">
            <v>Country D</v>
          </cell>
          <cell r="E653" t="str">
            <v>Bill Mgmt.</v>
          </cell>
        </row>
        <row r="654">
          <cell r="C654" t="str">
            <v>Low</v>
          </cell>
          <cell r="D654" t="str">
            <v>PJM</v>
          </cell>
          <cell r="E654" t="str">
            <v>Bill Mgmt.</v>
          </cell>
        </row>
        <row r="655">
          <cell r="C655" t="str">
            <v>Low</v>
          </cell>
          <cell r="D655" t="str">
            <v>ISONE</v>
          </cell>
          <cell r="E655" t="str">
            <v>Bill Mgmt.</v>
          </cell>
        </row>
        <row r="656">
          <cell r="C656" t="str">
            <v>Low</v>
          </cell>
          <cell r="D656" t="str">
            <v>ERCOT</v>
          </cell>
          <cell r="E656" t="str">
            <v>Bill Mgmt.</v>
          </cell>
        </row>
        <row r="657">
          <cell r="C657" t="str">
            <v>Low</v>
          </cell>
          <cell r="D657" t="str">
            <v>CAISO</v>
          </cell>
          <cell r="E657" t="str">
            <v>Bill Mgmt.</v>
          </cell>
        </row>
        <row r="658">
          <cell r="C658" t="str">
            <v>Low</v>
          </cell>
          <cell r="D658" t="str">
            <v>NYISO</v>
          </cell>
          <cell r="E658" t="str">
            <v>Bill Mgmt.</v>
          </cell>
        </row>
        <row r="659">
          <cell r="C659" t="str">
            <v>Low</v>
          </cell>
          <cell r="D659" t="str">
            <v>MISO</v>
          </cell>
          <cell r="E659" t="str">
            <v>Bill Mgmt.</v>
          </cell>
        </row>
        <row r="660">
          <cell r="C660" t="str">
            <v>Low</v>
          </cell>
          <cell r="D660" t="str">
            <v>SOUTHEAST</v>
          </cell>
          <cell r="E660" t="str">
            <v>Bill Mgmt.</v>
          </cell>
        </row>
        <row r="661">
          <cell r="C661" t="str">
            <v>Low</v>
          </cell>
          <cell r="D661" t="str">
            <v>SPP</v>
          </cell>
          <cell r="E661" t="str">
            <v>Bill Mgmt.</v>
          </cell>
        </row>
        <row r="662">
          <cell r="C662" t="str">
            <v>Low</v>
          </cell>
          <cell r="D662" t="str">
            <v>WECC (Non-CA)</v>
          </cell>
          <cell r="E662" t="str">
            <v>Bill Mgmt.</v>
          </cell>
        </row>
        <row r="663">
          <cell r="C663" t="str">
            <v>Low</v>
          </cell>
          <cell r="D663" t="str">
            <v>United Kingdom</v>
          </cell>
          <cell r="E663" t="str">
            <v>Bill Mgmt.</v>
          </cell>
        </row>
        <row r="664">
          <cell r="C664" t="str">
            <v>Low</v>
          </cell>
          <cell r="D664" t="str">
            <v>Australia</v>
          </cell>
          <cell r="E664" t="str">
            <v>Bill Mgmt.</v>
          </cell>
        </row>
        <row r="665">
          <cell r="C665" t="str">
            <v>Low</v>
          </cell>
          <cell r="D665" t="str">
            <v>Germany</v>
          </cell>
          <cell r="E665" t="str">
            <v>Bill Mgmt.</v>
          </cell>
        </row>
        <row r="666">
          <cell r="C666" t="str">
            <v>Low</v>
          </cell>
          <cell r="D666" t="str">
            <v>Japan</v>
          </cell>
          <cell r="E666" t="str">
            <v>Bill Mgmt.</v>
          </cell>
        </row>
        <row r="667">
          <cell r="C667" t="str">
            <v>Low</v>
          </cell>
          <cell r="D667" t="str">
            <v>Country A</v>
          </cell>
          <cell r="E667" t="str">
            <v>Bill Mgmt.</v>
          </cell>
        </row>
        <row r="668">
          <cell r="C668" t="str">
            <v>Low</v>
          </cell>
          <cell r="D668" t="str">
            <v>Country B</v>
          </cell>
          <cell r="E668" t="str">
            <v>Bill Mgmt.</v>
          </cell>
        </row>
        <row r="669">
          <cell r="C669" t="str">
            <v>Low</v>
          </cell>
          <cell r="D669" t="str">
            <v>Country C</v>
          </cell>
          <cell r="E669" t="str">
            <v>Bill Mgmt.</v>
          </cell>
        </row>
        <row r="670">
          <cell r="C670" t="str">
            <v>Low</v>
          </cell>
          <cell r="D670" t="str">
            <v>Country D</v>
          </cell>
          <cell r="E670" t="str">
            <v>Bill Mgmt.</v>
          </cell>
        </row>
        <row r="671">
          <cell r="C671" t="str">
            <v>Base</v>
          </cell>
          <cell r="D671" t="str">
            <v>PJM</v>
          </cell>
          <cell r="E671" t="str">
            <v>T&amp;D</v>
          </cell>
        </row>
        <row r="672">
          <cell r="C672" t="str">
            <v>Base</v>
          </cell>
          <cell r="D672" t="str">
            <v>ISONE</v>
          </cell>
          <cell r="E672" t="str">
            <v>T&amp;D</v>
          </cell>
        </row>
        <row r="673">
          <cell r="C673" t="str">
            <v>Base</v>
          </cell>
          <cell r="D673" t="str">
            <v>ERCOT</v>
          </cell>
          <cell r="E673" t="str">
            <v>T&amp;D</v>
          </cell>
        </row>
        <row r="674">
          <cell r="C674" t="str">
            <v>Base</v>
          </cell>
          <cell r="D674" t="str">
            <v>CAISO</v>
          </cell>
          <cell r="E674" t="str">
            <v>T&amp;D</v>
          </cell>
        </row>
        <row r="675">
          <cell r="C675" t="str">
            <v>Base</v>
          </cell>
          <cell r="D675" t="str">
            <v>NYISO</v>
          </cell>
          <cell r="E675" t="str">
            <v>T&amp;D</v>
          </cell>
        </row>
        <row r="676">
          <cell r="C676" t="str">
            <v>Base</v>
          </cell>
          <cell r="D676" t="str">
            <v>MISO</v>
          </cell>
          <cell r="E676" t="str">
            <v>T&amp;D</v>
          </cell>
        </row>
        <row r="677">
          <cell r="C677" t="str">
            <v>Base</v>
          </cell>
          <cell r="D677" t="str">
            <v>SOUTHEAST</v>
          </cell>
          <cell r="E677" t="str">
            <v>T&amp;D</v>
          </cell>
        </row>
        <row r="678">
          <cell r="C678" t="str">
            <v>Base</v>
          </cell>
          <cell r="D678" t="str">
            <v>SPP</v>
          </cell>
          <cell r="E678" t="str">
            <v>T&amp;D</v>
          </cell>
        </row>
        <row r="679">
          <cell r="C679" t="str">
            <v>Base</v>
          </cell>
          <cell r="D679" t="str">
            <v>WECC (Non-CA)</v>
          </cell>
          <cell r="E679" t="str">
            <v>T&amp;D</v>
          </cell>
        </row>
        <row r="680">
          <cell r="C680" t="str">
            <v>Base</v>
          </cell>
          <cell r="D680" t="str">
            <v>United Kingdom</v>
          </cell>
          <cell r="E680" t="str">
            <v>T&amp;D</v>
          </cell>
        </row>
        <row r="681">
          <cell r="C681" t="str">
            <v>Base</v>
          </cell>
          <cell r="D681" t="str">
            <v>Australia</v>
          </cell>
          <cell r="E681" t="str">
            <v>T&amp;D</v>
          </cell>
        </row>
        <row r="682">
          <cell r="C682" t="str">
            <v>Base</v>
          </cell>
          <cell r="D682" t="str">
            <v>Germany</v>
          </cell>
          <cell r="E682" t="str">
            <v>T&amp;D</v>
          </cell>
        </row>
        <row r="683">
          <cell r="C683" t="str">
            <v>Base</v>
          </cell>
          <cell r="D683" t="str">
            <v>Japan</v>
          </cell>
          <cell r="E683" t="str">
            <v>T&amp;D</v>
          </cell>
        </row>
        <row r="684">
          <cell r="C684" t="str">
            <v>Base</v>
          </cell>
          <cell r="D684" t="str">
            <v>Country A</v>
          </cell>
          <cell r="E684" t="str">
            <v>T&amp;D</v>
          </cell>
        </row>
        <row r="685">
          <cell r="C685" t="str">
            <v>Base</v>
          </cell>
          <cell r="D685" t="str">
            <v>Country B</v>
          </cell>
          <cell r="E685" t="str">
            <v>T&amp;D</v>
          </cell>
        </row>
        <row r="686">
          <cell r="C686" t="str">
            <v>Base</v>
          </cell>
          <cell r="D686" t="str">
            <v>Country C</v>
          </cell>
          <cell r="E686" t="str">
            <v>T&amp;D</v>
          </cell>
        </row>
        <row r="687">
          <cell r="C687" t="str">
            <v>Base</v>
          </cell>
          <cell r="D687" t="str">
            <v>Country D</v>
          </cell>
          <cell r="E687" t="str">
            <v>T&amp;D</v>
          </cell>
        </row>
        <row r="688">
          <cell r="C688" t="str">
            <v>High</v>
          </cell>
          <cell r="D688" t="str">
            <v>PJM</v>
          </cell>
          <cell r="E688" t="str">
            <v>T&amp;D</v>
          </cell>
        </row>
        <row r="689">
          <cell r="C689" t="str">
            <v>High</v>
          </cell>
          <cell r="D689" t="str">
            <v>ISONE</v>
          </cell>
          <cell r="E689" t="str">
            <v>T&amp;D</v>
          </cell>
        </row>
        <row r="690">
          <cell r="C690" t="str">
            <v>High</v>
          </cell>
          <cell r="D690" t="str">
            <v>ERCOT</v>
          </cell>
          <cell r="E690" t="str">
            <v>T&amp;D</v>
          </cell>
        </row>
        <row r="691">
          <cell r="C691" t="str">
            <v>High</v>
          </cell>
          <cell r="D691" t="str">
            <v>CAISO</v>
          </cell>
          <cell r="E691" t="str">
            <v>T&amp;D</v>
          </cell>
        </row>
        <row r="692">
          <cell r="C692" t="str">
            <v>High</v>
          </cell>
          <cell r="D692" t="str">
            <v>NYISO</v>
          </cell>
          <cell r="E692" t="str">
            <v>T&amp;D</v>
          </cell>
        </row>
        <row r="693">
          <cell r="C693" t="str">
            <v>High</v>
          </cell>
          <cell r="D693" t="str">
            <v>MISO</v>
          </cell>
          <cell r="E693" t="str">
            <v>T&amp;D</v>
          </cell>
        </row>
        <row r="694">
          <cell r="C694" t="str">
            <v>High</v>
          </cell>
          <cell r="D694" t="str">
            <v>SOUTHEAST</v>
          </cell>
          <cell r="E694" t="str">
            <v>T&amp;D</v>
          </cell>
        </row>
        <row r="695">
          <cell r="C695" t="str">
            <v>High</v>
          </cell>
          <cell r="D695" t="str">
            <v>SPP</v>
          </cell>
          <cell r="E695" t="str">
            <v>T&amp;D</v>
          </cell>
        </row>
        <row r="696">
          <cell r="C696" t="str">
            <v>High</v>
          </cell>
          <cell r="D696" t="str">
            <v>WECC (Non-CA)</v>
          </cell>
          <cell r="E696" t="str">
            <v>T&amp;D</v>
          </cell>
        </row>
        <row r="697">
          <cell r="C697" t="str">
            <v>High</v>
          </cell>
          <cell r="D697" t="str">
            <v>United Kingdom</v>
          </cell>
          <cell r="E697" t="str">
            <v>T&amp;D</v>
          </cell>
        </row>
        <row r="698">
          <cell r="C698" t="str">
            <v>High</v>
          </cell>
          <cell r="D698" t="str">
            <v>Australia</v>
          </cell>
          <cell r="E698" t="str">
            <v>T&amp;D</v>
          </cell>
        </row>
        <row r="699">
          <cell r="C699" t="str">
            <v>High</v>
          </cell>
          <cell r="D699" t="str">
            <v>Germany</v>
          </cell>
          <cell r="E699" t="str">
            <v>T&amp;D</v>
          </cell>
        </row>
        <row r="700">
          <cell r="C700" t="str">
            <v>High</v>
          </cell>
          <cell r="D700" t="str">
            <v>Japan</v>
          </cell>
          <cell r="E700" t="str">
            <v>T&amp;D</v>
          </cell>
        </row>
        <row r="701">
          <cell r="C701" t="str">
            <v>High</v>
          </cell>
          <cell r="D701" t="str">
            <v>Country A</v>
          </cell>
          <cell r="E701" t="str">
            <v>T&amp;D</v>
          </cell>
        </row>
        <row r="702">
          <cell r="C702" t="str">
            <v>High</v>
          </cell>
          <cell r="D702" t="str">
            <v>Country B</v>
          </cell>
          <cell r="E702" t="str">
            <v>T&amp;D</v>
          </cell>
        </row>
        <row r="703">
          <cell r="C703" t="str">
            <v>High</v>
          </cell>
          <cell r="D703" t="str">
            <v>Country C</v>
          </cell>
          <cell r="E703" t="str">
            <v>T&amp;D</v>
          </cell>
        </row>
        <row r="704">
          <cell r="C704" t="str">
            <v>High</v>
          </cell>
          <cell r="D704" t="str">
            <v>Country D</v>
          </cell>
          <cell r="E704" t="str">
            <v>T&amp;D</v>
          </cell>
        </row>
        <row r="705">
          <cell r="C705" t="str">
            <v>Low</v>
          </cell>
          <cell r="D705" t="str">
            <v>PJM</v>
          </cell>
          <cell r="E705" t="str">
            <v>T&amp;D</v>
          </cell>
        </row>
        <row r="706">
          <cell r="C706" t="str">
            <v>Low</v>
          </cell>
          <cell r="D706" t="str">
            <v>ISONE</v>
          </cell>
          <cell r="E706" t="str">
            <v>T&amp;D</v>
          </cell>
        </row>
        <row r="707">
          <cell r="C707" t="str">
            <v>Low</v>
          </cell>
          <cell r="D707" t="str">
            <v>ERCOT</v>
          </cell>
          <cell r="E707" t="str">
            <v>T&amp;D</v>
          </cell>
        </row>
        <row r="708">
          <cell r="C708" t="str">
            <v>Low</v>
          </cell>
          <cell r="D708" t="str">
            <v>CAISO</v>
          </cell>
          <cell r="E708" t="str">
            <v>T&amp;D</v>
          </cell>
        </row>
        <row r="709">
          <cell r="C709" t="str">
            <v>Low</v>
          </cell>
          <cell r="D709" t="str">
            <v>NYISO</v>
          </cell>
          <cell r="E709" t="str">
            <v>T&amp;D</v>
          </cell>
        </row>
        <row r="710">
          <cell r="C710" t="str">
            <v>Low</v>
          </cell>
          <cell r="D710" t="str">
            <v>MISO</v>
          </cell>
          <cell r="E710" t="str">
            <v>T&amp;D</v>
          </cell>
        </row>
        <row r="711">
          <cell r="C711" t="str">
            <v>Low</v>
          </cell>
          <cell r="D711" t="str">
            <v>SOUTHEAST</v>
          </cell>
          <cell r="E711" t="str">
            <v>T&amp;D</v>
          </cell>
        </row>
        <row r="712">
          <cell r="C712" t="str">
            <v>Low</v>
          </cell>
          <cell r="D712" t="str">
            <v>SPP</v>
          </cell>
          <cell r="E712" t="str">
            <v>T&amp;D</v>
          </cell>
        </row>
        <row r="713">
          <cell r="C713" t="str">
            <v>Low</v>
          </cell>
          <cell r="D713" t="str">
            <v>WECC (Non-CA)</v>
          </cell>
          <cell r="E713" t="str">
            <v>T&amp;D</v>
          </cell>
        </row>
        <row r="714">
          <cell r="C714" t="str">
            <v>Low</v>
          </cell>
          <cell r="D714" t="str">
            <v>United Kingdom</v>
          </cell>
          <cell r="E714" t="str">
            <v>T&amp;D</v>
          </cell>
        </row>
        <row r="715">
          <cell r="C715" t="str">
            <v>Low</v>
          </cell>
          <cell r="D715" t="str">
            <v>Australia</v>
          </cell>
          <cell r="E715" t="str">
            <v>T&amp;D</v>
          </cell>
        </row>
        <row r="716">
          <cell r="C716" t="str">
            <v>Low</v>
          </cell>
          <cell r="D716" t="str">
            <v>Germany</v>
          </cell>
          <cell r="E716" t="str">
            <v>T&amp;D</v>
          </cell>
        </row>
        <row r="717">
          <cell r="C717" t="str">
            <v>Low</v>
          </cell>
          <cell r="D717" t="str">
            <v>Japan</v>
          </cell>
          <cell r="E717" t="str">
            <v>T&amp;D</v>
          </cell>
        </row>
        <row r="718">
          <cell r="C718" t="str">
            <v>Low</v>
          </cell>
          <cell r="D718" t="str">
            <v>Country A</v>
          </cell>
          <cell r="E718" t="str">
            <v>T&amp;D</v>
          </cell>
        </row>
        <row r="719">
          <cell r="C719" t="str">
            <v>Low</v>
          </cell>
          <cell r="D719" t="str">
            <v>Country B</v>
          </cell>
          <cell r="E719" t="str">
            <v>T&amp;D</v>
          </cell>
        </row>
        <row r="720">
          <cell r="C720" t="str">
            <v>Low</v>
          </cell>
          <cell r="D720" t="str">
            <v>Country C</v>
          </cell>
          <cell r="E720" t="str">
            <v>T&amp;D</v>
          </cell>
        </row>
        <row r="721">
          <cell r="C721" t="str">
            <v>Low</v>
          </cell>
          <cell r="D721" t="str">
            <v>Country D</v>
          </cell>
          <cell r="E721" t="str">
            <v>T&amp;D</v>
          </cell>
        </row>
        <row r="728">
          <cell r="C728" t="str">
            <v>Base</v>
          </cell>
          <cell r="D728" t="str">
            <v>C&amp;I Demand Mgmt.</v>
          </cell>
          <cell r="E728" t="str">
            <v>PJM</v>
          </cell>
        </row>
        <row r="729">
          <cell r="C729" t="str">
            <v>Base</v>
          </cell>
          <cell r="D729" t="str">
            <v>C&amp;I Demand Mgmt.</v>
          </cell>
          <cell r="E729" t="str">
            <v>ISONE</v>
          </cell>
        </row>
        <row r="730">
          <cell r="C730" t="str">
            <v>Base</v>
          </cell>
          <cell r="D730" t="str">
            <v>C&amp;I Demand Mgmt.</v>
          </cell>
          <cell r="E730" t="str">
            <v>ERCOT</v>
          </cell>
        </row>
        <row r="731">
          <cell r="C731" t="str">
            <v>Base</v>
          </cell>
          <cell r="D731" t="str">
            <v>C&amp;I Demand Mgmt.</v>
          </cell>
          <cell r="E731" t="str">
            <v>CAISO</v>
          </cell>
        </row>
        <row r="732">
          <cell r="C732" t="str">
            <v>Base</v>
          </cell>
          <cell r="D732" t="str">
            <v>C&amp;I Demand Mgmt.</v>
          </cell>
          <cell r="E732" t="str">
            <v>NYISO</v>
          </cell>
        </row>
        <row r="733">
          <cell r="C733" t="str">
            <v>Base</v>
          </cell>
          <cell r="D733" t="str">
            <v>C&amp;I Demand Mgmt.</v>
          </cell>
          <cell r="E733" t="str">
            <v>MISO</v>
          </cell>
        </row>
        <row r="734">
          <cell r="C734" t="str">
            <v>Base</v>
          </cell>
          <cell r="D734" t="str">
            <v>C&amp;I Demand Mgmt.</v>
          </cell>
          <cell r="E734" t="str">
            <v>SOUTHEAST</v>
          </cell>
        </row>
        <row r="735">
          <cell r="C735" t="str">
            <v>Base</v>
          </cell>
          <cell r="D735" t="str">
            <v>C&amp;I Demand Mgmt.</v>
          </cell>
          <cell r="E735" t="str">
            <v>SPP</v>
          </cell>
        </row>
        <row r="736">
          <cell r="C736" t="str">
            <v>Base</v>
          </cell>
          <cell r="D736" t="str">
            <v>C&amp;I Demand Mgmt.</v>
          </cell>
          <cell r="E736" t="str">
            <v>WECC (Non-CA)</v>
          </cell>
        </row>
        <row r="737">
          <cell r="C737" t="str">
            <v>Base</v>
          </cell>
          <cell r="D737" t="str">
            <v>C&amp;I Demand Mgmt.</v>
          </cell>
          <cell r="E737" t="str">
            <v>United Kingdom</v>
          </cell>
        </row>
        <row r="738">
          <cell r="C738" t="str">
            <v>Base</v>
          </cell>
          <cell r="D738" t="str">
            <v>C&amp;I Demand Mgmt.</v>
          </cell>
          <cell r="E738" t="str">
            <v>Australia</v>
          </cell>
        </row>
        <row r="739">
          <cell r="C739" t="str">
            <v>Base</v>
          </cell>
          <cell r="D739" t="str">
            <v>C&amp;I Demand Mgmt.</v>
          </cell>
          <cell r="E739" t="str">
            <v>Germany</v>
          </cell>
        </row>
        <row r="740">
          <cell r="C740" t="str">
            <v>Base</v>
          </cell>
          <cell r="D740" t="str">
            <v>C&amp;I Demand Mgmt.</v>
          </cell>
          <cell r="E740" t="str">
            <v>Japan</v>
          </cell>
        </row>
        <row r="741">
          <cell r="C741" t="str">
            <v>Base</v>
          </cell>
          <cell r="D741" t="str">
            <v>C&amp;I Demand Mgmt.</v>
          </cell>
          <cell r="E741" t="str">
            <v>Country A</v>
          </cell>
        </row>
        <row r="742">
          <cell r="C742" t="str">
            <v>Base</v>
          </cell>
          <cell r="D742" t="str">
            <v>C&amp;I Demand Mgmt.</v>
          </cell>
          <cell r="E742" t="str">
            <v>Country B</v>
          </cell>
        </row>
        <row r="743">
          <cell r="C743" t="str">
            <v>Base</v>
          </cell>
          <cell r="D743" t="str">
            <v>C&amp;I Demand Mgmt.</v>
          </cell>
          <cell r="E743" t="str">
            <v>Country C</v>
          </cell>
        </row>
        <row r="744">
          <cell r="C744" t="str">
            <v>Base</v>
          </cell>
          <cell r="D744" t="str">
            <v>C&amp;I Demand Mgmt.</v>
          </cell>
          <cell r="E744" t="str">
            <v>Country D</v>
          </cell>
        </row>
        <row r="745">
          <cell r="C745" t="str">
            <v>High</v>
          </cell>
          <cell r="D745" t="str">
            <v>C&amp;I Demand Mgmt.</v>
          </cell>
          <cell r="E745" t="str">
            <v>PJM</v>
          </cell>
        </row>
        <row r="746">
          <cell r="C746" t="str">
            <v>High</v>
          </cell>
          <cell r="D746" t="str">
            <v>C&amp;I Demand Mgmt.</v>
          </cell>
          <cell r="E746" t="str">
            <v>ISONE</v>
          </cell>
        </row>
        <row r="747">
          <cell r="C747" t="str">
            <v>High</v>
          </cell>
          <cell r="D747" t="str">
            <v>C&amp;I Demand Mgmt.</v>
          </cell>
          <cell r="E747" t="str">
            <v>ERCOT</v>
          </cell>
        </row>
        <row r="748">
          <cell r="C748" t="str">
            <v>High</v>
          </cell>
          <cell r="D748" t="str">
            <v>C&amp;I Demand Mgmt.</v>
          </cell>
          <cell r="E748" t="str">
            <v>CAISO</v>
          </cell>
        </row>
        <row r="749">
          <cell r="C749" t="str">
            <v>High</v>
          </cell>
          <cell r="D749" t="str">
            <v>C&amp;I Demand Mgmt.</v>
          </cell>
          <cell r="E749" t="str">
            <v>NYISO</v>
          </cell>
        </row>
        <row r="750">
          <cell r="C750" t="str">
            <v>High</v>
          </cell>
          <cell r="D750" t="str">
            <v>C&amp;I Demand Mgmt.</v>
          </cell>
          <cell r="E750" t="str">
            <v>MISO</v>
          </cell>
        </row>
        <row r="751">
          <cell r="C751" t="str">
            <v>High</v>
          </cell>
          <cell r="D751" t="str">
            <v>C&amp;I Demand Mgmt.</v>
          </cell>
          <cell r="E751" t="str">
            <v>SOUTHEAST</v>
          </cell>
        </row>
        <row r="752">
          <cell r="C752" t="str">
            <v>High</v>
          </cell>
          <cell r="D752" t="str">
            <v>C&amp;I Demand Mgmt.</v>
          </cell>
          <cell r="E752" t="str">
            <v>SPP</v>
          </cell>
        </row>
        <row r="753">
          <cell r="C753" t="str">
            <v>High</v>
          </cell>
          <cell r="D753" t="str">
            <v>C&amp;I Demand Mgmt.</v>
          </cell>
          <cell r="E753" t="str">
            <v>WECC (Non-CA)</v>
          </cell>
        </row>
        <row r="754">
          <cell r="C754" t="str">
            <v>High</v>
          </cell>
          <cell r="D754" t="str">
            <v>C&amp;I Demand Mgmt.</v>
          </cell>
          <cell r="E754" t="str">
            <v>United Kingdom</v>
          </cell>
        </row>
        <row r="755">
          <cell r="C755" t="str">
            <v>High</v>
          </cell>
          <cell r="D755" t="str">
            <v>C&amp;I Demand Mgmt.</v>
          </cell>
          <cell r="E755" t="str">
            <v>Australia</v>
          </cell>
        </row>
        <row r="756">
          <cell r="C756" t="str">
            <v>High</v>
          </cell>
          <cell r="D756" t="str">
            <v>C&amp;I Demand Mgmt.</v>
          </cell>
          <cell r="E756" t="str">
            <v>Germany</v>
          </cell>
        </row>
        <row r="757">
          <cell r="C757" t="str">
            <v>High</v>
          </cell>
          <cell r="D757" t="str">
            <v>C&amp;I Demand Mgmt.</v>
          </cell>
          <cell r="E757" t="str">
            <v>Japan</v>
          </cell>
        </row>
        <row r="758">
          <cell r="C758" t="str">
            <v>High</v>
          </cell>
          <cell r="D758" t="str">
            <v>C&amp;I Demand Mgmt.</v>
          </cell>
          <cell r="E758" t="str">
            <v>Country A</v>
          </cell>
        </row>
        <row r="759">
          <cell r="C759" t="str">
            <v>High</v>
          </cell>
          <cell r="D759" t="str">
            <v>C&amp;I Demand Mgmt.</v>
          </cell>
          <cell r="E759" t="str">
            <v>Country B</v>
          </cell>
        </row>
        <row r="760">
          <cell r="C760" t="str">
            <v>High</v>
          </cell>
          <cell r="D760" t="str">
            <v>C&amp;I Demand Mgmt.</v>
          </cell>
          <cell r="E760" t="str">
            <v>Country C</v>
          </cell>
        </row>
        <row r="761">
          <cell r="C761" t="str">
            <v>High</v>
          </cell>
          <cell r="D761" t="str">
            <v>C&amp;I Demand Mgmt.</v>
          </cell>
          <cell r="E761" t="str">
            <v>Country D</v>
          </cell>
        </row>
        <row r="762">
          <cell r="C762" t="str">
            <v>Low</v>
          </cell>
          <cell r="D762" t="str">
            <v>C&amp;I Demand Mgmt.</v>
          </cell>
          <cell r="E762" t="str">
            <v>PJM</v>
          </cell>
        </row>
        <row r="763">
          <cell r="C763" t="str">
            <v>Low</v>
          </cell>
          <cell r="D763" t="str">
            <v>C&amp;I Demand Mgmt.</v>
          </cell>
          <cell r="E763" t="str">
            <v>ISONE</v>
          </cell>
        </row>
        <row r="764">
          <cell r="C764" t="str">
            <v>Low</v>
          </cell>
          <cell r="D764" t="str">
            <v>C&amp;I Demand Mgmt.</v>
          </cell>
          <cell r="E764" t="str">
            <v>ERCOT</v>
          </cell>
        </row>
        <row r="765">
          <cell r="C765" t="str">
            <v>Low</v>
          </cell>
          <cell r="D765" t="str">
            <v>C&amp;I Demand Mgmt.</v>
          </cell>
          <cell r="E765" t="str">
            <v>CAISO</v>
          </cell>
        </row>
        <row r="766">
          <cell r="C766" t="str">
            <v>Low</v>
          </cell>
          <cell r="D766" t="str">
            <v>C&amp;I Demand Mgmt.</v>
          </cell>
          <cell r="E766" t="str">
            <v>NYISO</v>
          </cell>
        </row>
        <row r="767">
          <cell r="C767" t="str">
            <v>Low</v>
          </cell>
          <cell r="D767" t="str">
            <v>C&amp;I Demand Mgmt.</v>
          </cell>
          <cell r="E767" t="str">
            <v>MISO</v>
          </cell>
        </row>
        <row r="768">
          <cell r="C768" t="str">
            <v>Low</v>
          </cell>
          <cell r="D768" t="str">
            <v>C&amp;I Demand Mgmt.</v>
          </cell>
          <cell r="E768" t="str">
            <v>SOUTHEAST</v>
          </cell>
        </row>
        <row r="769">
          <cell r="C769" t="str">
            <v>Low</v>
          </cell>
          <cell r="D769" t="str">
            <v>C&amp;I Demand Mgmt.</v>
          </cell>
          <cell r="E769" t="str">
            <v>SPP</v>
          </cell>
        </row>
        <row r="770">
          <cell r="C770" t="str">
            <v>Low</v>
          </cell>
          <cell r="D770" t="str">
            <v>C&amp;I Demand Mgmt.</v>
          </cell>
          <cell r="E770" t="str">
            <v>WECC (Non-CA)</v>
          </cell>
        </row>
        <row r="771">
          <cell r="C771" t="str">
            <v>Low</v>
          </cell>
          <cell r="D771" t="str">
            <v>C&amp;I Demand Mgmt.</v>
          </cell>
          <cell r="E771" t="str">
            <v>United Kingdom</v>
          </cell>
        </row>
        <row r="772">
          <cell r="C772" t="str">
            <v>Low</v>
          </cell>
          <cell r="D772" t="str">
            <v>C&amp;I Demand Mgmt.</v>
          </cell>
          <cell r="E772" t="str">
            <v>Australia</v>
          </cell>
        </row>
        <row r="773">
          <cell r="C773" t="str">
            <v>Low</v>
          </cell>
          <cell r="D773" t="str">
            <v>C&amp;I Demand Mgmt.</v>
          </cell>
          <cell r="E773" t="str">
            <v>Germany</v>
          </cell>
        </row>
        <row r="774">
          <cell r="C774" t="str">
            <v>Low</v>
          </cell>
          <cell r="D774" t="str">
            <v>C&amp;I Demand Mgmt.</v>
          </cell>
          <cell r="E774" t="str">
            <v>Japan</v>
          </cell>
        </row>
        <row r="775">
          <cell r="C775" t="str">
            <v>Low</v>
          </cell>
          <cell r="D775" t="str">
            <v>C&amp;I Demand Mgmt.</v>
          </cell>
          <cell r="E775" t="str">
            <v>Country A</v>
          </cell>
        </row>
        <row r="776">
          <cell r="C776" t="str">
            <v>Low</v>
          </cell>
          <cell r="D776" t="str">
            <v>C&amp;I Demand Mgmt.</v>
          </cell>
          <cell r="E776" t="str">
            <v>Country B</v>
          </cell>
        </row>
        <row r="777">
          <cell r="C777" t="str">
            <v>Low</v>
          </cell>
          <cell r="D777" t="str">
            <v>C&amp;I Demand Mgmt.</v>
          </cell>
          <cell r="E777" t="str">
            <v>Country C</v>
          </cell>
        </row>
        <row r="778">
          <cell r="C778" t="str">
            <v>Low</v>
          </cell>
          <cell r="D778" t="str">
            <v>C&amp;I Demand Mgmt.</v>
          </cell>
          <cell r="E778" t="str">
            <v>Country D</v>
          </cell>
        </row>
        <row r="779">
          <cell r="C779" t="str">
            <v>Base</v>
          </cell>
          <cell r="D779" t="str">
            <v>Peaker Replacement</v>
          </cell>
          <cell r="E779" t="str">
            <v>PJM</v>
          </cell>
        </row>
        <row r="780">
          <cell r="C780" t="str">
            <v>Base</v>
          </cell>
          <cell r="D780" t="str">
            <v>Peaker Replacement</v>
          </cell>
          <cell r="E780" t="str">
            <v>ISONE</v>
          </cell>
        </row>
        <row r="781">
          <cell r="C781" t="str">
            <v>Base</v>
          </cell>
          <cell r="D781" t="str">
            <v>Peaker Replacement</v>
          </cell>
          <cell r="E781" t="str">
            <v>ERCOT</v>
          </cell>
        </row>
        <row r="782">
          <cell r="C782" t="str">
            <v>Base</v>
          </cell>
          <cell r="D782" t="str">
            <v>Peaker Replacement</v>
          </cell>
          <cell r="E782" t="str">
            <v>CAISO</v>
          </cell>
        </row>
        <row r="783">
          <cell r="C783" t="str">
            <v>Base</v>
          </cell>
          <cell r="D783" t="str">
            <v>Peaker Replacement</v>
          </cell>
          <cell r="E783" t="str">
            <v>NYISO</v>
          </cell>
        </row>
        <row r="784">
          <cell r="C784" t="str">
            <v>Base</v>
          </cell>
          <cell r="D784" t="str">
            <v>Peaker Replacement</v>
          </cell>
          <cell r="E784" t="str">
            <v>MISO</v>
          </cell>
        </row>
        <row r="785">
          <cell r="C785" t="str">
            <v>Base</v>
          </cell>
          <cell r="D785" t="str">
            <v>Peaker Replacement</v>
          </cell>
          <cell r="E785" t="str">
            <v>SOUTHEAST</v>
          </cell>
        </row>
        <row r="786">
          <cell r="C786" t="str">
            <v>Base</v>
          </cell>
          <cell r="D786" t="str">
            <v>Peaker Replacement</v>
          </cell>
          <cell r="E786" t="str">
            <v>SPP</v>
          </cell>
        </row>
        <row r="787">
          <cell r="C787" t="str">
            <v>Base</v>
          </cell>
          <cell r="D787" t="str">
            <v>Peaker Replacement</v>
          </cell>
          <cell r="E787" t="str">
            <v>WECC (Non-CA)</v>
          </cell>
        </row>
        <row r="788">
          <cell r="C788" t="str">
            <v>Base</v>
          </cell>
          <cell r="D788" t="str">
            <v>Peaker Replacement</v>
          </cell>
          <cell r="E788" t="str">
            <v>United Kingdom</v>
          </cell>
        </row>
        <row r="789">
          <cell r="C789" t="str">
            <v>Base</v>
          </cell>
          <cell r="D789" t="str">
            <v>Peaker Replacement</v>
          </cell>
          <cell r="E789" t="str">
            <v>Australia</v>
          </cell>
        </row>
        <row r="790">
          <cell r="C790" t="str">
            <v>Base</v>
          </cell>
          <cell r="D790" t="str">
            <v>Peaker Replacement</v>
          </cell>
          <cell r="E790" t="str">
            <v>Germany</v>
          </cell>
        </row>
        <row r="791">
          <cell r="C791" t="str">
            <v>Base</v>
          </cell>
          <cell r="D791" t="str">
            <v>Peaker Replacement</v>
          </cell>
          <cell r="E791" t="str">
            <v>Japan</v>
          </cell>
        </row>
        <row r="792">
          <cell r="C792" t="str">
            <v>Base</v>
          </cell>
          <cell r="D792" t="str">
            <v>Peaker Replacement</v>
          </cell>
          <cell r="E792" t="str">
            <v>Country A</v>
          </cell>
        </row>
        <row r="793">
          <cell r="C793" t="str">
            <v>Base</v>
          </cell>
          <cell r="D793" t="str">
            <v>Peaker Replacement</v>
          </cell>
          <cell r="E793" t="str">
            <v>Country B</v>
          </cell>
        </row>
        <row r="794">
          <cell r="C794" t="str">
            <v>Base</v>
          </cell>
          <cell r="D794" t="str">
            <v>Peaker Replacement</v>
          </cell>
          <cell r="E794" t="str">
            <v>Country C</v>
          </cell>
        </row>
        <row r="795">
          <cell r="C795" t="str">
            <v>Base</v>
          </cell>
          <cell r="D795" t="str">
            <v>Peaker Replacement</v>
          </cell>
          <cell r="E795" t="str">
            <v>Country D</v>
          </cell>
        </row>
        <row r="796">
          <cell r="C796" t="str">
            <v>High</v>
          </cell>
          <cell r="D796" t="str">
            <v>Peaker Replacement</v>
          </cell>
          <cell r="E796" t="str">
            <v>PJM</v>
          </cell>
        </row>
        <row r="797">
          <cell r="C797" t="str">
            <v>High</v>
          </cell>
          <cell r="D797" t="str">
            <v>Peaker Replacement</v>
          </cell>
          <cell r="E797" t="str">
            <v>ISONE</v>
          </cell>
        </row>
        <row r="798">
          <cell r="C798" t="str">
            <v>High</v>
          </cell>
          <cell r="D798" t="str">
            <v>Peaker Replacement</v>
          </cell>
          <cell r="E798" t="str">
            <v>ERCOT</v>
          </cell>
        </row>
        <row r="799">
          <cell r="C799" t="str">
            <v>High</v>
          </cell>
          <cell r="D799" t="str">
            <v>Peaker Replacement</v>
          </cell>
          <cell r="E799" t="str">
            <v>CAISO</v>
          </cell>
        </row>
        <row r="800">
          <cell r="C800" t="str">
            <v>High</v>
          </cell>
          <cell r="D800" t="str">
            <v>Peaker Replacement</v>
          </cell>
          <cell r="E800" t="str">
            <v>NYISO</v>
          </cell>
        </row>
        <row r="801">
          <cell r="C801" t="str">
            <v>High</v>
          </cell>
          <cell r="D801" t="str">
            <v>Peaker Replacement</v>
          </cell>
          <cell r="E801" t="str">
            <v>MISO</v>
          </cell>
        </row>
        <row r="802">
          <cell r="C802" t="str">
            <v>High</v>
          </cell>
          <cell r="D802" t="str">
            <v>Peaker Replacement</v>
          </cell>
          <cell r="E802" t="str">
            <v>SOUTHEAST</v>
          </cell>
        </row>
        <row r="803">
          <cell r="C803" t="str">
            <v>High</v>
          </cell>
          <cell r="D803" t="str">
            <v>Peaker Replacement</v>
          </cell>
          <cell r="E803" t="str">
            <v>SPP</v>
          </cell>
        </row>
        <row r="804">
          <cell r="C804" t="str">
            <v>High</v>
          </cell>
          <cell r="D804" t="str">
            <v>Peaker Replacement</v>
          </cell>
          <cell r="E804" t="str">
            <v>WECC (Non-CA)</v>
          </cell>
        </row>
        <row r="805">
          <cell r="C805" t="str">
            <v>High</v>
          </cell>
          <cell r="D805" t="str">
            <v>Peaker Replacement</v>
          </cell>
          <cell r="E805" t="str">
            <v>United Kingdom</v>
          </cell>
        </row>
        <row r="806">
          <cell r="C806" t="str">
            <v>High</v>
          </cell>
          <cell r="D806" t="str">
            <v>Peaker Replacement</v>
          </cell>
          <cell r="E806" t="str">
            <v>Australia</v>
          </cell>
        </row>
        <row r="807">
          <cell r="C807" t="str">
            <v>High</v>
          </cell>
          <cell r="D807" t="str">
            <v>Peaker Replacement</v>
          </cell>
          <cell r="E807" t="str">
            <v>Germany</v>
          </cell>
        </row>
        <row r="808">
          <cell r="C808" t="str">
            <v>High</v>
          </cell>
          <cell r="D808" t="str">
            <v>Peaker Replacement</v>
          </cell>
          <cell r="E808" t="str">
            <v>Japan</v>
          </cell>
        </row>
        <row r="809">
          <cell r="C809" t="str">
            <v>High</v>
          </cell>
          <cell r="D809" t="str">
            <v>Peaker Replacement</v>
          </cell>
          <cell r="E809" t="str">
            <v>Country A</v>
          </cell>
        </row>
        <row r="810">
          <cell r="C810" t="str">
            <v>High</v>
          </cell>
          <cell r="D810" t="str">
            <v>Peaker Replacement</v>
          </cell>
          <cell r="E810" t="str">
            <v>Country B</v>
          </cell>
        </row>
        <row r="811">
          <cell r="C811" t="str">
            <v>High</v>
          </cell>
          <cell r="D811" t="str">
            <v>Peaker Replacement</v>
          </cell>
          <cell r="E811" t="str">
            <v>Country C</v>
          </cell>
        </row>
        <row r="812">
          <cell r="C812" t="str">
            <v>High</v>
          </cell>
          <cell r="D812" t="str">
            <v>Peaker Replacement</v>
          </cell>
          <cell r="E812" t="str">
            <v>Country D</v>
          </cell>
        </row>
        <row r="813">
          <cell r="C813" t="str">
            <v>Low</v>
          </cell>
          <cell r="D813" t="str">
            <v>Peaker Replacement</v>
          </cell>
          <cell r="E813" t="str">
            <v>PJM</v>
          </cell>
        </row>
        <row r="814">
          <cell r="C814" t="str">
            <v>Low</v>
          </cell>
          <cell r="D814" t="str">
            <v>Peaker Replacement</v>
          </cell>
          <cell r="E814" t="str">
            <v>ISONE</v>
          </cell>
        </row>
        <row r="815">
          <cell r="C815" t="str">
            <v>Low</v>
          </cell>
          <cell r="D815" t="str">
            <v>Peaker Replacement</v>
          </cell>
          <cell r="E815" t="str">
            <v>ERCOT</v>
          </cell>
        </row>
        <row r="816">
          <cell r="C816" t="str">
            <v>Low</v>
          </cell>
          <cell r="D816" t="str">
            <v>Peaker Replacement</v>
          </cell>
          <cell r="E816" t="str">
            <v>CAISO</v>
          </cell>
        </row>
        <row r="817">
          <cell r="C817" t="str">
            <v>Low</v>
          </cell>
          <cell r="D817" t="str">
            <v>Peaker Replacement</v>
          </cell>
          <cell r="E817" t="str">
            <v>NYISO</v>
          </cell>
        </row>
        <row r="818">
          <cell r="C818" t="str">
            <v>Low</v>
          </cell>
          <cell r="D818" t="str">
            <v>Peaker Replacement</v>
          </cell>
          <cell r="E818" t="str">
            <v>MISO</v>
          </cell>
        </row>
        <row r="819">
          <cell r="C819" t="str">
            <v>Low</v>
          </cell>
          <cell r="D819" t="str">
            <v>Peaker Replacement</v>
          </cell>
          <cell r="E819" t="str">
            <v>SOUTHEAST</v>
          </cell>
        </row>
        <row r="820">
          <cell r="C820" t="str">
            <v>Low</v>
          </cell>
          <cell r="D820" t="str">
            <v>Peaker Replacement</v>
          </cell>
          <cell r="E820" t="str">
            <v>SPP</v>
          </cell>
        </row>
        <row r="821">
          <cell r="C821" t="str">
            <v>Low</v>
          </cell>
          <cell r="D821" t="str">
            <v>Peaker Replacement</v>
          </cell>
          <cell r="E821" t="str">
            <v>WECC (Non-CA)</v>
          </cell>
        </row>
        <row r="822">
          <cell r="C822" t="str">
            <v>Low</v>
          </cell>
          <cell r="D822" t="str">
            <v>Peaker Replacement</v>
          </cell>
          <cell r="E822" t="str">
            <v>United Kingdom</v>
          </cell>
        </row>
        <row r="823">
          <cell r="C823" t="str">
            <v>Low</v>
          </cell>
          <cell r="D823" t="str">
            <v>Peaker Replacement</v>
          </cell>
          <cell r="E823" t="str">
            <v>Australia</v>
          </cell>
        </row>
        <row r="824">
          <cell r="C824" t="str">
            <v>Low</v>
          </cell>
          <cell r="D824" t="str">
            <v>Peaker Replacement</v>
          </cell>
          <cell r="E824" t="str">
            <v>Germany</v>
          </cell>
        </row>
        <row r="825">
          <cell r="C825" t="str">
            <v>Low</v>
          </cell>
          <cell r="D825" t="str">
            <v>Peaker Replacement</v>
          </cell>
          <cell r="E825" t="str">
            <v>Japan</v>
          </cell>
        </row>
        <row r="826">
          <cell r="C826" t="str">
            <v>Low</v>
          </cell>
          <cell r="D826" t="str">
            <v>Peaker Replacement</v>
          </cell>
          <cell r="E826" t="str">
            <v>Country A</v>
          </cell>
        </row>
        <row r="827">
          <cell r="C827" t="str">
            <v>Low</v>
          </cell>
          <cell r="D827" t="str">
            <v>Peaker Replacement</v>
          </cell>
          <cell r="E827" t="str">
            <v>Country B</v>
          </cell>
        </row>
        <row r="828">
          <cell r="C828" t="str">
            <v>Low</v>
          </cell>
          <cell r="D828" t="str">
            <v>Peaker Replacement</v>
          </cell>
          <cell r="E828" t="str">
            <v>Country C</v>
          </cell>
        </row>
        <row r="829">
          <cell r="C829" t="str">
            <v>Low</v>
          </cell>
          <cell r="D829" t="str">
            <v>Peaker Replacement</v>
          </cell>
          <cell r="E829" t="str">
            <v>Country D</v>
          </cell>
        </row>
        <row r="830">
          <cell r="C830" t="str">
            <v>Base</v>
          </cell>
          <cell r="D830" t="str">
            <v>Renewables Integration</v>
          </cell>
          <cell r="E830" t="str">
            <v>PJM</v>
          </cell>
        </row>
        <row r="831">
          <cell r="C831" t="str">
            <v>Base</v>
          </cell>
          <cell r="D831" t="str">
            <v>Renewables Integration</v>
          </cell>
          <cell r="E831" t="str">
            <v>ISONE</v>
          </cell>
        </row>
        <row r="832">
          <cell r="C832" t="str">
            <v>Base</v>
          </cell>
          <cell r="D832" t="str">
            <v>Renewables Integration</v>
          </cell>
          <cell r="E832" t="str">
            <v>ERCOT</v>
          </cell>
        </row>
        <row r="833">
          <cell r="C833" t="str">
            <v>Base</v>
          </cell>
          <cell r="D833" t="str">
            <v>Renewables Integration</v>
          </cell>
          <cell r="E833" t="str">
            <v>CAISO</v>
          </cell>
        </row>
        <row r="834">
          <cell r="C834" t="str">
            <v>Base</v>
          </cell>
          <cell r="D834" t="str">
            <v>Renewables Integration</v>
          </cell>
          <cell r="E834" t="str">
            <v>NYISO</v>
          </cell>
        </row>
        <row r="835">
          <cell r="C835" t="str">
            <v>Base</v>
          </cell>
          <cell r="D835" t="str">
            <v>Renewables Integration</v>
          </cell>
          <cell r="E835" t="str">
            <v>MISO</v>
          </cell>
        </row>
        <row r="836">
          <cell r="C836" t="str">
            <v>Base</v>
          </cell>
          <cell r="D836" t="str">
            <v>Renewables Integration</v>
          </cell>
          <cell r="E836" t="str">
            <v>SOUTHEAST</v>
          </cell>
        </row>
        <row r="837">
          <cell r="C837" t="str">
            <v>Base</v>
          </cell>
          <cell r="D837" t="str">
            <v>Renewables Integration</v>
          </cell>
          <cell r="E837" t="str">
            <v>SPP</v>
          </cell>
        </row>
        <row r="838">
          <cell r="C838" t="str">
            <v>Base</v>
          </cell>
          <cell r="D838" t="str">
            <v>Renewables Integration</v>
          </cell>
          <cell r="E838" t="str">
            <v>WECC (Non-CA)</v>
          </cell>
        </row>
        <row r="839">
          <cell r="C839" t="str">
            <v>Base</v>
          </cell>
          <cell r="D839" t="str">
            <v>Renewables Integration</v>
          </cell>
          <cell r="E839" t="str">
            <v>United Kingdom</v>
          </cell>
        </row>
        <row r="840">
          <cell r="C840" t="str">
            <v>Base</v>
          </cell>
          <cell r="D840" t="str">
            <v>Renewables Integration</v>
          </cell>
          <cell r="E840" t="str">
            <v>Australia</v>
          </cell>
        </row>
        <row r="841">
          <cell r="C841" t="str">
            <v>Base</v>
          </cell>
          <cell r="D841" t="str">
            <v>Renewables Integration</v>
          </cell>
          <cell r="E841" t="str">
            <v>Germany</v>
          </cell>
        </row>
        <row r="842">
          <cell r="C842" t="str">
            <v>Base</v>
          </cell>
          <cell r="D842" t="str">
            <v>Renewables Integration</v>
          </cell>
          <cell r="E842" t="str">
            <v>Japan</v>
          </cell>
        </row>
        <row r="843">
          <cell r="C843" t="str">
            <v>Base</v>
          </cell>
          <cell r="D843" t="str">
            <v>Renewables Integration</v>
          </cell>
          <cell r="E843" t="str">
            <v>Country A</v>
          </cell>
        </row>
        <row r="844">
          <cell r="C844" t="str">
            <v>Base</v>
          </cell>
          <cell r="D844" t="str">
            <v>Renewables Integration</v>
          </cell>
          <cell r="E844" t="str">
            <v>Country B</v>
          </cell>
        </row>
        <row r="845">
          <cell r="C845" t="str">
            <v>Base</v>
          </cell>
          <cell r="D845" t="str">
            <v>Renewables Integration</v>
          </cell>
          <cell r="E845" t="str">
            <v>Country C</v>
          </cell>
        </row>
        <row r="846">
          <cell r="C846" t="str">
            <v>Base</v>
          </cell>
          <cell r="D846" t="str">
            <v>Renewables Integration</v>
          </cell>
          <cell r="E846" t="str">
            <v>Country D</v>
          </cell>
        </row>
        <row r="847">
          <cell r="C847" t="str">
            <v>High</v>
          </cell>
          <cell r="D847" t="str">
            <v>Renewables Integration</v>
          </cell>
          <cell r="E847" t="str">
            <v>PJM</v>
          </cell>
        </row>
        <row r="848">
          <cell r="C848" t="str">
            <v>High</v>
          </cell>
          <cell r="D848" t="str">
            <v>Renewables Integration</v>
          </cell>
          <cell r="E848" t="str">
            <v>ISONE</v>
          </cell>
        </row>
        <row r="849">
          <cell r="C849" t="str">
            <v>High</v>
          </cell>
          <cell r="D849" t="str">
            <v>Renewables Integration</v>
          </cell>
          <cell r="E849" t="str">
            <v>ERCOT</v>
          </cell>
        </row>
        <row r="850">
          <cell r="C850" t="str">
            <v>High</v>
          </cell>
          <cell r="D850" t="str">
            <v>Renewables Integration</v>
          </cell>
          <cell r="E850" t="str">
            <v>CAISO</v>
          </cell>
        </row>
        <row r="851">
          <cell r="C851" t="str">
            <v>High</v>
          </cell>
          <cell r="D851" t="str">
            <v>Renewables Integration</v>
          </cell>
          <cell r="E851" t="str">
            <v>NYISO</v>
          </cell>
        </row>
        <row r="852">
          <cell r="C852" t="str">
            <v>High</v>
          </cell>
          <cell r="D852" t="str">
            <v>Renewables Integration</v>
          </cell>
          <cell r="E852" t="str">
            <v>MISO</v>
          </cell>
        </row>
        <row r="853">
          <cell r="C853" t="str">
            <v>High</v>
          </cell>
          <cell r="D853" t="str">
            <v>Renewables Integration</v>
          </cell>
          <cell r="E853" t="str">
            <v>SOUTHEAST</v>
          </cell>
        </row>
        <row r="854">
          <cell r="C854" t="str">
            <v>High</v>
          </cell>
          <cell r="D854" t="str">
            <v>Renewables Integration</v>
          </cell>
          <cell r="E854" t="str">
            <v>SPP</v>
          </cell>
        </row>
        <row r="855">
          <cell r="C855" t="str">
            <v>High</v>
          </cell>
          <cell r="D855" t="str">
            <v>Renewables Integration</v>
          </cell>
          <cell r="E855" t="str">
            <v>WECC (Non-CA)</v>
          </cell>
        </row>
        <row r="856">
          <cell r="C856" t="str">
            <v>High</v>
          </cell>
          <cell r="D856" t="str">
            <v>Renewables Integration</v>
          </cell>
          <cell r="E856" t="str">
            <v>United Kingdom</v>
          </cell>
        </row>
        <row r="857">
          <cell r="C857" t="str">
            <v>High</v>
          </cell>
          <cell r="D857" t="str">
            <v>Renewables Integration</v>
          </cell>
          <cell r="E857" t="str">
            <v>Australia</v>
          </cell>
        </row>
        <row r="858">
          <cell r="C858" t="str">
            <v>High</v>
          </cell>
          <cell r="D858" t="str">
            <v>Renewables Integration</v>
          </cell>
          <cell r="E858" t="str">
            <v>Germany</v>
          </cell>
        </row>
        <row r="859">
          <cell r="C859" t="str">
            <v>High</v>
          </cell>
          <cell r="D859" t="str">
            <v>Renewables Integration</v>
          </cell>
          <cell r="E859" t="str">
            <v>Japan</v>
          </cell>
        </row>
        <row r="860">
          <cell r="C860" t="str">
            <v>High</v>
          </cell>
          <cell r="D860" t="str">
            <v>Renewables Integration</v>
          </cell>
          <cell r="E860" t="str">
            <v>Country A</v>
          </cell>
        </row>
        <row r="861">
          <cell r="C861" t="str">
            <v>High</v>
          </cell>
          <cell r="D861" t="str">
            <v>Renewables Integration</v>
          </cell>
          <cell r="E861" t="str">
            <v>Country B</v>
          </cell>
        </row>
        <row r="862">
          <cell r="C862" t="str">
            <v>High</v>
          </cell>
          <cell r="D862" t="str">
            <v>Renewables Integration</v>
          </cell>
          <cell r="E862" t="str">
            <v>Country C</v>
          </cell>
        </row>
        <row r="863">
          <cell r="C863" t="str">
            <v>High</v>
          </cell>
          <cell r="D863" t="str">
            <v>Renewables Integration</v>
          </cell>
          <cell r="E863" t="str">
            <v>Country D</v>
          </cell>
        </row>
        <row r="864">
          <cell r="C864" t="str">
            <v>Low</v>
          </cell>
          <cell r="D864" t="str">
            <v>Renewables Integration</v>
          </cell>
          <cell r="E864" t="str">
            <v>PJM</v>
          </cell>
        </row>
        <row r="865">
          <cell r="C865" t="str">
            <v>Low</v>
          </cell>
          <cell r="D865" t="str">
            <v>Renewables Integration</v>
          </cell>
          <cell r="E865" t="str">
            <v>ISONE</v>
          </cell>
        </row>
        <row r="866">
          <cell r="C866" t="str">
            <v>Low</v>
          </cell>
          <cell r="D866" t="str">
            <v>Renewables Integration</v>
          </cell>
          <cell r="E866" t="str">
            <v>ERCOT</v>
          </cell>
        </row>
        <row r="867">
          <cell r="C867" t="str">
            <v>Low</v>
          </cell>
          <cell r="D867" t="str">
            <v>Renewables Integration</v>
          </cell>
          <cell r="E867" t="str">
            <v>CAISO</v>
          </cell>
        </row>
        <row r="868">
          <cell r="C868" t="str">
            <v>Low</v>
          </cell>
          <cell r="D868" t="str">
            <v>Renewables Integration</v>
          </cell>
          <cell r="E868" t="str">
            <v>NYISO</v>
          </cell>
        </row>
        <row r="869">
          <cell r="C869" t="str">
            <v>Low</v>
          </cell>
          <cell r="D869" t="str">
            <v>Renewables Integration</v>
          </cell>
          <cell r="E869" t="str">
            <v>MISO</v>
          </cell>
        </row>
        <row r="870">
          <cell r="C870" t="str">
            <v>Low</v>
          </cell>
          <cell r="D870" t="str">
            <v>Renewables Integration</v>
          </cell>
          <cell r="E870" t="str">
            <v>SOUTHEAST</v>
          </cell>
        </row>
        <row r="871">
          <cell r="C871" t="str">
            <v>Low</v>
          </cell>
          <cell r="D871" t="str">
            <v>Renewables Integration</v>
          </cell>
          <cell r="E871" t="str">
            <v>SPP</v>
          </cell>
        </row>
        <row r="872">
          <cell r="C872" t="str">
            <v>Low</v>
          </cell>
          <cell r="D872" t="str">
            <v>Renewables Integration</v>
          </cell>
          <cell r="E872" t="str">
            <v>WECC (Non-CA)</v>
          </cell>
        </row>
        <row r="873">
          <cell r="C873" t="str">
            <v>Low</v>
          </cell>
          <cell r="D873" t="str">
            <v>Renewables Integration</v>
          </cell>
          <cell r="E873" t="str">
            <v>United Kingdom</v>
          </cell>
        </row>
        <row r="874">
          <cell r="C874" t="str">
            <v>Low</v>
          </cell>
          <cell r="D874" t="str">
            <v>Renewables Integration</v>
          </cell>
          <cell r="E874" t="str">
            <v>Australia</v>
          </cell>
        </row>
        <row r="875">
          <cell r="C875" t="str">
            <v>Low</v>
          </cell>
          <cell r="D875" t="str">
            <v>Renewables Integration</v>
          </cell>
          <cell r="E875" t="str">
            <v>Germany</v>
          </cell>
        </row>
        <row r="876">
          <cell r="C876" t="str">
            <v>Low</v>
          </cell>
          <cell r="D876" t="str">
            <v>Renewables Integration</v>
          </cell>
          <cell r="E876" t="str">
            <v>Japan</v>
          </cell>
        </row>
        <row r="877">
          <cell r="C877" t="str">
            <v>Low</v>
          </cell>
          <cell r="D877" t="str">
            <v>Renewables Integration</v>
          </cell>
          <cell r="E877" t="str">
            <v>Country A</v>
          </cell>
        </row>
        <row r="878">
          <cell r="C878" t="str">
            <v>Low</v>
          </cell>
          <cell r="D878" t="str">
            <v>Renewables Integration</v>
          </cell>
          <cell r="E878" t="str">
            <v>Country B</v>
          </cell>
        </row>
        <row r="879">
          <cell r="C879" t="str">
            <v>Low</v>
          </cell>
          <cell r="D879" t="str">
            <v>Renewables Integration</v>
          </cell>
          <cell r="E879" t="str">
            <v>Country C</v>
          </cell>
        </row>
        <row r="880">
          <cell r="C880" t="str">
            <v>Low</v>
          </cell>
          <cell r="D880" t="str">
            <v>Renewables Integration</v>
          </cell>
          <cell r="E880" t="str">
            <v>Country D</v>
          </cell>
        </row>
        <row r="881">
          <cell r="C881" t="str">
            <v>Base</v>
          </cell>
          <cell r="D881" t="str">
            <v>C&amp;I Demand Mgmt.</v>
          </cell>
          <cell r="E881" t="str">
            <v>PJM</v>
          </cell>
        </row>
        <row r="882">
          <cell r="C882" t="str">
            <v>Base</v>
          </cell>
          <cell r="D882" t="str">
            <v>C&amp;I Demand Mgmt.</v>
          </cell>
          <cell r="E882" t="str">
            <v>ISONE</v>
          </cell>
        </row>
        <row r="883">
          <cell r="C883" t="str">
            <v>Base</v>
          </cell>
          <cell r="D883" t="str">
            <v>C&amp;I Demand Mgmt.</v>
          </cell>
          <cell r="E883" t="str">
            <v>ERCOT</v>
          </cell>
        </row>
        <row r="884">
          <cell r="C884" t="str">
            <v>Base</v>
          </cell>
          <cell r="D884" t="str">
            <v>C&amp;I Demand Mgmt.</v>
          </cell>
          <cell r="E884" t="str">
            <v>CAISO</v>
          </cell>
        </row>
        <row r="885">
          <cell r="C885" t="str">
            <v>Base</v>
          </cell>
          <cell r="D885" t="str">
            <v>C&amp;I Demand Mgmt.</v>
          </cell>
          <cell r="E885" t="str">
            <v>NYISO</v>
          </cell>
        </row>
        <row r="886">
          <cell r="C886" t="str">
            <v>Base</v>
          </cell>
          <cell r="D886" t="str">
            <v>C&amp;I Demand Mgmt.</v>
          </cell>
          <cell r="E886" t="str">
            <v>MISO</v>
          </cell>
        </row>
        <row r="887">
          <cell r="C887" t="str">
            <v>Base</v>
          </cell>
          <cell r="D887" t="str">
            <v>C&amp;I Demand Mgmt.</v>
          </cell>
          <cell r="E887" t="str">
            <v>SOUTHEAST</v>
          </cell>
        </row>
        <row r="888">
          <cell r="C888" t="str">
            <v>Base</v>
          </cell>
          <cell r="D888" t="str">
            <v>C&amp;I Demand Mgmt.</v>
          </cell>
          <cell r="E888" t="str">
            <v>SPP</v>
          </cell>
        </row>
        <row r="889">
          <cell r="C889" t="str">
            <v>Base</v>
          </cell>
          <cell r="D889" t="str">
            <v>C&amp;I Demand Mgmt.</v>
          </cell>
          <cell r="E889" t="str">
            <v>WECC (Non-CA)</v>
          </cell>
        </row>
        <row r="890">
          <cell r="C890" t="str">
            <v>Base</v>
          </cell>
          <cell r="D890" t="str">
            <v>C&amp;I Demand Mgmt.</v>
          </cell>
          <cell r="E890" t="str">
            <v>United Kingdom</v>
          </cell>
        </row>
        <row r="891">
          <cell r="C891" t="str">
            <v>Base</v>
          </cell>
          <cell r="D891" t="str">
            <v>C&amp;I Demand Mgmt.</v>
          </cell>
          <cell r="E891" t="str">
            <v>Australia</v>
          </cell>
        </row>
        <row r="892">
          <cell r="C892" t="str">
            <v>Base</v>
          </cell>
          <cell r="D892" t="str">
            <v>C&amp;I Demand Mgmt.</v>
          </cell>
          <cell r="E892" t="str">
            <v>Germany</v>
          </cell>
        </row>
        <row r="893">
          <cell r="C893" t="str">
            <v>Base</v>
          </cell>
          <cell r="D893" t="str">
            <v>C&amp;I Demand Mgmt.</v>
          </cell>
          <cell r="E893" t="str">
            <v>Japan</v>
          </cell>
        </row>
        <row r="894">
          <cell r="C894" t="str">
            <v>Base</v>
          </cell>
          <cell r="D894" t="str">
            <v>C&amp;I Demand Mgmt.</v>
          </cell>
          <cell r="E894" t="str">
            <v>Country A</v>
          </cell>
        </row>
        <row r="895">
          <cell r="C895" t="str">
            <v>Base</v>
          </cell>
          <cell r="D895" t="str">
            <v>C&amp;I Demand Mgmt.</v>
          </cell>
          <cell r="E895" t="str">
            <v>Country B</v>
          </cell>
        </row>
        <row r="896">
          <cell r="C896" t="str">
            <v>Base</v>
          </cell>
          <cell r="D896" t="str">
            <v>C&amp;I Demand Mgmt.</v>
          </cell>
          <cell r="E896" t="str">
            <v>Country C</v>
          </cell>
        </row>
        <row r="897">
          <cell r="C897" t="str">
            <v>Base</v>
          </cell>
          <cell r="D897" t="str">
            <v>C&amp;I Demand Mgmt.</v>
          </cell>
          <cell r="E897" t="str">
            <v>Country D</v>
          </cell>
        </row>
        <row r="898">
          <cell r="C898" t="str">
            <v>High</v>
          </cell>
          <cell r="D898" t="str">
            <v>C&amp;I Demand Mgmt.</v>
          </cell>
          <cell r="E898" t="str">
            <v>PJM</v>
          </cell>
        </row>
        <row r="899">
          <cell r="C899" t="str">
            <v>High</v>
          </cell>
          <cell r="D899" t="str">
            <v>C&amp;I Demand Mgmt.</v>
          </cell>
          <cell r="E899" t="str">
            <v>ISONE</v>
          </cell>
        </row>
        <row r="900">
          <cell r="C900" t="str">
            <v>High</v>
          </cell>
          <cell r="D900" t="str">
            <v>C&amp;I Demand Mgmt.</v>
          </cell>
          <cell r="E900" t="str">
            <v>ERCOT</v>
          </cell>
        </row>
        <row r="901">
          <cell r="C901" t="str">
            <v>High</v>
          </cell>
          <cell r="D901" t="str">
            <v>C&amp;I Demand Mgmt.</v>
          </cell>
          <cell r="E901" t="str">
            <v>CAISO</v>
          </cell>
        </row>
        <row r="902">
          <cell r="C902" t="str">
            <v>High</v>
          </cell>
          <cell r="D902" t="str">
            <v>C&amp;I Demand Mgmt.</v>
          </cell>
          <cell r="E902" t="str">
            <v>NYISO</v>
          </cell>
        </row>
        <row r="903">
          <cell r="C903" t="str">
            <v>High</v>
          </cell>
          <cell r="D903" t="str">
            <v>C&amp;I Demand Mgmt.</v>
          </cell>
          <cell r="E903" t="str">
            <v>MISO</v>
          </cell>
        </row>
        <row r="904">
          <cell r="C904" t="str">
            <v>High</v>
          </cell>
          <cell r="D904" t="str">
            <v>C&amp;I Demand Mgmt.</v>
          </cell>
          <cell r="E904" t="str">
            <v>SOUTHEAST</v>
          </cell>
        </row>
        <row r="905">
          <cell r="C905" t="str">
            <v>High</v>
          </cell>
          <cell r="D905" t="str">
            <v>C&amp;I Demand Mgmt.</v>
          </cell>
          <cell r="E905" t="str">
            <v>SPP</v>
          </cell>
        </row>
        <row r="906">
          <cell r="C906" t="str">
            <v>High</v>
          </cell>
          <cell r="D906" t="str">
            <v>C&amp;I Demand Mgmt.</v>
          </cell>
          <cell r="E906" t="str">
            <v>WECC (Non-CA)</v>
          </cell>
        </row>
        <row r="907">
          <cell r="C907" t="str">
            <v>High</v>
          </cell>
          <cell r="D907" t="str">
            <v>C&amp;I Demand Mgmt.</v>
          </cell>
          <cell r="E907" t="str">
            <v>United Kingdom</v>
          </cell>
        </row>
        <row r="908">
          <cell r="C908" t="str">
            <v>High</v>
          </cell>
          <cell r="D908" t="str">
            <v>C&amp;I Demand Mgmt.</v>
          </cell>
          <cell r="E908" t="str">
            <v>Australia</v>
          </cell>
        </row>
        <row r="909">
          <cell r="C909" t="str">
            <v>High</v>
          </cell>
          <cell r="D909" t="str">
            <v>C&amp;I Demand Mgmt.</v>
          </cell>
          <cell r="E909" t="str">
            <v>Germany</v>
          </cell>
        </row>
        <row r="910">
          <cell r="C910" t="str">
            <v>High</v>
          </cell>
          <cell r="D910" t="str">
            <v>C&amp;I Demand Mgmt.</v>
          </cell>
          <cell r="E910" t="str">
            <v>Japan</v>
          </cell>
        </row>
        <row r="911">
          <cell r="C911" t="str">
            <v>High</v>
          </cell>
          <cell r="D911" t="str">
            <v>C&amp;I Demand Mgmt.</v>
          </cell>
          <cell r="E911" t="str">
            <v>Country A</v>
          </cell>
        </row>
        <row r="912">
          <cell r="C912" t="str">
            <v>High</v>
          </cell>
          <cell r="D912" t="str">
            <v>C&amp;I Demand Mgmt.</v>
          </cell>
          <cell r="E912" t="str">
            <v>Country B</v>
          </cell>
        </row>
        <row r="913">
          <cell r="C913" t="str">
            <v>High</v>
          </cell>
          <cell r="D913" t="str">
            <v>C&amp;I Demand Mgmt.</v>
          </cell>
          <cell r="E913" t="str">
            <v>Country C</v>
          </cell>
        </row>
        <row r="914">
          <cell r="C914" t="str">
            <v>High</v>
          </cell>
          <cell r="D914" t="str">
            <v>C&amp;I Demand Mgmt.</v>
          </cell>
          <cell r="E914" t="str">
            <v>Country D</v>
          </cell>
        </row>
        <row r="915">
          <cell r="C915" t="str">
            <v>Low</v>
          </cell>
          <cell r="D915" t="str">
            <v>C&amp;I Demand Mgmt.</v>
          </cell>
          <cell r="E915" t="str">
            <v>PJM</v>
          </cell>
        </row>
        <row r="916">
          <cell r="C916" t="str">
            <v>Low</v>
          </cell>
          <cell r="D916" t="str">
            <v>C&amp;I Demand Mgmt.</v>
          </cell>
          <cell r="E916" t="str">
            <v>ISONE</v>
          </cell>
        </row>
        <row r="917">
          <cell r="C917" t="str">
            <v>Low</v>
          </cell>
          <cell r="D917" t="str">
            <v>C&amp;I Demand Mgmt.</v>
          </cell>
          <cell r="E917" t="str">
            <v>ERCOT</v>
          </cell>
        </row>
        <row r="918">
          <cell r="C918" t="str">
            <v>Low</v>
          </cell>
          <cell r="D918" t="str">
            <v>C&amp;I Demand Mgmt.</v>
          </cell>
          <cell r="E918" t="str">
            <v>CAISO</v>
          </cell>
        </row>
        <row r="919">
          <cell r="C919" t="str">
            <v>Low</v>
          </cell>
          <cell r="D919" t="str">
            <v>C&amp;I Demand Mgmt.</v>
          </cell>
          <cell r="E919" t="str">
            <v>NYISO</v>
          </cell>
        </row>
        <row r="920">
          <cell r="C920" t="str">
            <v>Low</v>
          </cell>
          <cell r="D920" t="str">
            <v>C&amp;I Demand Mgmt.</v>
          </cell>
          <cell r="E920" t="str">
            <v>MISO</v>
          </cell>
        </row>
        <row r="921">
          <cell r="C921" t="str">
            <v>Low</v>
          </cell>
          <cell r="D921" t="str">
            <v>C&amp;I Demand Mgmt.</v>
          </cell>
          <cell r="E921" t="str">
            <v>SOUTHEAST</v>
          </cell>
        </row>
        <row r="922">
          <cell r="C922" t="str">
            <v>Low</v>
          </cell>
          <cell r="D922" t="str">
            <v>C&amp;I Demand Mgmt.</v>
          </cell>
          <cell r="E922" t="str">
            <v>SPP</v>
          </cell>
        </row>
        <row r="923">
          <cell r="C923" t="str">
            <v>Low</v>
          </cell>
          <cell r="D923" t="str">
            <v>C&amp;I Demand Mgmt.</v>
          </cell>
          <cell r="E923" t="str">
            <v>WECC (Non-CA)</v>
          </cell>
        </row>
        <row r="924">
          <cell r="C924" t="str">
            <v>Low</v>
          </cell>
          <cell r="D924" t="str">
            <v>C&amp;I Demand Mgmt.</v>
          </cell>
          <cell r="E924" t="str">
            <v>United Kingdom</v>
          </cell>
        </row>
        <row r="925">
          <cell r="C925" t="str">
            <v>Low</v>
          </cell>
          <cell r="D925" t="str">
            <v>C&amp;I Demand Mgmt.</v>
          </cell>
          <cell r="E925" t="str">
            <v>Australia</v>
          </cell>
        </row>
        <row r="926">
          <cell r="C926" t="str">
            <v>Low</v>
          </cell>
          <cell r="D926" t="str">
            <v>C&amp;I Demand Mgmt.</v>
          </cell>
          <cell r="E926" t="str">
            <v>Germany</v>
          </cell>
        </row>
        <row r="927">
          <cell r="C927" t="str">
            <v>Low</v>
          </cell>
          <cell r="D927" t="str">
            <v>C&amp;I Demand Mgmt.</v>
          </cell>
          <cell r="E927" t="str">
            <v>Japan</v>
          </cell>
        </row>
        <row r="928">
          <cell r="C928" t="str">
            <v>Low</v>
          </cell>
          <cell r="D928" t="str">
            <v>C&amp;I Demand Mgmt.</v>
          </cell>
          <cell r="E928" t="str">
            <v>Country A</v>
          </cell>
        </row>
        <row r="929">
          <cell r="C929" t="str">
            <v>Low</v>
          </cell>
          <cell r="D929" t="str">
            <v>C&amp;I Demand Mgmt.</v>
          </cell>
          <cell r="E929" t="str">
            <v>Country B</v>
          </cell>
        </row>
        <row r="930">
          <cell r="C930" t="str">
            <v>Low</v>
          </cell>
          <cell r="D930" t="str">
            <v>C&amp;I Demand Mgmt.</v>
          </cell>
          <cell r="E930" t="str">
            <v>Country C</v>
          </cell>
        </row>
        <row r="931">
          <cell r="C931" t="str">
            <v>Low</v>
          </cell>
          <cell r="D931" t="str">
            <v>C&amp;I Demand Mgmt.</v>
          </cell>
          <cell r="E931" t="str">
            <v>Country D</v>
          </cell>
        </row>
        <row r="932">
          <cell r="C932" t="str">
            <v>Base</v>
          </cell>
          <cell r="D932" t="str">
            <v>Peaker Replacement</v>
          </cell>
          <cell r="E932" t="str">
            <v>PJM</v>
          </cell>
        </row>
        <row r="933">
          <cell r="C933" t="str">
            <v>Base</v>
          </cell>
          <cell r="D933" t="str">
            <v>Peaker Replacement</v>
          </cell>
          <cell r="E933" t="str">
            <v>ISONE</v>
          </cell>
        </row>
        <row r="934">
          <cell r="C934" t="str">
            <v>Base</v>
          </cell>
          <cell r="D934" t="str">
            <v>Peaker Replacement</v>
          </cell>
          <cell r="E934" t="str">
            <v>ERCOT</v>
          </cell>
        </row>
        <row r="935">
          <cell r="C935" t="str">
            <v>Base</v>
          </cell>
          <cell r="D935" t="str">
            <v>Peaker Replacement</v>
          </cell>
          <cell r="E935" t="str">
            <v>CAISO</v>
          </cell>
        </row>
        <row r="936">
          <cell r="C936" t="str">
            <v>Base</v>
          </cell>
          <cell r="D936" t="str">
            <v>Peaker Replacement</v>
          </cell>
          <cell r="E936" t="str">
            <v>NYISO</v>
          </cell>
        </row>
        <row r="937">
          <cell r="C937" t="str">
            <v>Base</v>
          </cell>
          <cell r="D937" t="str">
            <v>Peaker Replacement</v>
          </cell>
          <cell r="E937" t="str">
            <v>MISO</v>
          </cell>
        </row>
        <row r="938">
          <cell r="C938" t="str">
            <v>Base</v>
          </cell>
          <cell r="D938" t="str">
            <v>Peaker Replacement</v>
          </cell>
          <cell r="E938" t="str">
            <v>SOUTHEAST</v>
          </cell>
        </row>
        <row r="939">
          <cell r="C939" t="str">
            <v>Base</v>
          </cell>
          <cell r="D939" t="str">
            <v>Peaker Replacement</v>
          </cell>
          <cell r="E939" t="str">
            <v>SPP</v>
          </cell>
        </row>
        <row r="940">
          <cell r="C940" t="str">
            <v>Base</v>
          </cell>
          <cell r="D940" t="str">
            <v>Peaker Replacement</v>
          </cell>
          <cell r="E940" t="str">
            <v>WECC (Non-CA)</v>
          </cell>
        </row>
        <row r="941">
          <cell r="C941" t="str">
            <v>Base</v>
          </cell>
          <cell r="D941" t="str">
            <v>Peaker Replacement</v>
          </cell>
          <cell r="E941" t="str">
            <v>United Kingdom</v>
          </cell>
        </row>
        <row r="942">
          <cell r="C942" t="str">
            <v>Base</v>
          </cell>
          <cell r="D942" t="str">
            <v>Peaker Replacement</v>
          </cell>
          <cell r="E942" t="str">
            <v>Australia</v>
          </cell>
        </row>
        <row r="943">
          <cell r="C943" t="str">
            <v>Base</v>
          </cell>
          <cell r="D943" t="str">
            <v>Peaker Replacement</v>
          </cell>
          <cell r="E943" t="str">
            <v>Germany</v>
          </cell>
        </row>
        <row r="944">
          <cell r="C944" t="str">
            <v>Base</v>
          </cell>
          <cell r="D944" t="str">
            <v>Peaker Replacement</v>
          </cell>
          <cell r="E944" t="str">
            <v>Japan</v>
          </cell>
        </row>
        <row r="945">
          <cell r="C945" t="str">
            <v>Base</v>
          </cell>
          <cell r="D945" t="str">
            <v>Peaker Replacement</v>
          </cell>
          <cell r="E945" t="str">
            <v>Country A</v>
          </cell>
        </row>
        <row r="946">
          <cell r="C946" t="str">
            <v>Base</v>
          </cell>
          <cell r="D946" t="str">
            <v>Peaker Replacement</v>
          </cell>
          <cell r="E946" t="str">
            <v>Country B</v>
          </cell>
        </row>
        <row r="947">
          <cell r="C947" t="str">
            <v>Base</v>
          </cell>
          <cell r="D947" t="str">
            <v>Peaker Replacement</v>
          </cell>
          <cell r="E947" t="str">
            <v>Country C</v>
          </cell>
        </row>
        <row r="948">
          <cell r="C948" t="str">
            <v>Base</v>
          </cell>
          <cell r="D948" t="str">
            <v>Peaker Replacement</v>
          </cell>
          <cell r="E948" t="str">
            <v>Country D</v>
          </cell>
        </row>
        <row r="949">
          <cell r="C949" t="str">
            <v>High</v>
          </cell>
          <cell r="D949" t="str">
            <v>Peaker Replacement</v>
          </cell>
          <cell r="E949" t="str">
            <v>PJM</v>
          </cell>
        </row>
        <row r="950">
          <cell r="C950" t="str">
            <v>High</v>
          </cell>
          <cell r="D950" t="str">
            <v>Peaker Replacement</v>
          </cell>
          <cell r="E950" t="str">
            <v>ISONE</v>
          </cell>
        </row>
        <row r="951">
          <cell r="C951" t="str">
            <v>High</v>
          </cell>
          <cell r="D951" t="str">
            <v>Peaker Replacement</v>
          </cell>
          <cell r="E951" t="str">
            <v>ERCOT</v>
          </cell>
        </row>
        <row r="952">
          <cell r="C952" t="str">
            <v>High</v>
          </cell>
          <cell r="D952" t="str">
            <v>Peaker Replacement</v>
          </cell>
          <cell r="E952" t="str">
            <v>CAISO</v>
          </cell>
        </row>
        <row r="953">
          <cell r="C953" t="str">
            <v>High</v>
          </cell>
          <cell r="D953" t="str">
            <v>Peaker Replacement</v>
          </cell>
          <cell r="E953" t="str">
            <v>NYISO</v>
          </cell>
        </row>
        <row r="954">
          <cell r="C954" t="str">
            <v>High</v>
          </cell>
          <cell r="D954" t="str">
            <v>Peaker Replacement</v>
          </cell>
          <cell r="E954" t="str">
            <v>MISO</v>
          </cell>
        </row>
        <row r="955">
          <cell r="C955" t="str">
            <v>High</v>
          </cell>
          <cell r="D955" t="str">
            <v>Peaker Replacement</v>
          </cell>
          <cell r="E955" t="str">
            <v>SOUTHEAST</v>
          </cell>
        </row>
        <row r="956">
          <cell r="C956" t="str">
            <v>High</v>
          </cell>
          <cell r="D956" t="str">
            <v>Peaker Replacement</v>
          </cell>
          <cell r="E956" t="str">
            <v>SPP</v>
          </cell>
        </row>
        <row r="957">
          <cell r="C957" t="str">
            <v>High</v>
          </cell>
          <cell r="D957" t="str">
            <v>Peaker Replacement</v>
          </cell>
          <cell r="E957" t="str">
            <v>WECC (Non-CA)</v>
          </cell>
        </row>
        <row r="958">
          <cell r="C958" t="str">
            <v>High</v>
          </cell>
          <cell r="D958" t="str">
            <v>Peaker Replacement</v>
          </cell>
          <cell r="E958" t="str">
            <v>United Kingdom</v>
          </cell>
        </row>
        <row r="959">
          <cell r="C959" t="str">
            <v>High</v>
          </cell>
          <cell r="D959" t="str">
            <v>Peaker Replacement</v>
          </cell>
          <cell r="E959" t="str">
            <v>Australia</v>
          </cell>
        </row>
        <row r="960">
          <cell r="C960" t="str">
            <v>High</v>
          </cell>
          <cell r="D960" t="str">
            <v>Peaker Replacement</v>
          </cell>
          <cell r="E960" t="str">
            <v>Germany</v>
          </cell>
        </row>
        <row r="961">
          <cell r="C961" t="str">
            <v>High</v>
          </cell>
          <cell r="D961" t="str">
            <v>Peaker Replacement</v>
          </cell>
          <cell r="E961" t="str">
            <v>Japan</v>
          </cell>
        </row>
        <row r="962">
          <cell r="C962" t="str">
            <v>High</v>
          </cell>
          <cell r="D962" t="str">
            <v>Peaker Replacement</v>
          </cell>
          <cell r="E962" t="str">
            <v>Country A</v>
          </cell>
        </row>
        <row r="963">
          <cell r="C963" t="str">
            <v>High</v>
          </cell>
          <cell r="D963" t="str">
            <v>Peaker Replacement</v>
          </cell>
          <cell r="E963" t="str">
            <v>Country B</v>
          </cell>
        </row>
        <row r="964">
          <cell r="C964" t="str">
            <v>High</v>
          </cell>
          <cell r="D964" t="str">
            <v>Peaker Replacement</v>
          </cell>
          <cell r="E964" t="str">
            <v>Country C</v>
          </cell>
        </row>
        <row r="965">
          <cell r="C965" t="str">
            <v>High</v>
          </cell>
          <cell r="D965" t="str">
            <v>Peaker Replacement</v>
          </cell>
          <cell r="E965" t="str">
            <v>Country D</v>
          </cell>
        </row>
        <row r="966">
          <cell r="C966" t="str">
            <v>Low</v>
          </cell>
          <cell r="D966" t="str">
            <v>Peaker Replacement</v>
          </cell>
          <cell r="E966" t="str">
            <v>PJM</v>
          </cell>
        </row>
        <row r="967">
          <cell r="C967" t="str">
            <v>Low</v>
          </cell>
          <cell r="D967" t="str">
            <v>Peaker Replacement</v>
          </cell>
          <cell r="E967" t="str">
            <v>ISONE</v>
          </cell>
        </row>
        <row r="968">
          <cell r="C968" t="str">
            <v>Low</v>
          </cell>
          <cell r="D968" t="str">
            <v>Peaker Replacement</v>
          </cell>
          <cell r="E968" t="str">
            <v>ERCOT</v>
          </cell>
        </row>
        <row r="969">
          <cell r="C969" t="str">
            <v>Low</v>
          </cell>
          <cell r="D969" t="str">
            <v>Peaker Replacement</v>
          </cell>
          <cell r="E969" t="str">
            <v>CAISO</v>
          </cell>
        </row>
        <row r="970">
          <cell r="C970" t="str">
            <v>Low</v>
          </cell>
          <cell r="D970" t="str">
            <v>Peaker Replacement</v>
          </cell>
          <cell r="E970" t="str">
            <v>NYISO</v>
          </cell>
        </row>
        <row r="971">
          <cell r="C971" t="str">
            <v>Low</v>
          </cell>
          <cell r="D971" t="str">
            <v>Peaker Replacement</v>
          </cell>
          <cell r="E971" t="str">
            <v>MISO</v>
          </cell>
        </row>
        <row r="972">
          <cell r="C972" t="str">
            <v>Low</v>
          </cell>
          <cell r="D972" t="str">
            <v>Peaker Replacement</v>
          </cell>
          <cell r="E972" t="str">
            <v>SOUTHEAST</v>
          </cell>
        </row>
        <row r="973">
          <cell r="C973" t="str">
            <v>Low</v>
          </cell>
          <cell r="D973" t="str">
            <v>Peaker Replacement</v>
          </cell>
          <cell r="E973" t="str">
            <v>SPP</v>
          </cell>
        </row>
        <row r="974">
          <cell r="C974" t="str">
            <v>Low</v>
          </cell>
          <cell r="D974" t="str">
            <v>Peaker Replacement</v>
          </cell>
          <cell r="E974" t="str">
            <v>WECC (Non-CA)</v>
          </cell>
        </row>
        <row r="975">
          <cell r="C975" t="str">
            <v>Low</v>
          </cell>
          <cell r="D975" t="str">
            <v>Peaker Replacement</v>
          </cell>
          <cell r="E975" t="str">
            <v>United Kingdom</v>
          </cell>
        </row>
        <row r="976">
          <cell r="C976" t="str">
            <v>Low</v>
          </cell>
          <cell r="D976" t="str">
            <v>Peaker Replacement</v>
          </cell>
          <cell r="E976" t="str">
            <v>Australia</v>
          </cell>
        </row>
        <row r="977">
          <cell r="C977" t="str">
            <v>Low</v>
          </cell>
          <cell r="D977" t="str">
            <v>Peaker Replacement</v>
          </cell>
          <cell r="E977" t="str">
            <v>Germany</v>
          </cell>
        </row>
        <row r="978">
          <cell r="C978" t="str">
            <v>Low</v>
          </cell>
          <cell r="D978" t="str">
            <v>Peaker Replacement</v>
          </cell>
          <cell r="E978" t="str">
            <v>Japan</v>
          </cell>
        </row>
        <row r="979">
          <cell r="C979" t="str">
            <v>Low</v>
          </cell>
          <cell r="D979" t="str">
            <v>Peaker Replacement</v>
          </cell>
          <cell r="E979" t="str">
            <v>Country A</v>
          </cell>
        </row>
        <row r="980">
          <cell r="C980" t="str">
            <v>Low</v>
          </cell>
          <cell r="D980" t="str">
            <v>Peaker Replacement</v>
          </cell>
          <cell r="E980" t="str">
            <v>Country B</v>
          </cell>
        </row>
        <row r="981">
          <cell r="C981" t="str">
            <v>Low</v>
          </cell>
          <cell r="D981" t="str">
            <v>Peaker Replacement</v>
          </cell>
          <cell r="E981" t="str">
            <v>Country C</v>
          </cell>
        </row>
        <row r="982">
          <cell r="C982" t="str">
            <v>Low</v>
          </cell>
          <cell r="D982" t="str">
            <v>Peaker Replacement</v>
          </cell>
          <cell r="E982" t="str">
            <v>Country D</v>
          </cell>
        </row>
        <row r="983">
          <cell r="C983" t="str">
            <v>Base</v>
          </cell>
          <cell r="D983" t="str">
            <v>Renewables Integration</v>
          </cell>
          <cell r="E983" t="str">
            <v>PJM</v>
          </cell>
        </row>
        <row r="984">
          <cell r="C984" t="str">
            <v>Base</v>
          </cell>
          <cell r="D984" t="str">
            <v>Renewables Integration</v>
          </cell>
          <cell r="E984" t="str">
            <v>ISONE</v>
          </cell>
        </row>
        <row r="985">
          <cell r="C985" t="str">
            <v>Base</v>
          </cell>
          <cell r="D985" t="str">
            <v>Renewables Integration</v>
          </cell>
          <cell r="E985" t="str">
            <v>ERCOT</v>
          </cell>
        </row>
        <row r="986">
          <cell r="C986" t="str">
            <v>Base</v>
          </cell>
          <cell r="D986" t="str">
            <v>Renewables Integration</v>
          </cell>
          <cell r="E986" t="str">
            <v>CAISO</v>
          </cell>
        </row>
        <row r="987">
          <cell r="C987" t="str">
            <v>Base</v>
          </cell>
          <cell r="D987" t="str">
            <v>Renewables Integration</v>
          </cell>
          <cell r="E987" t="str">
            <v>NYISO</v>
          </cell>
        </row>
        <row r="988">
          <cell r="C988" t="str">
            <v>Base</v>
          </cell>
          <cell r="D988" t="str">
            <v>Renewables Integration</v>
          </cell>
          <cell r="E988" t="str">
            <v>MISO</v>
          </cell>
        </row>
        <row r="989">
          <cell r="C989" t="str">
            <v>Base</v>
          </cell>
          <cell r="D989" t="str">
            <v>Renewables Integration</v>
          </cell>
          <cell r="E989" t="str">
            <v>SOUTHEAST</v>
          </cell>
        </row>
        <row r="990">
          <cell r="C990" t="str">
            <v>Base</v>
          </cell>
          <cell r="D990" t="str">
            <v>Renewables Integration</v>
          </cell>
          <cell r="E990" t="str">
            <v>SPP</v>
          </cell>
        </row>
        <row r="991">
          <cell r="C991" t="str">
            <v>Base</v>
          </cell>
          <cell r="D991" t="str">
            <v>Renewables Integration</v>
          </cell>
          <cell r="E991" t="str">
            <v>WECC (Non-CA)</v>
          </cell>
        </row>
        <row r="992">
          <cell r="C992" t="str">
            <v>Base</v>
          </cell>
          <cell r="D992" t="str">
            <v>Renewables Integration</v>
          </cell>
          <cell r="E992" t="str">
            <v>United Kingdom</v>
          </cell>
        </row>
        <row r="993">
          <cell r="C993" t="str">
            <v>Base</v>
          </cell>
          <cell r="D993" t="str">
            <v>Renewables Integration</v>
          </cell>
          <cell r="E993" t="str">
            <v>Australia</v>
          </cell>
        </row>
        <row r="994">
          <cell r="C994" t="str">
            <v>Base</v>
          </cell>
          <cell r="D994" t="str">
            <v>Renewables Integration</v>
          </cell>
          <cell r="E994" t="str">
            <v>Germany</v>
          </cell>
        </row>
        <row r="995">
          <cell r="C995" t="str">
            <v>Base</v>
          </cell>
          <cell r="D995" t="str">
            <v>Renewables Integration</v>
          </cell>
          <cell r="E995" t="str">
            <v>Japan</v>
          </cell>
        </row>
        <row r="996">
          <cell r="C996" t="str">
            <v>Base</v>
          </cell>
          <cell r="D996" t="str">
            <v>Renewables Integration</v>
          </cell>
          <cell r="E996" t="str">
            <v>Country A</v>
          </cell>
        </row>
        <row r="997">
          <cell r="C997" t="str">
            <v>Base</v>
          </cell>
          <cell r="D997" t="str">
            <v>Renewables Integration</v>
          </cell>
          <cell r="E997" t="str">
            <v>Country B</v>
          </cell>
        </row>
        <row r="998">
          <cell r="C998" t="str">
            <v>Base</v>
          </cell>
          <cell r="D998" t="str">
            <v>Renewables Integration</v>
          </cell>
          <cell r="E998" t="str">
            <v>Country C</v>
          </cell>
        </row>
        <row r="999">
          <cell r="C999" t="str">
            <v>Base</v>
          </cell>
          <cell r="D999" t="str">
            <v>Renewables Integration</v>
          </cell>
          <cell r="E999" t="str">
            <v>Country D</v>
          </cell>
        </row>
        <row r="1000">
          <cell r="C1000" t="str">
            <v>High</v>
          </cell>
          <cell r="D1000" t="str">
            <v>Renewables Integration</v>
          </cell>
          <cell r="E1000" t="str">
            <v>PJM</v>
          </cell>
        </row>
        <row r="1001">
          <cell r="C1001" t="str">
            <v>High</v>
          </cell>
          <cell r="D1001" t="str">
            <v>Renewables Integration</v>
          </cell>
          <cell r="E1001" t="str">
            <v>ISONE</v>
          </cell>
        </row>
        <row r="1002">
          <cell r="C1002" t="str">
            <v>High</v>
          </cell>
          <cell r="D1002" t="str">
            <v>Renewables Integration</v>
          </cell>
          <cell r="E1002" t="str">
            <v>ERCOT</v>
          </cell>
        </row>
        <row r="1003">
          <cell r="C1003" t="str">
            <v>High</v>
          </cell>
          <cell r="D1003" t="str">
            <v>Renewables Integration</v>
          </cell>
          <cell r="E1003" t="str">
            <v>CAISO</v>
          </cell>
        </row>
        <row r="1004">
          <cell r="C1004" t="str">
            <v>High</v>
          </cell>
          <cell r="D1004" t="str">
            <v>Renewables Integration</v>
          </cell>
          <cell r="E1004" t="str">
            <v>NYISO</v>
          </cell>
        </row>
        <row r="1005">
          <cell r="C1005" t="str">
            <v>High</v>
          </cell>
          <cell r="D1005" t="str">
            <v>Renewables Integration</v>
          </cell>
          <cell r="E1005" t="str">
            <v>MISO</v>
          </cell>
        </row>
        <row r="1006">
          <cell r="C1006" t="str">
            <v>High</v>
          </cell>
          <cell r="D1006" t="str">
            <v>Renewables Integration</v>
          </cell>
          <cell r="E1006" t="str">
            <v>SOUTHEAST</v>
          </cell>
        </row>
        <row r="1007">
          <cell r="C1007" t="str">
            <v>High</v>
          </cell>
          <cell r="D1007" t="str">
            <v>Renewables Integration</v>
          </cell>
          <cell r="E1007" t="str">
            <v>SPP</v>
          </cell>
        </row>
        <row r="1008">
          <cell r="C1008" t="str">
            <v>High</v>
          </cell>
          <cell r="D1008" t="str">
            <v>Renewables Integration</v>
          </cell>
          <cell r="E1008" t="str">
            <v>WECC (Non-CA)</v>
          </cell>
        </row>
        <row r="1009">
          <cell r="C1009" t="str">
            <v>High</v>
          </cell>
          <cell r="D1009" t="str">
            <v>Renewables Integration</v>
          </cell>
          <cell r="E1009" t="str">
            <v>United Kingdom</v>
          </cell>
        </row>
        <row r="1010">
          <cell r="C1010" t="str">
            <v>High</v>
          </cell>
          <cell r="D1010" t="str">
            <v>Renewables Integration</v>
          </cell>
          <cell r="E1010" t="str">
            <v>Australia</v>
          </cell>
        </row>
        <row r="1011">
          <cell r="C1011" t="str">
            <v>High</v>
          </cell>
          <cell r="D1011" t="str">
            <v>Renewables Integration</v>
          </cell>
          <cell r="E1011" t="str">
            <v>Germany</v>
          </cell>
        </row>
        <row r="1012">
          <cell r="C1012" t="str">
            <v>High</v>
          </cell>
          <cell r="D1012" t="str">
            <v>Renewables Integration</v>
          </cell>
          <cell r="E1012" t="str">
            <v>Japan</v>
          </cell>
        </row>
        <row r="1013">
          <cell r="C1013" t="str">
            <v>High</v>
          </cell>
          <cell r="D1013" t="str">
            <v>Renewables Integration</v>
          </cell>
          <cell r="E1013" t="str">
            <v>Country A</v>
          </cell>
        </row>
        <row r="1014">
          <cell r="C1014" t="str">
            <v>High</v>
          </cell>
          <cell r="D1014" t="str">
            <v>Renewables Integration</v>
          </cell>
          <cell r="E1014" t="str">
            <v>Country B</v>
          </cell>
        </row>
        <row r="1015">
          <cell r="C1015" t="str">
            <v>High</v>
          </cell>
          <cell r="D1015" t="str">
            <v>Renewables Integration</v>
          </cell>
          <cell r="E1015" t="str">
            <v>Country C</v>
          </cell>
        </row>
        <row r="1016">
          <cell r="C1016" t="str">
            <v>High</v>
          </cell>
          <cell r="D1016" t="str">
            <v>Renewables Integration</v>
          </cell>
          <cell r="E1016" t="str">
            <v>Country D</v>
          </cell>
        </row>
        <row r="1017">
          <cell r="C1017" t="str">
            <v>Low</v>
          </cell>
          <cell r="D1017" t="str">
            <v>Renewables Integration</v>
          </cell>
          <cell r="E1017" t="str">
            <v>PJM</v>
          </cell>
        </row>
        <row r="1018">
          <cell r="C1018" t="str">
            <v>Low</v>
          </cell>
          <cell r="D1018" t="str">
            <v>Renewables Integration</v>
          </cell>
          <cell r="E1018" t="str">
            <v>ISONE</v>
          </cell>
        </row>
        <row r="1019">
          <cell r="C1019" t="str">
            <v>Low</v>
          </cell>
          <cell r="D1019" t="str">
            <v>Renewables Integration</v>
          </cell>
          <cell r="E1019" t="str">
            <v>ERCOT</v>
          </cell>
        </row>
        <row r="1020">
          <cell r="C1020" t="str">
            <v>Low</v>
          </cell>
          <cell r="D1020" t="str">
            <v>Renewables Integration</v>
          </cell>
          <cell r="E1020" t="str">
            <v>CAISO</v>
          </cell>
        </row>
        <row r="1021">
          <cell r="C1021" t="str">
            <v>Low</v>
          </cell>
          <cell r="D1021" t="str">
            <v>Renewables Integration</v>
          </cell>
          <cell r="E1021" t="str">
            <v>NYISO</v>
          </cell>
        </row>
        <row r="1022">
          <cell r="C1022" t="str">
            <v>Low</v>
          </cell>
          <cell r="D1022" t="str">
            <v>Renewables Integration</v>
          </cell>
          <cell r="E1022" t="str">
            <v>MISO</v>
          </cell>
        </row>
        <row r="1023">
          <cell r="C1023" t="str">
            <v>Low</v>
          </cell>
          <cell r="D1023" t="str">
            <v>Renewables Integration</v>
          </cell>
          <cell r="E1023" t="str">
            <v>SOUTHEAST</v>
          </cell>
        </row>
        <row r="1024">
          <cell r="C1024" t="str">
            <v>Low</v>
          </cell>
          <cell r="D1024" t="str">
            <v>Renewables Integration</v>
          </cell>
          <cell r="E1024" t="str">
            <v>SPP</v>
          </cell>
        </row>
        <row r="1025">
          <cell r="C1025" t="str">
            <v>Low</v>
          </cell>
          <cell r="D1025" t="str">
            <v>Renewables Integration</v>
          </cell>
          <cell r="E1025" t="str">
            <v>WECC (Non-CA)</v>
          </cell>
        </row>
        <row r="1026">
          <cell r="C1026" t="str">
            <v>Low</v>
          </cell>
          <cell r="D1026" t="str">
            <v>Renewables Integration</v>
          </cell>
          <cell r="E1026" t="str">
            <v>United Kingdom</v>
          </cell>
        </row>
        <row r="1027">
          <cell r="C1027" t="str">
            <v>Low</v>
          </cell>
          <cell r="D1027" t="str">
            <v>Renewables Integration</v>
          </cell>
          <cell r="E1027" t="str">
            <v>Australia</v>
          </cell>
        </row>
        <row r="1028">
          <cell r="C1028" t="str">
            <v>Low</v>
          </cell>
          <cell r="D1028" t="str">
            <v>Renewables Integration</v>
          </cell>
          <cell r="E1028" t="str">
            <v>Germany</v>
          </cell>
        </row>
        <row r="1029">
          <cell r="C1029" t="str">
            <v>Low</v>
          </cell>
          <cell r="D1029" t="str">
            <v>Renewables Integration</v>
          </cell>
          <cell r="E1029" t="str">
            <v>Japan</v>
          </cell>
        </row>
        <row r="1030">
          <cell r="C1030" t="str">
            <v>Low</v>
          </cell>
          <cell r="D1030" t="str">
            <v>Renewables Integration</v>
          </cell>
          <cell r="E1030" t="str">
            <v>Country A</v>
          </cell>
        </row>
        <row r="1031">
          <cell r="C1031" t="str">
            <v>Low</v>
          </cell>
          <cell r="D1031" t="str">
            <v>Renewables Integration</v>
          </cell>
          <cell r="E1031" t="str">
            <v>Country B</v>
          </cell>
        </row>
        <row r="1032">
          <cell r="C1032" t="str">
            <v>Low</v>
          </cell>
          <cell r="D1032" t="str">
            <v>Renewables Integration</v>
          </cell>
          <cell r="E1032" t="str">
            <v>Country C</v>
          </cell>
        </row>
        <row r="1033">
          <cell r="C1033" t="str">
            <v>Low</v>
          </cell>
          <cell r="D1033" t="str">
            <v>Renewables Integration</v>
          </cell>
          <cell r="E1033" t="str">
            <v>Country D</v>
          </cell>
        </row>
        <row r="1034">
          <cell r="C1034" t="str">
            <v>Base</v>
          </cell>
          <cell r="D1034" t="str">
            <v>Peaker Replacement</v>
          </cell>
          <cell r="E1034" t="str">
            <v>PJM</v>
          </cell>
        </row>
        <row r="1035">
          <cell r="C1035" t="str">
            <v>Base</v>
          </cell>
          <cell r="D1035" t="str">
            <v>Peaker Replacement</v>
          </cell>
          <cell r="E1035" t="str">
            <v>ISONE</v>
          </cell>
        </row>
        <row r="1036">
          <cell r="C1036" t="str">
            <v>Base</v>
          </cell>
          <cell r="D1036" t="str">
            <v>Peaker Replacement</v>
          </cell>
          <cell r="E1036" t="str">
            <v>ERCOT</v>
          </cell>
        </row>
        <row r="1037">
          <cell r="C1037" t="str">
            <v>Base</v>
          </cell>
          <cell r="D1037" t="str">
            <v>Peaker Replacement</v>
          </cell>
          <cell r="E1037" t="str">
            <v>CAISO</v>
          </cell>
        </row>
        <row r="1038">
          <cell r="C1038" t="str">
            <v>Base</v>
          </cell>
          <cell r="D1038" t="str">
            <v>Peaker Replacement</v>
          </cell>
          <cell r="E1038" t="str">
            <v>NYISO</v>
          </cell>
        </row>
        <row r="1039">
          <cell r="C1039" t="str">
            <v>Base</v>
          </cell>
          <cell r="D1039" t="str">
            <v>Peaker Replacement</v>
          </cell>
          <cell r="E1039" t="str">
            <v>MISO</v>
          </cell>
        </row>
        <row r="1040">
          <cell r="C1040" t="str">
            <v>Base</v>
          </cell>
          <cell r="D1040" t="str">
            <v>Peaker Replacement</v>
          </cell>
          <cell r="E1040" t="str">
            <v>SOUTHEAST</v>
          </cell>
        </row>
        <row r="1041">
          <cell r="C1041" t="str">
            <v>Base</v>
          </cell>
          <cell r="D1041" t="str">
            <v>Peaker Replacement</v>
          </cell>
          <cell r="E1041" t="str">
            <v>SPP</v>
          </cell>
        </row>
        <row r="1042">
          <cell r="C1042" t="str">
            <v>Base</v>
          </cell>
          <cell r="D1042" t="str">
            <v>Peaker Replacement</v>
          </cell>
          <cell r="E1042" t="str">
            <v>WECC (Non-CA)</v>
          </cell>
        </row>
        <row r="1043">
          <cell r="C1043" t="str">
            <v>Base</v>
          </cell>
          <cell r="D1043" t="str">
            <v>Peaker Replacement</v>
          </cell>
          <cell r="E1043" t="str">
            <v>United Kingdom</v>
          </cell>
        </row>
        <row r="1044">
          <cell r="C1044" t="str">
            <v>Base</v>
          </cell>
          <cell r="D1044" t="str">
            <v>Peaker Replacement</v>
          </cell>
          <cell r="E1044" t="str">
            <v>Australia</v>
          </cell>
        </row>
        <row r="1045">
          <cell r="C1045" t="str">
            <v>Base</v>
          </cell>
          <cell r="D1045" t="str">
            <v>Peaker Replacement</v>
          </cell>
          <cell r="E1045" t="str">
            <v>Germany</v>
          </cell>
        </row>
        <row r="1046">
          <cell r="C1046" t="str">
            <v>Base</v>
          </cell>
          <cell r="D1046" t="str">
            <v>Peaker Replacement</v>
          </cell>
          <cell r="E1046" t="str">
            <v>Japan</v>
          </cell>
        </row>
        <row r="1047">
          <cell r="C1047" t="str">
            <v>Base</v>
          </cell>
          <cell r="D1047" t="str">
            <v>Peaker Replacement</v>
          </cell>
          <cell r="E1047" t="str">
            <v>Country A</v>
          </cell>
        </row>
        <row r="1048">
          <cell r="C1048" t="str">
            <v>Base</v>
          </cell>
          <cell r="D1048" t="str">
            <v>Peaker Replacement</v>
          </cell>
          <cell r="E1048" t="str">
            <v>Country B</v>
          </cell>
        </row>
        <row r="1049">
          <cell r="C1049" t="str">
            <v>Base</v>
          </cell>
          <cell r="D1049" t="str">
            <v>Peaker Replacement</v>
          </cell>
          <cell r="E1049" t="str">
            <v>Country C</v>
          </cell>
        </row>
        <row r="1050">
          <cell r="C1050" t="str">
            <v>Base</v>
          </cell>
          <cell r="D1050" t="str">
            <v>Peaker Replacement</v>
          </cell>
          <cell r="E1050" t="str">
            <v>Country D</v>
          </cell>
        </row>
        <row r="1051">
          <cell r="C1051" t="str">
            <v>High</v>
          </cell>
          <cell r="D1051" t="str">
            <v>Peaker Replacement</v>
          </cell>
          <cell r="E1051" t="str">
            <v>PJM</v>
          </cell>
        </row>
        <row r="1052">
          <cell r="C1052" t="str">
            <v>High</v>
          </cell>
          <cell r="D1052" t="str">
            <v>Peaker Replacement</v>
          </cell>
          <cell r="E1052" t="str">
            <v>ISONE</v>
          </cell>
        </row>
        <row r="1053">
          <cell r="C1053" t="str">
            <v>High</v>
          </cell>
          <cell r="D1053" t="str">
            <v>Peaker Replacement</v>
          </cell>
          <cell r="E1053" t="str">
            <v>ERCOT</v>
          </cell>
        </row>
        <row r="1054">
          <cell r="C1054" t="str">
            <v>High</v>
          </cell>
          <cell r="D1054" t="str">
            <v>Peaker Replacement</v>
          </cell>
          <cell r="E1054" t="str">
            <v>CAISO</v>
          </cell>
        </row>
        <row r="1055">
          <cell r="C1055" t="str">
            <v>High</v>
          </cell>
          <cell r="D1055" t="str">
            <v>Peaker Replacement</v>
          </cell>
          <cell r="E1055" t="str">
            <v>NYISO</v>
          </cell>
        </row>
        <row r="1056">
          <cell r="C1056" t="str">
            <v>High</v>
          </cell>
          <cell r="D1056" t="str">
            <v>Peaker Replacement</v>
          </cell>
          <cell r="E1056" t="str">
            <v>MISO</v>
          </cell>
        </row>
        <row r="1057">
          <cell r="C1057" t="str">
            <v>High</v>
          </cell>
          <cell r="D1057" t="str">
            <v>Peaker Replacement</v>
          </cell>
          <cell r="E1057" t="str">
            <v>SOUTHEAST</v>
          </cell>
        </row>
        <row r="1058">
          <cell r="C1058" t="str">
            <v>High</v>
          </cell>
          <cell r="D1058" t="str">
            <v>Peaker Replacement</v>
          </cell>
          <cell r="E1058" t="str">
            <v>SPP</v>
          </cell>
        </row>
        <row r="1059">
          <cell r="C1059" t="str">
            <v>High</v>
          </cell>
          <cell r="D1059" t="str">
            <v>Peaker Replacement</v>
          </cell>
          <cell r="E1059" t="str">
            <v>WECC (Non-CA)</v>
          </cell>
        </row>
        <row r="1060">
          <cell r="C1060" t="str">
            <v>High</v>
          </cell>
          <cell r="D1060" t="str">
            <v>Peaker Replacement</v>
          </cell>
          <cell r="E1060" t="str">
            <v>United Kingdom</v>
          </cell>
        </row>
        <row r="1061">
          <cell r="C1061" t="str">
            <v>High</v>
          </cell>
          <cell r="D1061" t="str">
            <v>Peaker Replacement</v>
          </cell>
          <cell r="E1061" t="str">
            <v>Australia</v>
          </cell>
        </row>
        <row r="1062">
          <cell r="C1062" t="str">
            <v>High</v>
          </cell>
          <cell r="D1062" t="str">
            <v>Peaker Replacement</v>
          </cell>
          <cell r="E1062" t="str">
            <v>Germany</v>
          </cell>
        </row>
        <row r="1063">
          <cell r="C1063" t="str">
            <v>High</v>
          </cell>
          <cell r="D1063" t="str">
            <v>Peaker Replacement</v>
          </cell>
          <cell r="E1063" t="str">
            <v>Japan</v>
          </cell>
        </row>
        <row r="1064">
          <cell r="C1064" t="str">
            <v>High</v>
          </cell>
          <cell r="D1064" t="str">
            <v>Peaker Replacement</v>
          </cell>
          <cell r="E1064" t="str">
            <v>Country A</v>
          </cell>
        </row>
        <row r="1065">
          <cell r="C1065" t="str">
            <v>High</v>
          </cell>
          <cell r="D1065" t="str">
            <v>Peaker Replacement</v>
          </cell>
          <cell r="E1065" t="str">
            <v>Country B</v>
          </cell>
        </row>
        <row r="1066">
          <cell r="C1066" t="str">
            <v>High</v>
          </cell>
          <cell r="D1066" t="str">
            <v>Peaker Replacement</v>
          </cell>
          <cell r="E1066" t="str">
            <v>Country C</v>
          </cell>
        </row>
        <row r="1067">
          <cell r="C1067" t="str">
            <v>High</v>
          </cell>
          <cell r="D1067" t="str">
            <v>Peaker Replacement</v>
          </cell>
          <cell r="E1067" t="str">
            <v>Country D</v>
          </cell>
        </row>
        <row r="1068">
          <cell r="C1068" t="str">
            <v>Low</v>
          </cell>
          <cell r="D1068" t="str">
            <v>Peaker Replacement</v>
          </cell>
          <cell r="E1068" t="str">
            <v>PJM</v>
          </cell>
        </row>
        <row r="1069">
          <cell r="C1069" t="str">
            <v>Low</v>
          </cell>
          <cell r="D1069" t="str">
            <v>Peaker Replacement</v>
          </cell>
          <cell r="E1069" t="str">
            <v>ISONE</v>
          </cell>
        </row>
        <row r="1070">
          <cell r="C1070" t="str">
            <v>Low</v>
          </cell>
          <cell r="D1070" t="str">
            <v>Peaker Replacement</v>
          </cell>
          <cell r="E1070" t="str">
            <v>ERCOT</v>
          </cell>
        </row>
        <row r="1071">
          <cell r="C1071" t="str">
            <v>Low</v>
          </cell>
          <cell r="D1071" t="str">
            <v>Peaker Replacement</v>
          </cell>
          <cell r="E1071" t="str">
            <v>CAISO</v>
          </cell>
        </row>
        <row r="1072">
          <cell r="C1072" t="str">
            <v>Low</v>
          </cell>
          <cell r="D1072" t="str">
            <v>Peaker Replacement</v>
          </cell>
          <cell r="E1072" t="str">
            <v>NYISO</v>
          </cell>
        </row>
        <row r="1073">
          <cell r="C1073" t="str">
            <v>Low</v>
          </cell>
          <cell r="D1073" t="str">
            <v>Peaker Replacement</v>
          </cell>
          <cell r="E1073" t="str">
            <v>MISO</v>
          </cell>
        </row>
        <row r="1074">
          <cell r="C1074" t="str">
            <v>Low</v>
          </cell>
          <cell r="D1074" t="str">
            <v>Peaker Replacement</v>
          </cell>
          <cell r="E1074" t="str">
            <v>SOUTHEAST</v>
          </cell>
        </row>
        <row r="1075">
          <cell r="C1075" t="str">
            <v>Low</v>
          </cell>
          <cell r="D1075" t="str">
            <v>Peaker Replacement</v>
          </cell>
          <cell r="E1075" t="str">
            <v>SPP</v>
          </cell>
        </row>
        <row r="1076">
          <cell r="C1076" t="str">
            <v>Low</v>
          </cell>
          <cell r="D1076" t="str">
            <v>Peaker Replacement</v>
          </cell>
          <cell r="E1076" t="str">
            <v>WECC (Non-CA)</v>
          </cell>
        </row>
        <row r="1077">
          <cell r="C1077" t="str">
            <v>Low</v>
          </cell>
          <cell r="D1077" t="str">
            <v>Peaker Replacement</v>
          </cell>
          <cell r="E1077" t="str">
            <v>United Kingdom</v>
          </cell>
        </row>
        <row r="1078">
          <cell r="C1078" t="str">
            <v>Low</v>
          </cell>
          <cell r="D1078" t="str">
            <v>Peaker Replacement</v>
          </cell>
          <cell r="E1078" t="str">
            <v>Australia</v>
          </cell>
        </row>
        <row r="1079">
          <cell r="C1079" t="str">
            <v>Low</v>
          </cell>
          <cell r="D1079" t="str">
            <v>Peaker Replacement</v>
          </cell>
          <cell r="E1079" t="str">
            <v>Germany</v>
          </cell>
        </row>
        <row r="1080">
          <cell r="C1080" t="str">
            <v>Low</v>
          </cell>
          <cell r="D1080" t="str">
            <v>Peaker Replacement</v>
          </cell>
          <cell r="E1080" t="str">
            <v>Japan</v>
          </cell>
        </row>
        <row r="1081">
          <cell r="C1081" t="str">
            <v>Low</v>
          </cell>
          <cell r="D1081" t="str">
            <v>Peaker Replacement</v>
          </cell>
          <cell r="E1081" t="str">
            <v>Country A</v>
          </cell>
        </row>
        <row r="1082">
          <cell r="C1082" t="str">
            <v>Low</v>
          </cell>
          <cell r="D1082" t="str">
            <v>Peaker Replacement</v>
          </cell>
          <cell r="E1082" t="str">
            <v>Country B</v>
          </cell>
        </row>
        <row r="1083">
          <cell r="C1083" t="str">
            <v>Low</v>
          </cell>
          <cell r="D1083" t="str">
            <v>Peaker Replacement</v>
          </cell>
          <cell r="E1083" t="str">
            <v>Country C</v>
          </cell>
        </row>
        <row r="1084">
          <cell r="C1084" t="str">
            <v>Low</v>
          </cell>
          <cell r="D1084" t="str">
            <v>Peaker Replacement</v>
          </cell>
          <cell r="E1084" t="str">
            <v>Country D</v>
          </cell>
        </row>
        <row r="1085">
          <cell r="C1085" t="str">
            <v>Low</v>
          </cell>
          <cell r="D1085" t="str">
            <v>Renewables Integration</v>
          </cell>
          <cell r="E1085" t="str">
            <v>PJM</v>
          </cell>
        </row>
        <row r="1086">
          <cell r="C1086" t="str">
            <v>Base</v>
          </cell>
          <cell r="D1086" t="str">
            <v>Peaker Replacement</v>
          </cell>
          <cell r="E1086" t="str">
            <v>PJM</v>
          </cell>
        </row>
        <row r="1087">
          <cell r="C1087" t="str">
            <v>Base</v>
          </cell>
          <cell r="D1087" t="str">
            <v>Peaker Replacement</v>
          </cell>
          <cell r="E1087" t="str">
            <v>ISONE</v>
          </cell>
        </row>
        <row r="1088">
          <cell r="C1088" t="str">
            <v>Base</v>
          </cell>
          <cell r="D1088" t="str">
            <v>Peaker Replacement</v>
          </cell>
          <cell r="E1088" t="str">
            <v>ERCOT</v>
          </cell>
        </row>
        <row r="1089">
          <cell r="C1089" t="str">
            <v>Base</v>
          </cell>
          <cell r="D1089" t="str">
            <v>Peaker Replacement</v>
          </cell>
          <cell r="E1089" t="str">
            <v>CAISO</v>
          </cell>
        </row>
        <row r="1090">
          <cell r="C1090" t="str">
            <v>Base</v>
          </cell>
          <cell r="D1090" t="str">
            <v>Peaker Replacement</v>
          </cell>
          <cell r="E1090" t="str">
            <v>NYISO</v>
          </cell>
        </row>
        <row r="1091">
          <cell r="C1091" t="str">
            <v>Base</v>
          </cell>
          <cell r="D1091" t="str">
            <v>Peaker Replacement</v>
          </cell>
          <cell r="E1091" t="str">
            <v>MISO</v>
          </cell>
        </row>
        <row r="1092">
          <cell r="C1092" t="str">
            <v>Base</v>
          </cell>
          <cell r="D1092" t="str">
            <v>Peaker Replacement</v>
          </cell>
          <cell r="E1092" t="str">
            <v>SOUTHEAST</v>
          </cell>
        </row>
        <row r="1093">
          <cell r="C1093" t="str">
            <v>Base</v>
          </cell>
          <cell r="D1093" t="str">
            <v>Peaker Replacement</v>
          </cell>
          <cell r="E1093" t="str">
            <v>SPP</v>
          </cell>
        </row>
        <row r="1094">
          <cell r="C1094" t="str">
            <v>Base</v>
          </cell>
          <cell r="D1094" t="str">
            <v>Peaker Replacement</v>
          </cell>
          <cell r="E1094" t="str">
            <v>WECC (Non-CA)</v>
          </cell>
        </row>
        <row r="1095">
          <cell r="C1095" t="str">
            <v>Base</v>
          </cell>
          <cell r="D1095" t="str">
            <v>Peaker Replacement</v>
          </cell>
          <cell r="E1095" t="str">
            <v>United Kingdom</v>
          </cell>
        </row>
        <row r="1096">
          <cell r="C1096" t="str">
            <v>Base</v>
          </cell>
          <cell r="D1096" t="str">
            <v>Peaker Replacement</v>
          </cell>
          <cell r="E1096" t="str">
            <v>Australia</v>
          </cell>
        </row>
        <row r="1097">
          <cell r="C1097" t="str">
            <v>Base</v>
          </cell>
          <cell r="D1097" t="str">
            <v>Peaker Replacement</v>
          </cell>
          <cell r="E1097" t="str">
            <v>Germany</v>
          </cell>
        </row>
        <row r="1098">
          <cell r="C1098" t="str">
            <v>Base</v>
          </cell>
          <cell r="D1098" t="str">
            <v>Peaker Replacement</v>
          </cell>
          <cell r="E1098" t="str">
            <v>Japan</v>
          </cell>
        </row>
        <row r="1099">
          <cell r="C1099" t="str">
            <v>Base</v>
          </cell>
          <cell r="D1099" t="str">
            <v>Peaker Replacement</v>
          </cell>
          <cell r="E1099" t="str">
            <v>Country A</v>
          </cell>
        </row>
        <row r="1100">
          <cell r="C1100" t="str">
            <v>Base</v>
          </cell>
          <cell r="D1100" t="str">
            <v>Peaker Replacement</v>
          </cell>
          <cell r="E1100" t="str">
            <v>Country B</v>
          </cell>
        </row>
        <row r="1101">
          <cell r="C1101" t="str">
            <v>Base</v>
          </cell>
          <cell r="D1101" t="str">
            <v>Peaker Replacement</v>
          </cell>
          <cell r="E1101" t="str">
            <v>Country C</v>
          </cell>
        </row>
        <row r="1102">
          <cell r="C1102" t="str">
            <v>Base</v>
          </cell>
          <cell r="D1102" t="str">
            <v>Peaker Replacement</v>
          </cell>
          <cell r="E1102" t="str">
            <v>Country D</v>
          </cell>
        </row>
        <row r="1103">
          <cell r="C1103" t="str">
            <v>High</v>
          </cell>
          <cell r="D1103" t="str">
            <v>Peaker Replacement</v>
          </cell>
          <cell r="E1103" t="str">
            <v>PJM</v>
          </cell>
        </row>
        <row r="1104">
          <cell r="C1104" t="str">
            <v>High</v>
          </cell>
          <cell r="D1104" t="str">
            <v>Peaker Replacement</v>
          </cell>
          <cell r="E1104" t="str">
            <v>ISONE</v>
          </cell>
        </row>
        <row r="1105">
          <cell r="C1105" t="str">
            <v>High</v>
          </cell>
          <cell r="D1105" t="str">
            <v>Peaker Replacement</v>
          </cell>
          <cell r="E1105" t="str">
            <v>ERCOT</v>
          </cell>
        </row>
        <row r="1106">
          <cell r="C1106" t="str">
            <v>High</v>
          </cell>
          <cell r="D1106" t="str">
            <v>Peaker Replacement</v>
          </cell>
          <cell r="E1106" t="str">
            <v>CAISO</v>
          </cell>
        </row>
        <row r="1107">
          <cell r="C1107" t="str">
            <v>High</v>
          </cell>
          <cell r="D1107" t="str">
            <v>Peaker Replacement</v>
          </cell>
          <cell r="E1107" t="str">
            <v>NYISO</v>
          </cell>
        </row>
        <row r="1108">
          <cell r="C1108" t="str">
            <v>High</v>
          </cell>
          <cell r="D1108" t="str">
            <v>Peaker Replacement</v>
          </cell>
          <cell r="E1108" t="str">
            <v>MISO</v>
          </cell>
        </row>
        <row r="1109">
          <cell r="C1109" t="str">
            <v>High</v>
          </cell>
          <cell r="D1109" t="str">
            <v>Peaker Replacement</v>
          </cell>
          <cell r="E1109" t="str">
            <v>SOUTHEAST</v>
          </cell>
        </row>
        <row r="1110">
          <cell r="C1110" t="str">
            <v>High</v>
          </cell>
          <cell r="D1110" t="str">
            <v>Peaker Replacement</v>
          </cell>
          <cell r="E1110" t="str">
            <v>SPP</v>
          </cell>
        </row>
        <row r="1111">
          <cell r="C1111" t="str">
            <v>High</v>
          </cell>
          <cell r="D1111" t="str">
            <v>Peaker Replacement</v>
          </cell>
          <cell r="E1111" t="str">
            <v>WECC (Non-CA)</v>
          </cell>
        </row>
        <row r="1112">
          <cell r="C1112" t="str">
            <v>High</v>
          </cell>
          <cell r="D1112" t="str">
            <v>Peaker Replacement</v>
          </cell>
          <cell r="E1112" t="str">
            <v>United Kingdom</v>
          </cell>
        </row>
        <row r="1113">
          <cell r="C1113" t="str">
            <v>High</v>
          </cell>
          <cell r="D1113" t="str">
            <v>Peaker Replacement</v>
          </cell>
          <cell r="E1113" t="str">
            <v>Australia</v>
          </cell>
        </row>
        <row r="1114">
          <cell r="C1114" t="str">
            <v>High</v>
          </cell>
          <cell r="D1114" t="str">
            <v>Peaker Replacement</v>
          </cell>
          <cell r="E1114" t="str">
            <v>Germany</v>
          </cell>
        </row>
        <row r="1115">
          <cell r="C1115" t="str">
            <v>High</v>
          </cell>
          <cell r="D1115" t="str">
            <v>Peaker Replacement</v>
          </cell>
          <cell r="E1115" t="str">
            <v>Japan</v>
          </cell>
        </row>
        <row r="1116">
          <cell r="C1116" t="str">
            <v>High</v>
          </cell>
          <cell r="D1116" t="str">
            <v>Peaker Replacement</v>
          </cell>
          <cell r="E1116" t="str">
            <v>Country A</v>
          </cell>
        </row>
        <row r="1117">
          <cell r="C1117" t="str">
            <v>High</v>
          </cell>
          <cell r="D1117" t="str">
            <v>Peaker Replacement</v>
          </cell>
          <cell r="E1117" t="str">
            <v>Country B</v>
          </cell>
        </row>
        <row r="1118">
          <cell r="C1118" t="str">
            <v>High</v>
          </cell>
          <cell r="D1118" t="str">
            <v>Peaker Replacement</v>
          </cell>
          <cell r="E1118" t="str">
            <v>Country C</v>
          </cell>
        </row>
        <row r="1119">
          <cell r="C1119" t="str">
            <v>High</v>
          </cell>
          <cell r="D1119" t="str">
            <v>Peaker Replacement</v>
          </cell>
          <cell r="E1119" t="str">
            <v>Country D</v>
          </cell>
        </row>
        <row r="1120">
          <cell r="C1120" t="str">
            <v>Low</v>
          </cell>
          <cell r="D1120" t="str">
            <v>Peaker Replacement</v>
          </cell>
          <cell r="E1120" t="str">
            <v>PJM</v>
          </cell>
        </row>
        <row r="1121">
          <cell r="C1121" t="str">
            <v>Low</v>
          </cell>
          <cell r="D1121" t="str">
            <v>Peaker Replacement</v>
          </cell>
          <cell r="E1121" t="str">
            <v>ISONE</v>
          </cell>
        </row>
        <row r="1122">
          <cell r="C1122" t="str">
            <v>Low</v>
          </cell>
          <cell r="D1122" t="str">
            <v>Peaker Replacement</v>
          </cell>
          <cell r="E1122" t="str">
            <v>ERCOT</v>
          </cell>
        </row>
        <row r="1123">
          <cell r="C1123" t="str">
            <v>Low</v>
          </cell>
          <cell r="D1123" t="str">
            <v>Peaker Replacement</v>
          </cell>
          <cell r="E1123" t="str">
            <v>CAISO</v>
          </cell>
        </row>
        <row r="1124">
          <cell r="C1124" t="str">
            <v>Low</v>
          </cell>
          <cell r="D1124" t="str">
            <v>Peaker Replacement</v>
          </cell>
          <cell r="E1124" t="str">
            <v>NYISO</v>
          </cell>
        </row>
        <row r="1125">
          <cell r="C1125" t="str">
            <v>Low</v>
          </cell>
          <cell r="D1125" t="str">
            <v>Peaker Replacement</v>
          </cell>
          <cell r="E1125" t="str">
            <v>MISO</v>
          </cell>
        </row>
        <row r="1126">
          <cell r="C1126" t="str">
            <v>Low</v>
          </cell>
          <cell r="D1126" t="str">
            <v>Peaker Replacement</v>
          </cell>
          <cell r="E1126" t="str">
            <v>SOUTHEAST</v>
          </cell>
        </row>
        <row r="1127">
          <cell r="C1127" t="str">
            <v>Low</v>
          </cell>
          <cell r="D1127" t="str">
            <v>Peaker Replacement</v>
          </cell>
          <cell r="E1127" t="str">
            <v>SPP</v>
          </cell>
        </row>
        <row r="1128">
          <cell r="C1128" t="str">
            <v>Low</v>
          </cell>
          <cell r="D1128" t="str">
            <v>Peaker Replacement</v>
          </cell>
          <cell r="E1128" t="str">
            <v>WECC (Non-CA)</v>
          </cell>
        </row>
        <row r="1129">
          <cell r="C1129" t="str">
            <v>Low</v>
          </cell>
          <cell r="D1129" t="str">
            <v>Peaker Replacement</v>
          </cell>
          <cell r="E1129" t="str">
            <v>United Kingdom</v>
          </cell>
        </row>
        <row r="1130">
          <cell r="C1130" t="str">
            <v>Low</v>
          </cell>
          <cell r="D1130" t="str">
            <v>Peaker Replacement</v>
          </cell>
          <cell r="E1130" t="str">
            <v>Australia</v>
          </cell>
        </row>
        <row r="1131">
          <cell r="C1131" t="str">
            <v>Low</v>
          </cell>
          <cell r="D1131" t="str">
            <v>Peaker Replacement</v>
          </cell>
          <cell r="E1131" t="str">
            <v>Germany</v>
          </cell>
        </row>
        <row r="1132">
          <cell r="C1132" t="str">
            <v>Low</v>
          </cell>
          <cell r="D1132" t="str">
            <v>Peaker Replacement</v>
          </cell>
          <cell r="E1132" t="str">
            <v>Japan</v>
          </cell>
        </row>
        <row r="1133">
          <cell r="C1133" t="str">
            <v>Low</v>
          </cell>
          <cell r="D1133" t="str">
            <v>Peaker Replacement</v>
          </cell>
          <cell r="E1133" t="str">
            <v>Country A</v>
          </cell>
        </row>
        <row r="1134">
          <cell r="C1134" t="str">
            <v>Low</v>
          </cell>
          <cell r="D1134" t="str">
            <v>Peaker Replacement</v>
          </cell>
          <cell r="E1134" t="str">
            <v>Country B</v>
          </cell>
        </row>
        <row r="1135">
          <cell r="C1135" t="str">
            <v>Low</v>
          </cell>
          <cell r="D1135" t="str">
            <v>Peaker Replacement</v>
          </cell>
          <cell r="E1135" t="str">
            <v>Country C</v>
          </cell>
        </row>
        <row r="1136">
          <cell r="C1136" t="str">
            <v>Low</v>
          </cell>
          <cell r="D1136" t="str">
            <v>Peaker Replacement</v>
          </cell>
          <cell r="E1136" t="str">
            <v>Country D</v>
          </cell>
        </row>
        <row r="1137">
          <cell r="C1137" t="str">
            <v>Base</v>
          </cell>
          <cell r="D1137" t="str">
            <v>Renewables Integration</v>
          </cell>
          <cell r="E1137" t="str">
            <v>PJM</v>
          </cell>
        </row>
        <row r="1138">
          <cell r="C1138" t="str">
            <v>Base</v>
          </cell>
          <cell r="D1138" t="str">
            <v>Renewables Integration</v>
          </cell>
          <cell r="E1138" t="str">
            <v>ISONE</v>
          </cell>
        </row>
        <row r="1139">
          <cell r="C1139" t="str">
            <v>Base</v>
          </cell>
          <cell r="D1139" t="str">
            <v>Renewables Integration</v>
          </cell>
          <cell r="E1139" t="str">
            <v>ERCOT</v>
          </cell>
        </row>
        <row r="1140">
          <cell r="C1140" t="str">
            <v>Base</v>
          </cell>
          <cell r="D1140" t="str">
            <v>Renewables Integration</v>
          </cell>
          <cell r="E1140" t="str">
            <v>CAISO</v>
          </cell>
        </row>
        <row r="1141">
          <cell r="C1141" t="str">
            <v>Base</v>
          </cell>
          <cell r="D1141" t="str">
            <v>Renewables Integration</v>
          </cell>
          <cell r="E1141" t="str">
            <v>NYISO</v>
          </cell>
        </row>
        <row r="1142">
          <cell r="C1142" t="str">
            <v>Base</v>
          </cell>
          <cell r="D1142" t="str">
            <v>Renewables Integration</v>
          </cell>
          <cell r="E1142" t="str">
            <v>MISO</v>
          </cell>
        </row>
        <row r="1143">
          <cell r="C1143" t="str">
            <v>Base</v>
          </cell>
          <cell r="D1143" t="str">
            <v>Renewables Integration</v>
          </cell>
          <cell r="E1143" t="str">
            <v>SOUTHEAST</v>
          </cell>
        </row>
        <row r="1144">
          <cell r="C1144" t="str">
            <v>Base</v>
          </cell>
          <cell r="D1144" t="str">
            <v>Renewables Integration</v>
          </cell>
          <cell r="E1144" t="str">
            <v>SPP</v>
          </cell>
        </row>
        <row r="1145">
          <cell r="C1145" t="str">
            <v>Base</v>
          </cell>
          <cell r="D1145" t="str">
            <v>Renewables Integration</v>
          </cell>
          <cell r="E1145" t="str">
            <v>WECC (Non-CA)</v>
          </cell>
        </row>
        <row r="1146">
          <cell r="C1146" t="str">
            <v>Base</v>
          </cell>
          <cell r="D1146" t="str">
            <v>Renewables Integration</v>
          </cell>
          <cell r="E1146" t="str">
            <v>United Kingdom</v>
          </cell>
        </row>
        <row r="1147">
          <cell r="C1147" t="str">
            <v>Base</v>
          </cell>
          <cell r="D1147" t="str">
            <v>Renewables Integration</v>
          </cell>
          <cell r="E1147" t="str">
            <v>Australia</v>
          </cell>
        </row>
        <row r="1148">
          <cell r="C1148" t="str">
            <v>Base</v>
          </cell>
          <cell r="D1148" t="str">
            <v>Renewables Integration</v>
          </cell>
          <cell r="E1148" t="str">
            <v>Germany</v>
          </cell>
        </row>
        <row r="1149">
          <cell r="C1149" t="str">
            <v>Base</v>
          </cell>
          <cell r="D1149" t="str">
            <v>Renewables Integration</v>
          </cell>
          <cell r="E1149" t="str">
            <v>Japan</v>
          </cell>
        </row>
        <row r="1150">
          <cell r="C1150" t="str">
            <v>Base</v>
          </cell>
          <cell r="D1150" t="str">
            <v>Renewables Integration</v>
          </cell>
          <cell r="E1150" t="str">
            <v>Country A</v>
          </cell>
        </row>
        <row r="1151">
          <cell r="C1151" t="str">
            <v>Base</v>
          </cell>
          <cell r="D1151" t="str">
            <v>Renewables Integration</v>
          </cell>
          <cell r="E1151" t="str">
            <v>Country B</v>
          </cell>
        </row>
        <row r="1152">
          <cell r="C1152" t="str">
            <v>Base</v>
          </cell>
          <cell r="D1152" t="str">
            <v>Renewables Integration</v>
          </cell>
          <cell r="E1152" t="str">
            <v>Country C</v>
          </cell>
        </row>
        <row r="1153">
          <cell r="C1153" t="str">
            <v>Base</v>
          </cell>
          <cell r="D1153" t="str">
            <v>Renewables Integration</v>
          </cell>
          <cell r="E1153" t="str">
            <v>Country D</v>
          </cell>
        </row>
        <row r="1154">
          <cell r="C1154" t="str">
            <v>High</v>
          </cell>
          <cell r="D1154" t="str">
            <v>Renewables Integration</v>
          </cell>
          <cell r="E1154" t="str">
            <v>PJM</v>
          </cell>
        </row>
        <row r="1155">
          <cell r="C1155" t="str">
            <v>High</v>
          </cell>
          <cell r="D1155" t="str">
            <v>Renewables Integration</v>
          </cell>
          <cell r="E1155" t="str">
            <v>ISONE</v>
          </cell>
        </row>
        <row r="1156">
          <cell r="C1156" t="str">
            <v>High</v>
          </cell>
          <cell r="D1156" t="str">
            <v>Renewables Integration</v>
          </cell>
          <cell r="E1156" t="str">
            <v>ERCOT</v>
          </cell>
        </row>
        <row r="1157">
          <cell r="C1157" t="str">
            <v>High</v>
          </cell>
          <cell r="D1157" t="str">
            <v>Renewables Integration</v>
          </cell>
          <cell r="E1157" t="str">
            <v>CAISO</v>
          </cell>
        </row>
        <row r="1158">
          <cell r="C1158" t="str">
            <v>High</v>
          </cell>
          <cell r="D1158" t="str">
            <v>Renewables Integration</v>
          </cell>
          <cell r="E1158" t="str">
            <v>NYISO</v>
          </cell>
        </row>
        <row r="1159">
          <cell r="C1159" t="str">
            <v>High</v>
          </cell>
          <cell r="D1159" t="str">
            <v>Renewables Integration</v>
          </cell>
          <cell r="E1159" t="str">
            <v>MISO</v>
          </cell>
        </row>
        <row r="1160">
          <cell r="C1160" t="str">
            <v>High</v>
          </cell>
          <cell r="D1160" t="str">
            <v>Renewables Integration</v>
          </cell>
          <cell r="E1160" t="str">
            <v>SOUTHEAST</v>
          </cell>
        </row>
        <row r="1161">
          <cell r="C1161" t="str">
            <v>High</v>
          </cell>
          <cell r="D1161" t="str">
            <v>Renewables Integration</v>
          </cell>
          <cell r="E1161" t="str">
            <v>SPP</v>
          </cell>
        </row>
        <row r="1162">
          <cell r="C1162" t="str">
            <v>High</v>
          </cell>
          <cell r="D1162" t="str">
            <v>Renewables Integration</v>
          </cell>
          <cell r="E1162" t="str">
            <v>WECC (Non-CA)</v>
          </cell>
        </row>
        <row r="1163">
          <cell r="C1163" t="str">
            <v>High</v>
          </cell>
          <cell r="D1163" t="str">
            <v>Renewables Integration</v>
          </cell>
          <cell r="E1163" t="str">
            <v>United Kingdom</v>
          </cell>
        </row>
        <row r="1164">
          <cell r="C1164" t="str">
            <v>High</v>
          </cell>
          <cell r="D1164" t="str">
            <v>Renewables Integration</v>
          </cell>
          <cell r="E1164" t="str">
            <v>Australia</v>
          </cell>
        </row>
        <row r="1165">
          <cell r="C1165" t="str">
            <v>High</v>
          </cell>
          <cell r="D1165" t="str">
            <v>Renewables Integration</v>
          </cell>
          <cell r="E1165" t="str">
            <v>Germany</v>
          </cell>
        </row>
        <row r="1166">
          <cell r="C1166" t="str">
            <v>High</v>
          </cell>
          <cell r="D1166" t="str">
            <v>Renewables Integration</v>
          </cell>
          <cell r="E1166" t="str">
            <v>Japan</v>
          </cell>
        </row>
        <row r="1167">
          <cell r="C1167" t="str">
            <v>High</v>
          </cell>
          <cell r="D1167" t="str">
            <v>Renewables Integration</v>
          </cell>
          <cell r="E1167" t="str">
            <v>Country A</v>
          </cell>
        </row>
        <row r="1168">
          <cell r="C1168" t="str">
            <v>High</v>
          </cell>
          <cell r="D1168" t="str">
            <v>Renewables Integration</v>
          </cell>
          <cell r="E1168" t="str">
            <v>Country B</v>
          </cell>
        </row>
        <row r="1169">
          <cell r="C1169" t="str">
            <v>High</v>
          </cell>
          <cell r="D1169" t="str">
            <v>Renewables Integration</v>
          </cell>
          <cell r="E1169" t="str">
            <v>Country C</v>
          </cell>
        </row>
        <row r="1170">
          <cell r="C1170" t="str">
            <v>High</v>
          </cell>
          <cell r="D1170" t="str">
            <v>Renewables Integration</v>
          </cell>
          <cell r="E1170" t="str">
            <v>Country D</v>
          </cell>
        </row>
        <row r="1171">
          <cell r="C1171" t="str">
            <v>Low</v>
          </cell>
          <cell r="D1171" t="str">
            <v>Renewables Integration</v>
          </cell>
          <cell r="E1171" t="str">
            <v>ISONE</v>
          </cell>
        </row>
        <row r="1172">
          <cell r="C1172" t="str">
            <v>Low</v>
          </cell>
          <cell r="D1172" t="str">
            <v>Renewables Integration</v>
          </cell>
          <cell r="E1172" t="str">
            <v>ERCOT</v>
          </cell>
        </row>
        <row r="1173">
          <cell r="C1173" t="str">
            <v>Low</v>
          </cell>
          <cell r="D1173" t="str">
            <v>Renewables Integration</v>
          </cell>
          <cell r="E1173" t="str">
            <v>CAISO</v>
          </cell>
        </row>
        <row r="1174">
          <cell r="C1174" t="str">
            <v>Low</v>
          </cell>
          <cell r="D1174" t="str">
            <v>Renewables Integration</v>
          </cell>
          <cell r="E1174" t="str">
            <v>NYISO</v>
          </cell>
        </row>
        <row r="1175">
          <cell r="C1175" t="str">
            <v>Low</v>
          </cell>
          <cell r="D1175" t="str">
            <v>Renewables Integration</v>
          </cell>
          <cell r="E1175" t="str">
            <v>MISO</v>
          </cell>
        </row>
        <row r="1176">
          <cell r="C1176" t="str">
            <v>Low</v>
          </cell>
          <cell r="D1176" t="str">
            <v>Renewables Integration</v>
          </cell>
          <cell r="E1176" t="str">
            <v>SOUTHEAST</v>
          </cell>
        </row>
        <row r="1177">
          <cell r="C1177" t="str">
            <v>Low</v>
          </cell>
          <cell r="D1177" t="str">
            <v>Renewables Integration</v>
          </cell>
          <cell r="E1177" t="str">
            <v>SPP</v>
          </cell>
        </row>
        <row r="1178">
          <cell r="C1178" t="str">
            <v>Low</v>
          </cell>
          <cell r="D1178" t="str">
            <v>Renewables Integration</v>
          </cell>
          <cell r="E1178" t="str">
            <v>WECC (Non-CA)</v>
          </cell>
        </row>
        <row r="1179">
          <cell r="C1179" t="str">
            <v>Low</v>
          </cell>
          <cell r="D1179" t="str">
            <v>Renewables Integration</v>
          </cell>
          <cell r="E1179" t="str">
            <v>United Kingdom</v>
          </cell>
        </row>
        <row r="1180">
          <cell r="C1180" t="str">
            <v>Low</v>
          </cell>
          <cell r="D1180" t="str">
            <v>Renewables Integration</v>
          </cell>
          <cell r="E1180" t="str">
            <v>Australia</v>
          </cell>
        </row>
        <row r="1181">
          <cell r="C1181" t="str">
            <v>Low</v>
          </cell>
          <cell r="D1181" t="str">
            <v>Renewables Integration</v>
          </cell>
          <cell r="E1181" t="str">
            <v>Germany</v>
          </cell>
        </row>
        <row r="1182">
          <cell r="C1182" t="str">
            <v>Low</v>
          </cell>
          <cell r="D1182" t="str">
            <v>Renewables Integration</v>
          </cell>
          <cell r="E1182" t="str">
            <v>Japan</v>
          </cell>
        </row>
        <row r="1183">
          <cell r="C1183" t="str">
            <v>Low</v>
          </cell>
          <cell r="D1183" t="str">
            <v>Renewables Integration</v>
          </cell>
          <cell r="E1183" t="str">
            <v>Country A</v>
          </cell>
        </row>
        <row r="1184">
          <cell r="C1184" t="str">
            <v>Low</v>
          </cell>
          <cell r="D1184" t="str">
            <v>Renewables Integration</v>
          </cell>
          <cell r="E1184" t="str">
            <v>Country B</v>
          </cell>
        </row>
        <row r="1185">
          <cell r="C1185" t="str">
            <v>Low</v>
          </cell>
          <cell r="D1185" t="str">
            <v>Renewables Integration</v>
          </cell>
          <cell r="E1185" t="str">
            <v>Country C</v>
          </cell>
        </row>
        <row r="1186">
          <cell r="C1186" t="str">
            <v>Low</v>
          </cell>
          <cell r="D1186" t="str">
            <v>Renewables Integration</v>
          </cell>
          <cell r="E1186" t="str">
            <v>Country D</v>
          </cell>
        </row>
        <row r="1187">
          <cell r="C1187" t="str">
            <v>Base</v>
          </cell>
          <cell r="D1187" t="str">
            <v>Renewables Integration</v>
          </cell>
          <cell r="E1187" t="str">
            <v>PJM</v>
          </cell>
        </row>
        <row r="1188">
          <cell r="C1188" t="str">
            <v>Base</v>
          </cell>
          <cell r="D1188" t="str">
            <v>Renewables Integration</v>
          </cell>
          <cell r="E1188" t="str">
            <v>ISONE</v>
          </cell>
        </row>
        <row r="1189">
          <cell r="C1189" t="str">
            <v>Base</v>
          </cell>
          <cell r="D1189" t="str">
            <v>Renewables Integration</v>
          </cell>
          <cell r="E1189" t="str">
            <v>ERCOT</v>
          </cell>
        </row>
        <row r="1190">
          <cell r="C1190" t="str">
            <v>Base</v>
          </cell>
          <cell r="D1190" t="str">
            <v>Renewables Integration</v>
          </cell>
          <cell r="E1190" t="str">
            <v>CAISO</v>
          </cell>
        </row>
        <row r="1191">
          <cell r="C1191" t="str">
            <v>Base</v>
          </cell>
          <cell r="D1191" t="str">
            <v>Renewables Integration</v>
          </cell>
          <cell r="E1191" t="str">
            <v>NYISO</v>
          </cell>
        </row>
        <row r="1192">
          <cell r="C1192" t="str">
            <v>Base</v>
          </cell>
          <cell r="D1192" t="str">
            <v>Renewables Integration</v>
          </cell>
          <cell r="E1192" t="str">
            <v>MISO</v>
          </cell>
        </row>
        <row r="1193">
          <cell r="C1193" t="str">
            <v>Base</v>
          </cell>
          <cell r="D1193" t="str">
            <v>Renewables Integration</v>
          </cell>
          <cell r="E1193" t="str">
            <v>SOUTHEAST</v>
          </cell>
        </row>
        <row r="1194">
          <cell r="C1194" t="str">
            <v>Base</v>
          </cell>
          <cell r="D1194" t="str">
            <v>Renewables Integration</v>
          </cell>
          <cell r="E1194" t="str">
            <v>SPP</v>
          </cell>
        </row>
        <row r="1195">
          <cell r="C1195" t="str">
            <v>Base</v>
          </cell>
          <cell r="D1195" t="str">
            <v>Renewables Integration</v>
          </cell>
          <cell r="E1195" t="str">
            <v>WECC (Non-CA)</v>
          </cell>
        </row>
        <row r="1196">
          <cell r="C1196" t="str">
            <v>Base</v>
          </cell>
          <cell r="D1196" t="str">
            <v>Renewables Integration</v>
          </cell>
          <cell r="E1196" t="str">
            <v>United Kingdom</v>
          </cell>
        </row>
        <row r="1197">
          <cell r="C1197" t="str">
            <v>Base</v>
          </cell>
          <cell r="D1197" t="str">
            <v>Renewables Integration</v>
          </cell>
          <cell r="E1197" t="str">
            <v>Australia</v>
          </cell>
        </row>
        <row r="1198">
          <cell r="C1198" t="str">
            <v>Base</v>
          </cell>
          <cell r="D1198" t="str">
            <v>Renewables Integration</v>
          </cell>
          <cell r="E1198" t="str">
            <v>Germany</v>
          </cell>
        </row>
        <row r="1199">
          <cell r="C1199" t="str">
            <v>Base</v>
          </cell>
          <cell r="D1199" t="str">
            <v>Renewables Integration</v>
          </cell>
          <cell r="E1199" t="str">
            <v>Japan</v>
          </cell>
        </row>
        <row r="1200">
          <cell r="C1200" t="str">
            <v>Base</v>
          </cell>
          <cell r="D1200" t="str">
            <v>Renewables Integration</v>
          </cell>
          <cell r="E1200" t="str">
            <v>Country A</v>
          </cell>
        </row>
        <row r="1201">
          <cell r="C1201" t="str">
            <v>Base</v>
          </cell>
          <cell r="D1201" t="str">
            <v>Renewables Integration</v>
          </cell>
          <cell r="E1201" t="str">
            <v>Country B</v>
          </cell>
        </row>
        <row r="1202">
          <cell r="C1202" t="str">
            <v>Base</v>
          </cell>
          <cell r="D1202" t="str">
            <v>Renewables Integration</v>
          </cell>
          <cell r="E1202" t="str">
            <v>Country C</v>
          </cell>
        </row>
        <row r="1203">
          <cell r="C1203" t="str">
            <v>Base</v>
          </cell>
          <cell r="D1203" t="str">
            <v>Renewables Integration</v>
          </cell>
          <cell r="E1203" t="str">
            <v>Country D</v>
          </cell>
        </row>
        <row r="1204">
          <cell r="C1204" t="str">
            <v>High</v>
          </cell>
          <cell r="D1204" t="str">
            <v>Renewables Integration</v>
          </cell>
          <cell r="E1204" t="str">
            <v>PJM</v>
          </cell>
        </row>
        <row r="1205">
          <cell r="C1205" t="str">
            <v>High</v>
          </cell>
          <cell r="D1205" t="str">
            <v>Renewables Integration</v>
          </cell>
          <cell r="E1205" t="str">
            <v>ISONE</v>
          </cell>
        </row>
        <row r="1206">
          <cell r="C1206" t="str">
            <v>High</v>
          </cell>
          <cell r="D1206" t="str">
            <v>Renewables Integration</v>
          </cell>
          <cell r="E1206" t="str">
            <v>ERCOT</v>
          </cell>
        </row>
        <row r="1207">
          <cell r="C1207" t="str">
            <v>High</v>
          </cell>
          <cell r="D1207" t="str">
            <v>Renewables Integration</v>
          </cell>
          <cell r="E1207" t="str">
            <v>CAISO</v>
          </cell>
        </row>
        <row r="1208">
          <cell r="C1208" t="str">
            <v>High</v>
          </cell>
          <cell r="D1208" t="str">
            <v>Renewables Integration</v>
          </cell>
          <cell r="E1208" t="str">
            <v>NYISO</v>
          </cell>
        </row>
        <row r="1209">
          <cell r="C1209" t="str">
            <v>High</v>
          </cell>
          <cell r="D1209" t="str">
            <v>Renewables Integration</v>
          </cell>
          <cell r="E1209" t="str">
            <v>MISO</v>
          </cell>
        </row>
        <row r="1210">
          <cell r="C1210" t="str">
            <v>High</v>
          </cell>
          <cell r="D1210" t="str">
            <v>Renewables Integration</v>
          </cell>
          <cell r="E1210" t="str">
            <v>SOUTHEAST</v>
          </cell>
        </row>
        <row r="1211">
          <cell r="C1211" t="str">
            <v>High</v>
          </cell>
          <cell r="D1211" t="str">
            <v>Renewables Integration</v>
          </cell>
          <cell r="E1211" t="str">
            <v>SPP</v>
          </cell>
        </row>
        <row r="1212">
          <cell r="C1212" t="str">
            <v>High</v>
          </cell>
          <cell r="D1212" t="str">
            <v>Renewables Integration</v>
          </cell>
          <cell r="E1212" t="str">
            <v>WECC (Non-CA)</v>
          </cell>
        </row>
        <row r="1213">
          <cell r="C1213" t="str">
            <v>High</v>
          </cell>
          <cell r="D1213" t="str">
            <v>Renewables Integration</v>
          </cell>
          <cell r="E1213" t="str">
            <v>United Kingdom</v>
          </cell>
        </row>
        <row r="1214">
          <cell r="C1214" t="str">
            <v>High</v>
          </cell>
          <cell r="D1214" t="str">
            <v>Renewables Integration</v>
          </cell>
          <cell r="E1214" t="str">
            <v>Australia</v>
          </cell>
        </row>
        <row r="1215">
          <cell r="C1215" t="str">
            <v>High</v>
          </cell>
          <cell r="D1215" t="str">
            <v>Renewables Integration</v>
          </cell>
          <cell r="E1215" t="str">
            <v>Germany</v>
          </cell>
        </row>
        <row r="1216">
          <cell r="C1216" t="str">
            <v>High</v>
          </cell>
          <cell r="D1216" t="str">
            <v>Renewables Integration</v>
          </cell>
          <cell r="E1216" t="str">
            <v>Japan</v>
          </cell>
        </row>
        <row r="1217">
          <cell r="C1217" t="str">
            <v>High</v>
          </cell>
          <cell r="D1217" t="str">
            <v>Renewables Integration</v>
          </cell>
          <cell r="E1217" t="str">
            <v>Country A</v>
          </cell>
        </row>
        <row r="1218">
          <cell r="C1218" t="str">
            <v>High</v>
          </cell>
          <cell r="D1218" t="str">
            <v>Renewables Integration</v>
          </cell>
          <cell r="E1218" t="str">
            <v>Country B</v>
          </cell>
        </row>
        <row r="1219">
          <cell r="C1219" t="str">
            <v>High</v>
          </cell>
          <cell r="D1219" t="str">
            <v>Renewables Integration</v>
          </cell>
          <cell r="E1219" t="str">
            <v>Country C</v>
          </cell>
        </row>
        <row r="1220">
          <cell r="C1220" t="str">
            <v>High</v>
          </cell>
          <cell r="D1220" t="str">
            <v>Renewables Integration</v>
          </cell>
          <cell r="E1220" t="str">
            <v>Country D</v>
          </cell>
        </row>
        <row r="1221">
          <cell r="C1221" t="str">
            <v>Low</v>
          </cell>
          <cell r="D1221" t="str">
            <v>Renewables Integration</v>
          </cell>
          <cell r="E1221" t="str">
            <v>PJM</v>
          </cell>
        </row>
        <row r="1222">
          <cell r="C1222" t="str">
            <v>Low</v>
          </cell>
          <cell r="D1222" t="str">
            <v>Renewables Integration</v>
          </cell>
          <cell r="E1222" t="str">
            <v>ISONE</v>
          </cell>
        </row>
        <row r="1223">
          <cell r="C1223" t="str">
            <v>Low</v>
          </cell>
          <cell r="D1223" t="str">
            <v>Renewables Integration</v>
          </cell>
          <cell r="E1223" t="str">
            <v>ERCOT</v>
          </cell>
        </row>
        <row r="1224">
          <cell r="C1224" t="str">
            <v>Low</v>
          </cell>
          <cell r="D1224" t="str">
            <v>Renewables Integration</v>
          </cell>
          <cell r="E1224" t="str">
            <v>CAISO</v>
          </cell>
        </row>
        <row r="1225">
          <cell r="C1225" t="str">
            <v>Low</v>
          </cell>
          <cell r="D1225" t="str">
            <v>Renewables Integration</v>
          </cell>
          <cell r="E1225" t="str">
            <v>NYISO</v>
          </cell>
        </row>
        <row r="1226">
          <cell r="C1226" t="str">
            <v>Low</v>
          </cell>
          <cell r="D1226" t="str">
            <v>Renewables Integration</v>
          </cell>
          <cell r="E1226" t="str">
            <v>MISO</v>
          </cell>
        </row>
        <row r="1227">
          <cell r="C1227" t="str">
            <v>Low</v>
          </cell>
          <cell r="D1227" t="str">
            <v>Renewables Integration</v>
          </cell>
          <cell r="E1227" t="str">
            <v>SOUTHEAST</v>
          </cell>
        </row>
        <row r="1228">
          <cell r="C1228" t="str">
            <v>Low</v>
          </cell>
          <cell r="D1228" t="str">
            <v>Renewables Integration</v>
          </cell>
          <cell r="E1228" t="str">
            <v>SPP</v>
          </cell>
        </row>
        <row r="1229">
          <cell r="C1229" t="str">
            <v>Low</v>
          </cell>
          <cell r="D1229" t="str">
            <v>Renewables Integration</v>
          </cell>
          <cell r="E1229" t="str">
            <v>WECC (Non-CA)</v>
          </cell>
        </row>
        <row r="1230">
          <cell r="C1230" t="str">
            <v>Low</v>
          </cell>
          <cell r="D1230" t="str">
            <v>Renewables Integration</v>
          </cell>
          <cell r="E1230" t="str">
            <v>United Kingdom</v>
          </cell>
        </row>
        <row r="1231">
          <cell r="C1231" t="str">
            <v>Low</v>
          </cell>
          <cell r="D1231" t="str">
            <v>Renewables Integration</v>
          </cell>
          <cell r="E1231" t="str">
            <v>Australia</v>
          </cell>
        </row>
        <row r="1232">
          <cell r="C1232" t="str">
            <v>Low</v>
          </cell>
          <cell r="D1232" t="str">
            <v>Renewables Integration</v>
          </cell>
          <cell r="E1232" t="str">
            <v>Germany</v>
          </cell>
        </row>
        <row r="1233">
          <cell r="C1233" t="str">
            <v>Low</v>
          </cell>
          <cell r="D1233" t="str">
            <v>Renewables Integration</v>
          </cell>
          <cell r="E1233" t="str">
            <v>Japan</v>
          </cell>
        </row>
        <row r="1234">
          <cell r="C1234" t="str">
            <v>Low</v>
          </cell>
          <cell r="D1234" t="str">
            <v>Renewables Integration</v>
          </cell>
          <cell r="E1234" t="str">
            <v>Country A</v>
          </cell>
        </row>
        <row r="1235">
          <cell r="C1235" t="str">
            <v>Low</v>
          </cell>
          <cell r="D1235" t="str">
            <v>Renewables Integration</v>
          </cell>
          <cell r="E1235" t="str">
            <v>Country B</v>
          </cell>
        </row>
        <row r="1236">
          <cell r="C1236" t="str">
            <v>Low</v>
          </cell>
          <cell r="D1236" t="str">
            <v>Renewables Integration</v>
          </cell>
          <cell r="E1236" t="str">
            <v>Country C</v>
          </cell>
        </row>
        <row r="1237">
          <cell r="C1237" t="str">
            <v>Low</v>
          </cell>
          <cell r="D1237" t="str">
            <v>Renewables Integration</v>
          </cell>
          <cell r="E1237" t="str">
            <v>Country D</v>
          </cell>
        </row>
        <row r="1238">
          <cell r="C1238" t="str">
            <v>Base</v>
          </cell>
          <cell r="D1238" t="str">
            <v>Peaker Replacement</v>
          </cell>
          <cell r="E1238" t="str">
            <v>PJM</v>
          </cell>
        </row>
        <row r="1239">
          <cell r="C1239" t="str">
            <v>Base</v>
          </cell>
          <cell r="D1239" t="str">
            <v>Peaker Replacement</v>
          </cell>
          <cell r="E1239" t="str">
            <v>ISONE</v>
          </cell>
        </row>
        <row r="1240">
          <cell r="C1240" t="str">
            <v>Base</v>
          </cell>
          <cell r="D1240" t="str">
            <v>Peaker Replacement</v>
          </cell>
          <cell r="E1240" t="str">
            <v>ERCOT</v>
          </cell>
        </row>
        <row r="1241">
          <cell r="C1241" t="str">
            <v>Base</v>
          </cell>
          <cell r="D1241" t="str">
            <v>Peaker Replacement</v>
          </cell>
          <cell r="E1241" t="str">
            <v>CAISO</v>
          </cell>
        </row>
        <row r="1242">
          <cell r="C1242" t="str">
            <v>Base</v>
          </cell>
          <cell r="D1242" t="str">
            <v>Peaker Replacement</v>
          </cell>
          <cell r="E1242" t="str">
            <v>NYISO</v>
          </cell>
        </row>
        <row r="1243">
          <cell r="C1243" t="str">
            <v>Base</v>
          </cell>
          <cell r="D1243" t="str">
            <v>Peaker Replacement</v>
          </cell>
          <cell r="E1243" t="str">
            <v>MISO</v>
          </cell>
        </row>
        <row r="1244">
          <cell r="C1244" t="str">
            <v>Base</v>
          </cell>
          <cell r="D1244" t="str">
            <v>Peaker Replacement</v>
          </cell>
          <cell r="E1244" t="str">
            <v>SOUTHEAST</v>
          </cell>
        </row>
        <row r="1245">
          <cell r="C1245" t="str">
            <v>Base</v>
          </cell>
          <cell r="D1245" t="str">
            <v>Peaker Replacement</v>
          </cell>
          <cell r="E1245" t="str">
            <v>SPP</v>
          </cell>
        </row>
        <row r="1246">
          <cell r="C1246" t="str">
            <v>Base</v>
          </cell>
          <cell r="D1246" t="str">
            <v>Peaker Replacement</v>
          </cell>
          <cell r="E1246" t="str">
            <v>WECC (Non-CA)</v>
          </cell>
        </row>
        <row r="1247">
          <cell r="C1247" t="str">
            <v>Base</v>
          </cell>
          <cell r="D1247" t="str">
            <v>Peaker Replacement</v>
          </cell>
          <cell r="E1247" t="str">
            <v>United Kingdom</v>
          </cell>
        </row>
        <row r="1248">
          <cell r="C1248" t="str">
            <v>Base</v>
          </cell>
          <cell r="D1248" t="str">
            <v>Peaker Replacement</v>
          </cell>
          <cell r="E1248" t="str">
            <v>Australia</v>
          </cell>
        </row>
        <row r="1249">
          <cell r="C1249" t="str">
            <v>Base</v>
          </cell>
          <cell r="D1249" t="str">
            <v>Peaker Replacement</v>
          </cell>
          <cell r="E1249" t="str">
            <v>Germany</v>
          </cell>
        </row>
        <row r="1250">
          <cell r="C1250" t="str">
            <v>Base</v>
          </cell>
          <cell r="D1250" t="str">
            <v>Peaker Replacement</v>
          </cell>
          <cell r="E1250" t="str">
            <v>Japan</v>
          </cell>
        </row>
        <row r="1251">
          <cell r="C1251" t="str">
            <v>Base</v>
          </cell>
          <cell r="D1251" t="str">
            <v>Peaker Replacement</v>
          </cell>
          <cell r="E1251" t="str">
            <v>Country A</v>
          </cell>
        </row>
        <row r="1252">
          <cell r="C1252" t="str">
            <v>Base</v>
          </cell>
          <cell r="D1252" t="str">
            <v>Peaker Replacement</v>
          </cell>
          <cell r="E1252" t="str">
            <v>Country B</v>
          </cell>
        </row>
        <row r="1253">
          <cell r="C1253" t="str">
            <v>Base</v>
          </cell>
          <cell r="D1253" t="str">
            <v>Peaker Replacement</v>
          </cell>
          <cell r="E1253" t="str">
            <v>Country C</v>
          </cell>
        </row>
        <row r="1254">
          <cell r="C1254" t="str">
            <v>Base</v>
          </cell>
          <cell r="D1254" t="str">
            <v>Peaker Replacement</v>
          </cell>
          <cell r="E1254" t="str">
            <v>Country D</v>
          </cell>
        </row>
        <row r="1255">
          <cell r="C1255" t="str">
            <v>High</v>
          </cell>
          <cell r="D1255" t="str">
            <v>Peaker Replacement</v>
          </cell>
          <cell r="E1255" t="str">
            <v>PJM</v>
          </cell>
        </row>
        <row r="1256">
          <cell r="C1256" t="str">
            <v>High</v>
          </cell>
          <cell r="D1256" t="str">
            <v>Peaker Replacement</v>
          </cell>
          <cell r="E1256" t="str">
            <v>ISONE</v>
          </cell>
        </row>
        <row r="1257">
          <cell r="C1257" t="str">
            <v>High</v>
          </cell>
          <cell r="D1257" t="str">
            <v>Peaker Replacement</v>
          </cell>
          <cell r="E1257" t="str">
            <v>ERCOT</v>
          </cell>
        </row>
        <row r="1258">
          <cell r="C1258" t="str">
            <v>High</v>
          </cell>
          <cell r="D1258" t="str">
            <v>Peaker Replacement</v>
          </cell>
          <cell r="E1258" t="str">
            <v>CAISO</v>
          </cell>
        </row>
        <row r="1259">
          <cell r="C1259" t="str">
            <v>High</v>
          </cell>
          <cell r="D1259" t="str">
            <v>Peaker Replacement</v>
          </cell>
          <cell r="E1259" t="str">
            <v>NYISO</v>
          </cell>
        </row>
        <row r="1260">
          <cell r="C1260" t="str">
            <v>High</v>
          </cell>
          <cell r="D1260" t="str">
            <v>Peaker Replacement</v>
          </cell>
          <cell r="E1260" t="str">
            <v>MISO</v>
          </cell>
        </row>
        <row r="1261">
          <cell r="C1261" t="str">
            <v>High</v>
          </cell>
          <cell r="D1261" t="str">
            <v>Peaker Replacement</v>
          </cell>
          <cell r="E1261" t="str">
            <v>SOUTHEAST</v>
          </cell>
        </row>
        <row r="1262">
          <cell r="C1262" t="str">
            <v>High</v>
          </cell>
          <cell r="D1262" t="str">
            <v>Peaker Replacement</v>
          </cell>
          <cell r="E1262" t="str">
            <v>SPP</v>
          </cell>
        </row>
        <row r="1263">
          <cell r="C1263" t="str">
            <v>High</v>
          </cell>
          <cell r="D1263" t="str">
            <v>Peaker Replacement</v>
          </cell>
          <cell r="E1263" t="str">
            <v>WECC (Non-CA)</v>
          </cell>
        </row>
        <row r="1264">
          <cell r="C1264" t="str">
            <v>High</v>
          </cell>
          <cell r="D1264" t="str">
            <v>Peaker Replacement</v>
          </cell>
          <cell r="E1264" t="str">
            <v>United Kingdom</v>
          </cell>
        </row>
        <row r="1265">
          <cell r="C1265" t="str">
            <v>High</v>
          </cell>
          <cell r="D1265" t="str">
            <v>Peaker Replacement</v>
          </cell>
          <cell r="E1265" t="str">
            <v>Australia</v>
          </cell>
        </row>
        <row r="1266">
          <cell r="C1266" t="str">
            <v>High</v>
          </cell>
          <cell r="D1266" t="str">
            <v>Peaker Replacement</v>
          </cell>
          <cell r="E1266" t="str">
            <v>Germany</v>
          </cell>
        </row>
        <row r="1267">
          <cell r="C1267" t="str">
            <v>High</v>
          </cell>
          <cell r="D1267" t="str">
            <v>Peaker Replacement</v>
          </cell>
          <cell r="E1267" t="str">
            <v>Japan</v>
          </cell>
        </row>
        <row r="1268">
          <cell r="C1268" t="str">
            <v>High</v>
          </cell>
          <cell r="D1268" t="str">
            <v>Peaker Replacement</v>
          </cell>
          <cell r="E1268" t="str">
            <v>Country A</v>
          </cell>
        </row>
        <row r="1269">
          <cell r="C1269" t="str">
            <v>High</v>
          </cell>
          <cell r="D1269" t="str">
            <v>Peaker Replacement</v>
          </cell>
          <cell r="E1269" t="str">
            <v>Country B</v>
          </cell>
        </row>
        <row r="1270">
          <cell r="C1270" t="str">
            <v>High</v>
          </cell>
          <cell r="D1270" t="str">
            <v>Peaker Replacement</v>
          </cell>
          <cell r="E1270" t="str">
            <v>Country C</v>
          </cell>
        </row>
        <row r="1271">
          <cell r="C1271" t="str">
            <v>High</v>
          </cell>
          <cell r="D1271" t="str">
            <v>Peaker Replacement</v>
          </cell>
          <cell r="E1271" t="str">
            <v>Country D</v>
          </cell>
        </row>
        <row r="1272">
          <cell r="C1272" t="str">
            <v>Low</v>
          </cell>
          <cell r="D1272" t="str">
            <v>Peaker Replacement</v>
          </cell>
          <cell r="E1272" t="str">
            <v>PJM</v>
          </cell>
        </row>
        <row r="1273">
          <cell r="C1273" t="str">
            <v>Low</v>
          </cell>
          <cell r="D1273" t="str">
            <v>Peaker Replacement</v>
          </cell>
          <cell r="E1273" t="str">
            <v>ISONE</v>
          </cell>
        </row>
        <row r="1274">
          <cell r="C1274" t="str">
            <v>Low</v>
          </cell>
          <cell r="D1274" t="str">
            <v>Peaker Replacement</v>
          </cell>
          <cell r="E1274" t="str">
            <v>ERCOT</v>
          </cell>
        </row>
        <row r="1275">
          <cell r="C1275" t="str">
            <v>Low</v>
          </cell>
          <cell r="D1275" t="str">
            <v>Peaker Replacement</v>
          </cell>
          <cell r="E1275" t="str">
            <v>CAISO</v>
          </cell>
        </row>
        <row r="1276">
          <cell r="C1276" t="str">
            <v>Low</v>
          </cell>
          <cell r="D1276" t="str">
            <v>Peaker Replacement</v>
          </cell>
          <cell r="E1276" t="str">
            <v>NYISO</v>
          </cell>
        </row>
        <row r="1277">
          <cell r="C1277" t="str">
            <v>Low</v>
          </cell>
          <cell r="D1277" t="str">
            <v>Peaker Replacement</v>
          </cell>
          <cell r="E1277" t="str">
            <v>MISO</v>
          </cell>
        </row>
        <row r="1278">
          <cell r="C1278" t="str">
            <v>Low</v>
          </cell>
          <cell r="D1278" t="str">
            <v>Peaker Replacement</v>
          </cell>
          <cell r="E1278" t="str">
            <v>SOUTHEAST</v>
          </cell>
        </row>
        <row r="1279">
          <cell r="C1279" t="str">
            <v>Low</v>
          </cell>
          <cell r="D1279" t="str">
            <v>Peaker Replacement</v>
          </cell>
          <cell r="E1279" t="str">
            <v>SPP</v>
          </cell>
        </row>
        <row r="1280">
          <cell r="C1280" t="str">
            <v>Low</v>
          </cell>
          <cell r="D1280" t="str">
            <v>Peaker Replacement</v>
          </cell>
          <cell r="E1280" t="str">
            <v>WECC (Non-CA)</v>
          </cell>
        </row>
        <row r="1281">
          <cell r="C1281" t="str">
            <v>Low</v>
          </cell>
          <cell r="D1281" t="str">
            <v>Peaker Replacement</v>
          </cell>
          <cell r="E1281" t="str">
            <v>United Kingdom</v>
          </cell>
        </row>
        <row r="1282">
          <cell r="C1282" t="str">
            <v>Low</v>
          </cell>
          <cell r="D1282" t="str">
            <v>Peaker Replacement</v>
          </cell>
          <cell r="E1282" t="str">
            <v>Australia</v>
          </cell>
        </row>
        <row r="1283">
          <cell r="C1283" t="str">
            <v>Low</v>
          </cell>
          <cell r="D1283" t="str">
            <v>Peaker Replacement</v>
          </cell>
          <cell r="E1283" t="str">
            <v>Germany</v>
          </cell>
        </row>
        <row r="1284">
          <cell r="C1284" t="str">
            <v>Low</v>
          </cell>
          <cell r="D1284" t="str">
            <v>Peaker Replacement</v>
          </cell>
          <cell r="E1284" t="str">
            <v>Japan</v>
          </cell>
        </row>
        <row r="1285">
          <cell r="C1285" t="str">
            <v>Low</v>
          </cell>
          <cell r="D1285" t="str">
            <v>Peaker Replacement</v>
          </cell>
          <cell r="E1285" t="str">
            <v>Country A</v>
          </cell>
        </row>
        <row r="1286">
          <cell r="C1286" t="str">
            <v>Low</v>
          </cell>
          <cell r="D1286" t="str">
            <v>Peaker Replacement</v>
          </cell>
          <cell r="E1286" t="str">
            <v>Country B</v>
          </cell>
        </row>
        <row r="1287">
          <cell r="C1287" t="str">
            <v>Low</v>
          </cell>
          <cell r="D1287" t="str">
            <v>Peaker Replacement</v>
          </cell>
          <cell r="E1287" t="str">
            <v>Country C</v>
          </cell>
        </row>
        <row r="1288">
          <cell r="C1288" t="str">
            <v>Low</v>
          </cell>
          <cell r="D1288" t="str">
            <v>Peaker Replacement</v>
          </cell>
          <cell r="E1288" t="str">
            <v>Country D</v>
          </cell>
        </row>
        <row r="1289">
          <cell r="C1289" t="str">
            <v>Base</v>
          </cell>
          <cell r="D1289" t="str">
            <v>Renewables Integration</v>
          </cell>
          <cell r="E1289" t="str">
            <v>PJM</v>
          </cell>
        </row>
        <row r="1290">
          <cell r="C1290" t="str">
            <v>Base</v>
          </cell>
          <cell r="D1290" t="str">
            <v>Renewables Integration</v>
          </cell>
          <cell r="E1290" t="str">
            <v>ISONE</v>
          </cell>
        </row>
        <row r="1291">
          <cell r="C1291" t="str">
            <v>Base</v>
          </cell>
          <cell r="D1291" t="str">
            <v>Renewables Integration</v>
          </cell>
          <cell r="E1291" t="str">
            <v>ERCOT</v>
          </cell>
        </row>
        <row r="1292">
          <cell r="C1292" t="str">
            <v>Base</v>
          </cell>
          <cell r="D1292" t="str">
            <v>Renewables Integration</v>
          </cell>
          <cell r="E1292" t="str">
            <v>CAISO</v>
          </cell>
        </row>
        <row r="1293">
          <cell r="C1293" t="str">
            <v>Base</v>
          </cell>
          <cell r="D1293" t="str">
            <v>Renewables Integration</v>
          </cell>
          <cell r="E1293" t="str">
            <v>NYISO</v>
          </cell>
        </row>
        <row r="1294">
          <cell r="C1294" t="str">
            <v>Base</v>
          </cell>
          <cell r="D1294" t="str">
            <v>Renewables Integration</v>
          </cell>
          <cell r="E1294" t="str">
            <v>MISO</v>
          </cell>
        </row>
        <row r="1295">
          <cell r="C1295" t="str">
            <v>Base</v>
          </cell>
          <cell r="D1295" t="str">
            <v>Renewables Integration</v>
          </cell>
          <cell r="E1295" t="str">
            <v>SOUTHEAST</v>
          </cell>
        </row>
        <row r="1296">
          <cell r="C1296" t="str">
            <v>Base</v>
          </cell>
          <cell r="D1296" t="str">
            <v>Renewables Integration</v>
          </cell>
          <cell r="E1296" t="str">
            <v>SPP</v>
          </cell>
        </row>
        <row r="1297">
          <cell r="C1297" t="str">
            <v>Base</v>
          </cell>
          <cell r="D1297" t="str">
            <v>Renewables Integration</v>
          </cell>
          <cell r="E1297" t="str">
            <v>WECC (Non-CA)</v>
          </cell>
        </row>
        <row r="1298">
          <cell r="C1298" t="str">
            <v>Base</v>
          </cell>
          <cell r="D1298" t="str">
            <v>Renewables Integration</v>
          </cell>
          <cell r="E1298" t="str">
            <v>United Kingdom</v>
          </cell>
        </row>
        <row r="1299">
          <cell r="C1299" t="str">
            <v>Base</v>
          </cell>
          <cell r="D1299" t="str">
            <v>Renewables Integration</v>
          </cell>
          <cell r="E1299" t="str">
            <v>Australia</v>
          </cell>
        </row>
        <row r="1300">
          <cell r="C1300" t="str">
            <v>Base</v>
          </cell>
          <cell r="D1300" t="str">
            <v>Renewables Integration</v>
          </cell>
          <cell r="E1300" t="str">
            <v>Germany</v>
          </cell>
        </row>
        <row r="1301">
          <cell r="C1301" t="str">
            <v>Base</v>
          </cell>
          <cell r="D1301" t="str">
            <v>Renewables Integration</v>
          </cell>
          <cell r="E1301" t="str">
            <v>Japan</v>
          </cell>
        </row>
        <row r="1302">
          <cell r="C1302" t="str">
            <v>Base</v>
          </cell>
          <cell r="D1302" t="str">
            <v>Renewables Integration</v>
          </cell>
          <cell r="E1302" t="str">
            <v>Country A</v>
          </cell>
        </row>
        <row r="1303">
          <cell r="C1303" t="str">
            <v>Base</v>
          </cell>
          <cell r="D1303" t="str">
            <v>Renewables Integration</v>
          </cell>
          <cell r="E1303" t="str">
            <v>Country B</v>
          </cell>
        </row>
        <row r="1304">
          <cell r="C1304" t="str">
            <v>Base</v>
          </cell>
          <cell r="D1304" t="str">
            <v>Renewables Integration</v>
          </cell>
          <cell r="E1304" t="str">
            <v>Country C</v>
          </cell>
        </row>
        <row r="1305">
          <cell r="C1305" t="str">
            <v>Base</v>
          </cell>
          <cell r="D1305" t="str">
            <v>Renewables Integration</v>
          </cell>
          <cell r="E1305" t="str">
            <v>Country D</v>
          </cell>
        </row>
        <row r="1306">
          <cell r="C1306" t="str">
            <v>High</v>
          </cell>
          <cell r="D1306" t="str">
            <v>Renewables Integration</v>
          </cell>
          <cell r="E1306" t="str">
            <v>PJM</v>
          </cell>
        </row>
        <row r="1307">
          <cell r="C1307" t="str">
            <v>High</v>
          </cell>
          <cell r="D1307" t="str">
            <v>Renewables Integration</v>
          </cell>
          <cell r="E1307" t="str">
            <v>ISONE</v>
          </cell>
        </row>
        <row r="1308">
          <cell r="C1308" t="str">
            <v>High</v>
          </cell>
          <cell r="D1308" t="str">
            <v>Renewables Integration</v>
          </cell>
          <cell r="E1308" t="str">
            <v>ERCOT</v>
          </cell>
        </row>
        <row r="1309">
          <cell r="C1309" t="str">
            <v>High</v>
          </cell>
          <cell r="D1309" t="str">
            <v>Renewables Integration</v>
          </cell>
          <cell r="E1309" t="str">
            <v>CAISO</v>
          </cell>
        </row>
        <row r="1310">
          <cell r="C1310" t="str">
            <v>High</v>
          </cell>
          <cell r="D1310" t="str">
            <v>Renewables Integration</v>
          </cell>
          <cell r="E1310" t="str">
            <v>NYISO</v>
          </cell>
        </row>
        <row r="1311">
          <cell r="C1311" t="str">
            <v>High</v>
          </cell>
          <cell r="D1311" t="str">
            <v>Renewables Integration</v>
          </cell>
          <cell r="E1311" t="str">
            <v>MISO</v>
          </cell>
        </row>
        <row r="1312">
          <cell r="C1312" t="str">
            <v>High</v>
          </cell>
          <cell r="D1312" t="str">
            <v>Renewables Integration</v>
          </cell>
          <cell r="E1312" t="str">
            <v>SOUTHEAST</v>
          </cell>
        </row>
        <row r="1313">
          <cell r="C1313" t="str">
            <v>High</v>
          </cell>
          <cell r="D1313" t="str">
            <v>Renewables Integration</v>
          </cell>
          <cell r="E1313" t="str">
            <v>SPP</v>
          </cell>
        </row>
        <row r="1314">
          <cell r="C1314" t="str">
            <v>High</v>
          </cell>
          <cell r="D1314" t="str">
            <v>Renewables Integration</v>
          </cell>
          <cell r="E1314" t="str">
            <v>WECC (Non-CA)</v>
          </cell>
        </row>
        <row r="1315">
          <cell r="C1315" t="str">
            <v>High</v>
          </cell>
          <cell r="D1315" t="str">
            <v>Renewables Integration</v>
          </cell>
          <cell r="E1315" t="str">
            <v>United Kingdom</v>
          </cell>
        </row>
        <row r="1316">
          <cell r="C1316" t="str">
            <v>High</v>
          </cell>
          <cell r="D1316" t="str">
            <v>Renewables Integration</v>
          </cell>
          <cell r="E1316" t="str">
            <v>Australia</v>
          </cell>
        </row>
        <row r="1317">
          <cell r="C1317" t="str">
            <v>High</v>
          </cell>
          <cell r="D1317" t="str">
            <v>Renewables Integration</v>
          </cell>
          <cell r="E1317" t="str">
            <v>Germany</v>
          </cell>
        </row>
        <row r="1318">
          <cell r="C1318" t="str">
            <v>High</v>
          </cell>
          <cell r="D1318" t="str">
            <v>Renewables Integration</v>
          </cell>
          <cell r="E1318" t="str">
            <v>Japan</v>
          </cell>
        </row>
        <row r="1319">
          <cell r="C1319" t="str">
            <v>High</v>
          </cell>
          <cell r="D1319" t="str">
            <v>Renewables Integration</v>
          </cell>
          <cell r="E1319" t="str">
            <v>Country A</v>
          </cell>
        </row>
        <row r="1320">
          <cell r="C1320" t="str">
            <v>High</v>
          </cell>
          <cell r="D1320" t="str">
            <v>Renewables Integration</v>
          </cell>
          <cell r="E1320" t="str">
            <v>Country B</v>
          </cell>
        </row>
        <row r="1321">
          <cell r="C1321" t="str">
            <v>High</v>
          </cell>
          <cell r="D1321" t="str">
            <v>Renewables Integration</v>
          </cell>
          <cell r="E1321" t="str">
            <v>Country C</v>
          </cell>
        </row>
        <row r="1322">
          <cell r="C1322" t="str">
            <v>High</v>
          </cell>
          <cell r="D1322" t="str">
            <v>Renewables Integration</v>
          </cell>
          <cell r="E1322" t="str">
            <v>Country D</v>
          </cell>
        </row>
        <row r="1323">
          <cell r="C1323" t="str">
            <v>Low</v>
          </cell>
          <cell r="D1323" t="str">
            <v>Renewables Integration</v>
          </cell>
          <cell r="E1323" t="str">
            <v>PJM</v>
          </cell>
        </row>
        <row r="1324">
          <cell r="C1324" t="str">
            <v>Low</v>
          </cell>
          <cell r="D1324" t="str">
            <v>Renewables Integration</v>
          </cell>
          <cell r="E1324" t="str">
            <v>ISONE</v>
          </cell>
        </row>
        <row r="1325">
          <cell r="C1325" t="str">
            <v>Low</v>
          </cell>
          <cell r="D1325" t="str">
            <v>Renewables Integration</v>
          </cell>
          <cell r="E1325" t="str">
            <v>ERCOT</v>
          </cell>
        </row>
        <row r="1326">
          <cell r="C1326" t="str">
            <v>Low</v>
          </cell>
          <cell r="D1326" t="str">
            <v>Renewables Integration</v>
          </cell>
          <cell r="E1326" t="str">
            <v>CAISO</v>
          </cell>
        </row>
        <row r="1327">
          <cell r="C1327" t="str">
            <v>Low</v>
          </cell>
          <cell r="D1327" t="str">
            <v>Renewables Integration</v>
          </cell>
          <cell r="E1327" t="str">
            <v>NYISO</v>
          </cell>
        </row>
        <row r="1328">
          <cell r="C1328" t="str">
            <v>Low</v>
          </cell>
          <cell r="D1328" t="str">
            <v>Renewables Integration</v>
          </cell>
          <cell r="E1328" t="str">
            <v>MISO</v>
          </cell>
        </row>
        <row r="1329">
          <cell r="C1329" t="str">
            <v>Low</v>
          </cell>
          <cell r="D1329" t="str">
            <v>Renewables Integration</v>
          </cell>
          <cell r="E1329" t="str">
            <v>SOUTHEAST</v>
          </cell>
        </row>
        <row r="1330">
          <cell r="C1330" t="str">
            <v>Low</v>
          </cell>
          <cell r="D1330" t="str">
            <v>Renewables Integration</v>
          </cell>
          <cell r="E1330" t="str">
            <v>SPP</v>
          </cell>
        </row>
        <row r="1331">
          <cell r="C1331" t="str">
            <v>Low</v>
          </cell>
          <cell r="D1331" t="str">
            <v>Renewables Integration</v>
          </cell>
          <cell r="E1331" t="str">
            <v>WECC (Non-CA)</v>
          </cell>
        </row>
        <row r="1332">
          <cell r="C1332" t="str">
            <v>Low</v>
          </cell>
          <cell r="D1332" t="str">
            <v>Renewables Integration</v>
          </cell>
          <cell r="E1332" t="str">
            <v>United Kingdom</v>
          </cell>
        </row>
        <row r="1333">
          <cell r="C1333" t="str">
            <v>Low</v>
          </cell>
          <cell r="D1333" t="str">
            <v>Renewables Integration</v>
          </cell>
          <cell r="E1333" t="str">
            <v>Australia</v>
          </cell>
        </row>
        <row r="1334">
          <cell r="C1334" t="str">
            <v>Low</v>
          </cell>
          <cell r="D1334" t="str">
            <v>Renewables Integration</v>
          </cell>
          <cell r="E1334" t="str">
            <v>Germany</v>
          </cell>
        </row>
        <row r="1335">
          <cell r="C1335" t="str">
            <v>Low</v>
          </cell>
          <cell r="D1335" t="str">
            <v>Renewables Integration</v>
          </cell>
          <cell r="E1335" t="str">
            <v>Japan</v>
          </cell>
        </row>
        <row r="1336">
          <cell r="C1336" t="str">
            <v>Low</v>
          </cell>
          <cell r="D1336" t="str">
            <v>Renewables Integration</v>
          </cell>
          <cell r="E1336" t="str">
            <v>Country A</v>
          </cell>
        </row>
        <row r="1337">
          <cell r="C1337" t="str">
            <v>Low</v>
          </cell>
          <cell r="D1337" t="str">
            <v>Renewables Integration</v>
          </cell>
          <cell r="E1337" t="str">
            <v>Country B</v>
          </cell>
        </row>
        <row r="1338">
          <cell r="C1338" t="str">
            <v>Low</v>
          </cell>
          <cell r="D1338" t="str">
            <v>Renewables Integration</v>
          </cell>
          <cell r="E1338" t="str">
            <v>Country C</v>
          </cell>
        </row>
        <row r="1339">
          <cell r="C1339" t="str">
            <v>Low</v>
          </cell>
          <cell r="D1339" t="str">
            <v>Renewables Integration</v>
          </cell>
          <cell r="E1339" t="str">
            <v>Country D</v>
          </cell>
        </row>
        <row r="1340">
          <cell r="C1340" t="str">
            <v>Base</v>
          </cell>
          <cell r="D1340" t="str">
            <v>T&amp;D</v>
          </cell>
          <cell r="E1340" t="str">
            <v>PJM</v>
          </cell>
        </row>
        <row r="1341">
          <cell r="C1341" t="str">
            <v>Base</v>
          </cell>
          <cell r="D1341" t="str">
            <v>T&amp;D</v>
          </cell>
          <cell r="E1341" t="str">
            <v>ISONE</v>
          </cell>
        </row>
        <row r="1342">
          <cell r="C1342" t="str">
            <v>Base</v>
          </cell>
          <cell r="D1342" t="str">
            <v>T&amp;D</v>
          </cell>
          <cell r="E1342" t="str">
            <v>ERCOT</v>
          </cell>
        </row>
        <row r="1343">
          <cell r="C1343" t="str">
            <v>Base</v>
          </cell>
          <cell r="D1343" t="str">
            <v>T&amp;D</v>
          </cell>
          <cell r="E1343" t="str">
            <v>CAISO</v>
          </cell>
        </row>
        <row r="1344">
          <cell r="C1344" t="str">
            <v>Base</v>
          </cell>
          <cell r="D1344" t="str">
            <v>T&amp;D</v>
          </cell>
          <cell r="E1344" t="str">
            <v>NYISO</v>
          </cell>
        </row>
        <row r="1345">
          <cell r="C1345" t="str">
            <v>Base</v>
          </cell>
          <cell r="D1345" t="str">
            <v>T&amp;D</v>
          </cell>
          <cell r="E1345" t="str">
            <v>MISO</v>
          </cell>
        </row>
        <row r="1346">
          <cell r="C1346" t="str">
            <v>Base</v>
          </cell>
          <cell r="D1346" t="str">
            <v>T&amp;D</v>
          </cell>
          <cell r="E1346" t="str">
            <v>SOUTHEAST</v>
          </cell>
        </row>
        <row r="1347">
          <cell r="C1347" t="str">
            <v>Base</v>
          </cell>
          <cell r="D1347" t="str">
            <v>T&amp;D</v>
          </cell>
          <cell r="E1347" t="str">
            <v>SPP</v>
          </cell>
        </row>
        <row r="1348">
          <cell r="C1348" t="str">
            <v>Base</v>
          </cell>
          <cell r="D1348" t="str">
            <v>T&amp;D</v>
          </cell>
          <cell r="E1348" t="str">
            <v>WECC (Non-CA)</v>
          </cell>
        </row>
        <row r="1349">
          <cell r="C1349" t="str">
            <v>Base</v>
          </cell>
          <cell r="D1349" t="str">
            <v>T&amp;D</v>
          </cell>
          <cell r="E1349" t="str">
            <v>United Kingdom</v>
          </cell>
        </row>
        <row r="1350">
          <cell r="C1350" t="str">
            <v>Base</v>
          </cell>
          <cell r="D1350" t="str">
            <v>T&amp;D</v>
          </cell>
          <cell r="E1350" t="str">
            <v>Australia</v>
          </cell>
        </row>
        <row r="1351">
          <cell r="C1351" t="str">
            <v>Base</v>
          </cell>
          <cell r="D1351" t="str">
            <v>T&amp;D</v>
          </cell>
          <cell r="E1351" t="str">
            <v>Germany</v>
          </cell>
        </row>
        <row r="1352">
          <cell r="C1352" t="str">
            <v>Base</v>
          </cell>
          <cell r="D1352" t="str">
            <v>T&amp;D</v>
          </cell>
          <cell r="E1352" t="str">
            <v>Japan</v>
          </cell>
        </row>
        <row r="1353">
          <cell r="C1353" t="str">
            <v>Base</v>
          </cell>
          <cell r="D1353" t="str">
            <v>T&amp;D</v>
          </cell>
          <cell r="E1353" t="str">
            <v>Country A</v>
          </cell>
        </row>
        <row r="1354">
          <cell r="C1354" t="str">
            <v>Base</v>
          </cell>
          <cell r="D1354" t="str">
            <v>T&amp;D</v>
          </cell>
          <cell r="E1354" t="str">
            <v>Country B</v>
          </cell>
        </row>
        <row r="1355">
          <cell r="C1355" t="str">
            <v>Base</v>
          </cell>
          <cell r="D1355" t="str">
            <v>T&amp;D</v>
          </cell>
          <cell r="E1355" t="str">
            <v>Country C</v>
          </cell>
        </row>
        <row r="1356">
          <cell r="C1356" t="str">
            <v>Base</v>
          </cell>
          <cell r="D1356" t="str">
            <v>T&amp;D</v>
          </cell>
          <cell r="E1356" t="str">
            <v>Country D</v>
          </cell>
        </row>
        <row r="1357">
          <cell r="C1357" t="str">
            <v>High</v>
          </cell>
          <cell r="D1357" t="str">
            <v>T&amp;D</v>
          </cell>
          <cell r="E1357" t="str">
            <v>PJM</v>
          </cell>
        </row>
        <row r="1358">
          <cell r="C1358" t="str">
            <v>High</v>
          </cell>
          <cell r="D1358" t="str">
            <v>T&amp;D</v>
          </cell>
          <cell r="E1358" t="str">
            <v>ISONE</v>
          </cell>
        </row>
        <row r="1359">
          <cell r="C1359" t="str">
            <v>High</v>
          </cell>
          <cell r="D1359" t="str">
            <v>T&amp;D</v>
          </cell>
          <cell r="E1359" t="str">
            <v>ERCOT</v>
          </cell>
        </row>
        <row r="1360">
          <cell r="C1360" t="str">
            <v>High</v>
          </cell>
          <cell r="D1360" t="str">
            <v>T&amp;D</v>
          </cell>
          <cell r="E1360" t="str">
            <v>CAISO</v>
          </cell>
        </row>
        <row r="1361">
          <cell r="C1361" t="str">
            <v>High</v>
          </cell>
          <cell r="D1361" t="str">
            <v>T&amp;D</v>
          </cell>
          <cell r="E1361" t="str">
            <v>NYISO</v>
          </cell>
        </row>
        <row r="1362">
          <cell r="C1362" t="str">
            <v>High</v>
          </cell>
          <cell r="D1362" t="str">
            <v>T&amp;D</v>
          </cell>
          <cell r="E1362" t="str">
            <v>MISO</v>
          </cell>
        </row>
        <row r="1363">
          <cell r="C1363" t="str">
            <v>High</v>
          </cell>
          <cell r="D1363" t="str">
            <v>T&amp;D</v>
          </cell>
          <cell r="E1363" t="str">
            <v>SOUTHEAST</v>
          </cell>
        </row>
        <row r="1364">
          <cell r="C1364" t="str">
            <v>High</v>
          </cell>
          <cell r="D1364" t="str">
            <v>T&amp;D</v>
          </cell>
          <cell r="E1364" t="str">
            <v>SPP</v>
          </cell>
        </row>
        <row r="1365">
          <cell r="C1365" t="str">
            <v>High</v>
          </cell>
          <cell r="D1365" t="str">
            <v>T&amp;D</v>
          </cell>
          <cell r="E1365" t="str">
            <v>WECC (Non-CA)</v>
          </cell>
        </row>
        <row r="1366">
          <cell r="C1366" t="str">
            <v>High</v>
          </cell>
          <cell r="D1366" t="str">
            <v>T&amp;D</v>
          </cell>
          <cell r="E1366" t="str">
            <v>United Kingdom</v>
          </cell>
        </row>
        <row r="1367">
          <cell r="C1367" t="str">
            <v>High</v>
          </cell>
          <cell r="D1367" t="str">
            <v>T&amp;D</v>
          </cell>
          <cell r="E1367" t="str">
            <v>Australia</v>
          </cell>
        </row>
        <row r="1368">
          <cell r="C1368" t="str">
            <v>High</v>
          </cell>
          <cell r="D1368" t="str">
            <v>T&amp;D</v>
          </cell>
          <cell r="E1368" t="str">
            <v>Germany</v>
          </cell>
        </row>
        <row r="1369">
          <cell r="C1369" t="str">
            <v>High</v>
          </cell>
          <cell r="D1369" t="str">
            <v>T&amp;D</v>
          </cell>
          <cell r="E1369" t="str">
            <v>Japan</v>
          </cell>
        </row>
        <row r="1370">
          <cell r="C1370" t="str">
            <v>High</v>
          </cell>
          <cell r="D1370" t="str">
            <v>T&amp;D</v>
          </cell>
          <cell r="E1370" t="str">
            <v>Country A</v>
          </cell>
        </row>
        <row r="1371">
          <cell r="C1371" t="str">
            <v>High</v>
          </cell>
          <cell r="D1371" t="str">
            <v>T&amp;D</v>
          </cell>
          <cell r="E1371" t="str">
            <v>Country B</v>
          </cell>
        </row>
        <row r="1372">
          <cell r="C1372" t="str">
            <v>High</v>
          </cell>
          <cell r="D1372" t="str">
            <v>T&amp;D</v>
          </cell>
          <cell r="E1372" t="str">
            <v>Country C</v>
          </cell>
        </row>
        <row r="1373">
          <cell r="C1373" t="str">
            <v>High</v>
          </cell>
          <cell r="D1373" t="str">
            <v>T&amp;D</v>
          </cell>
          <cell r="E1373" t="str">
            <v>Country D</v>
          </cell>
        </row>
        <row r="1374">
          <cell r="C1374" t="str">
            <v>Low</v>
          </cell>
          <cell r="D1374" t="str">
            <v>T&amp;D</v>
          </cell>
          <cell r="E1374" t="str">
            <v>PJM</v>
          </cell>
        </row>
        <row r="1375">
          <cell r="C1375" t="str">
            <v>Low</v>
          </cell>
          <cell r="D1375" t="str">
            <v>T&amp;D</v>
          </cell>
          <cell r="E1375" t="str">
            <v>ISONE</v>
          </cell>
        </row>
        <row r="1376">
          <cell r="C1376" t="str">
            <v>Low</v>
          </cell>
          <cell r="D1376" t="str">
            <v>T&amp;D</v>
          </cell>
          <cell r="E1376" t="str">
            <v>ERCOT</v>
          </cell>
        </row>
        <row r="1377">
          <cell r="C1377" t="str">
            <v>Low</v>
          </cell>
          <cell r="D1377" t="str">
            <v>T&amp;D</v>
          </cell>
          <cell r="E1377" t="str">
            <v>CAISO</v>
          </cell>
        </row>
        <row r="1378">
          <cell r="C1378" t="str">
            <v>Low</v>
          </cell>
          <cell r="D1378" t="str">
            <v>T&amp;D</v>
          </cell>
          <cell r="E1378" t="str">
            <v>NYISO</v>
          </cell>
        </row>
        <row r="1379">
          <cell r="C1379" t="str">
            <v>Low</v>
          </cell>
          <cell r="D1379" t="str">
            <v>T&amp;D</v>
          </cell>
          <cell r="E1379" t="str">
            <v>MISO</v>
          </cell>
        </row>
        <row r="1380">
          <cell r="C1380" t="str">
            <v>Low</v>
          </cell>
          <cell r="D1380" t="str">
            <v>T&amp;D</v>
          </cell>
          <cell r="E1380" t="str">
            <v>SOUTHEAST</v>
          </cell>
        </row>
        <row r="1381">
          <cell r="C1381" t="str">
            <v>Low</v>
          </cell>
          <cell r="D1381" t="str">
            <v>T&amp;D</v>
          </cell>
          <cell r="E1381" t="str">
            <v>SPP</v>
          </cell>
        </row>
        <row r="1382">
          <cell r="C1382" t="str">
            <v>Low</v>
          </cell>
          <cell r="D1382" t="str">
            <v>T&amp;D</v>
          </cell>
          <cell r="E1382" t="str">
            <v>WECC (Non-CA)</v>
          </cell>
        </row>
        <row r="1383">
          <cell r="C1383" t="str">
            <v>Low</v>
          </cell>
          <cell r="D1383" t="str">
            <v>T&amp;D</v>
          </cell>
          <cell r="E1383" t="str">
            <v>United Kingdom</v>
          </cell>
        </row>
        <row r="1384">
          <cell r="C1384" t="str">
            <v>Low</v>
          </cell>
          <cell r="D1384" t="str">
            <v>T&amp;D</v>
          </cell>
          <cell r="E1384" t="str">
            <v>Australia</v>
          </cell>
        </row>
        <row r="1385">
          <cell r="C1385" t="str">
            <v>Low</v>
          </cell>
          <cell r="D1385" t="str">
            <v>T&amp;D</v>
          </cell>
          <cell r="E1385" t="str">
            <v>Germany</v>
          </cell>
        </row>
        <row r="1386">
          <cell r="C1386" t="str">
            <v>Low</v>
          </cell>
          <cell r="D1386" t="str">
            <v>T&amp;D</v>
          </cell>
          <cell r="E1386" t="str">
            <v>Japan</v>
          </cell>
        </row>
        <row r="1387">
          <cell r="C1387" t="str">
            <v>Low</v>
          </cell>
          <cell r="D1387" t="str">
            <v>T&amp;D</v>
          </cell>
          <cell r="E1387" t="str">
            <v>Country A</v>
          </cell>
        </row>
        <row r="1388">
          <cell r="C1388" t="str">
            <v>Low</v>
          </cell>
          <cell r="D1388" t="str">
            <v>T&amp;D</v>
          </cell>
          <cell r="E1388" t="str">
            <v>Country B</v>
          </cell>
        </row>
        <row r="1389">
          <cell r="C1389" t="str">
            <v>Low</v>
          </cell>
          <cell r="D1389" t="str">
            <v>T&amp;D</v>
          </cell>
          <cell r="E1389" t="str">
            <v>Country C</v>
          </cell>
        </row>
        <row r="1390">
          <cell r="C1390" t="str">
            <v>Low</v>
          </cell>
          <cell r="D1390" t="str">
            <v>T&amp;D</v>
          </cell>
          <cell r="E1390" t="str">
            <v>Country D</v>
          </cell>
        </row>
      </sheetData>
      <sheetData sheetId="11">
        <row r="10">
          <cell r="F10" t="str">
            <v>C&amp;I Demand Mgmt.</v>
          </cell>
          <cell r="G10" t="str">
            <v>Peaker Replacement</v>
          </cell>
          <cell r="H10" t="str">
            <v>T&amp;D</v>
          </cell>
          <cell r="I10" t="str">
            <v>Renewables Integration</v>
          </cell>
        </row>
        <row r="11">
          <cell r="E11" t="str">
            <v>Project Life (years)</v>
          </cell>
          <cell r="F11">
            <v>10</v>
          </cell>
          <cell r="G11">
            <v>20</v>
          </cell>
          <cell r="H11">
            <v>20</v>
          </cell>
          <cell r="I11">
            <v>20</v>
          </cell>
        </row>
        <row r="12">
          <cell r="E12" t="str">
            <v>MW</v>
          </cell>
          <cell r="F12">
            <v>0.25</v>
          </cell>
          <cell r="G12">
            <v>100</v>
          </cell>
          <cell r="H12">
            <v>10</v>
          </cell>
          <cell r="I12">
            <v>10</v>
          </cell>
        </row>
        <row r="13">
          <cell r="E13" t="str">
            <v>Duration (Hrs.)</v>
          </cell>
          <cell r="F13">
            <v>2</v>
          </cell>
          <cell r="G13">
            <v>4</v>
          </cell>
          <cell r="H13">
            <v>8</v>
          </cell>
          <cell r="I13">
            <v>4</v>
          </cell>
        </row>
        <row r="14">
          <cell r="E14" t="str">
            <v>MWH of Capacity</v>
          </cell>
          <cell r="F14">
            <v>0.5</v>
          </cell>
          <cell r="G14">
            <v>400</v>
          </cell>
          <cell r="H14">
            <v>80</v>
          </cell>
          <cell r="I14">
            <v>40</v>
          </cell>
        </row>
        <row r="15">
          <cell r="E15" t="str">
            <v>100% DOD Cycles/ Day1</v>
          </cell>
          <cell r="F15">
            <v>1</v>
          </cell>
          <cell r="G15">
            <v>1</v>
          </cell>
          <cell r="H15">
            <v>1</v>
          </cell>
          <cell r="I15">
            <v>1</v>
          </cell>
        </row>
        <row r="16">
          <cell r="E16" t="str">
            <v>Op Days / Year</v>
          </cell>
          <cell r="F16">
            <v>250</v>
          </cell>
          <cell r="G16">
            <v>350</v>
          </cell>
          <cell r="H16">
            <v>350</v>
          </cell>
          <cell r="I16">
            <v>350</v>
          </cell>
        </row>
        <row r="17">
          <cell r="E17" t="str">
            <v>Storage Technology</v>
          </cell>
          <cell r="F17" t="str">
            <v xml:space="preserve">Lithium  </v>
          </cell>
          <cell r="G17" t="str">
            <v xml:space="preserve">Lithium  </v>
          </cell>
          <cell r="H17" t="str">
            <v xml:space="preserve">Lithium  </v>
          </cell>
          <cell r="I17" t="str">
            <v xml:space="preserve">Lithium  </v>
          </cell>
        </row>
        <row r="70">
          <cell r="G70">
            <v>2017</v>
          </cell>
          <cell r="H70">
            <v>2018</v>
          </cell>
          <cell r="I70">
            <v>2019</v>
          </cell>
          <cell r="J70">
            <v>2020</v>
          </cell>
          <cell r="K70">
            <v>2021</v>
          </cell>
          <cell r="L70">
            <v>2022</v>
          </cell>
          <cell r="M70">
            <v>2023</v>
          </cell>
          <cell r="N70">
            <v>2024</v>
          </cell>
          <cell r="O70">
            <v>2025</v>
          </cell>
          <cell r="P70">
            <v>2026</v>
          </cell>
          <cell r="Q70">
            <v>2027</v>
          </cell>
        </row>
        <row r="71">
          <cell r="D71" t="str">
            <v>Base</v>
          </cell>
          <cell r="E71" t="str">
            <v>C&amp;I Demand Mgmt.</v>
          </cell>
          <cell r="G71">
            <v>273.125</v>
          </cell>
          <cell r="H71">
            <v>240.35</v>
          </cell>
          <cell r="I71">
            <v>211.50799999999998</v>
          </cell>
          <cell r="J71">
            <v>186.12704000000002</v>
          </cell>
          <cell r="K71">
            <v>163.79179519999997</v>
          </cell>
          <cell r="L71">
            <v>144.136779776</v>
          </cell>
          <cell r="M71">
            <v>132.60583739392001</v>
          </cell>
          <cell r="N71">
            <v>121.9973704024064</v>
          </cell>
          <cell r="O71">
            <v>112.2375807702139</v>
          </cell>
          <cell r="P71">
            <v>103.25857430859679</v>
          </cell>
          <cell r="Q71">
            <v>94.99788836390907</v>
          </cell>
        </row>
        <row r="72">
          <cell r="D72" t="str">
            <v>Base</v>
          </cell>
          <cell r="E72" t="str">
            <v>Renewables Integration</v>
          </cell>
          <cell r="G72">
            <v>13500</v>
          </cell>
          <cell r="H72">
            <v>11880</v>
          </cell>
          <cell r="I72">
            <v>10454.4</v>
          </cell>
          <cell r="J72">
            <v>9199.8720000000012</v>
          </cell>
          <cell r="K72">
            <v>8095.8873599999988</v>
          </cell>
          <cell r="L72">
            <v>7124.3808768000008</v>
          </cell>
          <cell r="M72">
            <v>6554.4304066560007</v>
          </cell>
          <cell r="N72">
            <v>6030.0759741235206</v>
          </cell>
          <cell r="O72">
            <v>5547.6698961936381</v>
          </cell>
          <cell r="P72">
            <v>5103.8563044981474</v>
          </cell>
          <cell r="Q72">
            <v>4695.5478001382962</v>
          </cell>
        </row>
        <row r="73">
          <cell r="D73" t="str">
            <v>Base</v>
          </cell>
          <cell r="E73" t="str">
            <v>Peaker Replacement</v>
          </cell>
          <cell r="G73">
            <v>144720</v>
          </cell>
          <cell r="H73">
            <v>127353.60000000001</v>
          </cell>
          <cell r="I73">
            <v>112071.16800000001</v>
          </cell>
          <cell r="J73">
            <v>98622.627839999986</v>
          </cell>
          <cell r="K73">
            <v>86787.912499200014</v>
          </cell>
          <cell r="L73">
            <v>76373.362999296005</v>
          </cell>
          <cell r="M73">
            <v>70263.49395935233</v>
          </cell>
          <cell r="N73">
            <v>64642.414442604146</v>
          </cell>
          <cell r="O73">
            <v>59471.021287195814</v>
          </cell>
          <cell r="P73">
            <v>54713.33958422015</v>
          </cell>
          <cell r="Q73">
            <v>50336.272417482542</v>
          </cell>
        </row>
        <row r="74">
          <cell r="D74" t="str">
            <v>Base</v>
          </cell>
          <cell r="E74" t="str">
            <v>T&amp;D</v>
          </cell>
          <cell r="G74">
            <v>27864</v>
          </cell>
          <cell r="H74">
            <v>24520.32</v>
          </cell>
          <cell r="I74">
            <v>21577.881600000001</v>
          </cell>
          <cell r="J74">
            <v>18988.535807999997</v>
          </cell>
          <cell r="K74">
            <v>16709.911511039998</v>
          </cell>
          <cell r="L74">
            <v>14704.722129715199</v>
          </cell>
          <cell r="M74">
            <v>13528.344359337985</v>
          </cell>
          <cell r="N74">
            <v>12446.076810590945</v>
          </cell>
          <cell r="O74">
            <v>11450.390665743671</v>
          </cell>
          <cell r="P74">
            <v>10534.359412484177</v>
          </cell>
          <cell r="Q74">
            <v>9691.6106594854446</v>
          </cell>
        </row>
        <row r="75">
          <cell r="D75" t="str">
            <v>Low</v>
          </cell>
          <cell r="E75" t="str">
            <v>C&amp;I Demand Mgmt.</v>
          </cell>
          <cell r="G75">
            <v>273.125</v>
          </cell>
          <cell r="H75">
            <v>243.08125000000001</v>
          </cell>
          <cell r="I75">
            <v>216.34231250000005</v>
          </cell>
          <cell r="J75">
            <v>192.54465812500001</v>
          </cell>
          <cell r="K75">
            <v>171.36474573124997</v>
          </cell>
          <cell r="L75">
            <v>152.51462370081248</v>
          </cell>
          <cell r="M75">
            <v>141.83860004175563</v>
          </cell>
          <cell r="N75">
            <v>131.90989803883272</v>
          </cell>
          <cell r="O75">
            <v>122.67620517611444</v>
          </cell>
          <cell r="P75">
            <v>114.08887081378643</v>
          </cell>
          <cell r="Q75">
            <v>106.10264985682136</v>
          </cell>
        </row>
        <row r="76">
          <cell r="D76" t="str">
            <v>Low</v>
          </cell>
          <cell r="E76" t="str">
            <v>Renewables Integration</v>
          </cell>
          <cell r="G76">
            <v>13500</v>
          </cell>
          <cell r="H76">
            <v>12015</v>
          </cell>
          <cell r="I76">
            <v>10693.35</v>
          </cell>
          <cell r="J76">
            <v>9517.0815000000002</v>
          </cell>
          <cell r="K76">
            <v>8470.2025350000004</v>
          </cell>
          <cell r="L76">
            <v>7538.4802561500001</v>
          </cell>
          <cell r="M76">
            <v>7010.7866382195007</v>
          </cell>
          <cell r="N76">
            <v>6520.0315735441336</v>
          </cell>
          <cell r="O76">
            <v>6063.6293633960449</v>
          </cell>
          <cell r="P76">
            <v>5639.1753079583214</v>
          </cell>
          <cell r="Q76">
            <v>5244.4330364012385</v>
          </cell>
        </row>
        <row r="77">
          <cell r="D77" t="str">
            <v>Low</v>
          </cell>
          <cell r="E77" t="str">
            <v>Peaker Replacement</v>
          </cell>
          <cell r="G77">
            <v>144720</v>
          </cell>
          <cell r="H77">
            <v>128800.8</v>
          </cell>
          <cell r="I77">
            <v>114632.712</v>
          </cell>
          <cell r="J77">
            <v>102023.11367999999</v>
          </cell>
          <cell r="K77">
            <v>90800.571175199992</v>
          </cell>
          <cell r="L77">
            <v>80812.508345927999</v>
          </cell>
          <cell r="M77">
            <v>75155.63276171303</v>
          </cell>
          <cell r="N77">
            <v>69894.738468393101</v>
          </cell>
          <cell r="O77">
            <v>65002.106775605593</v>
          </cell>
          <cell r="P77">
            <v>60451.959301313196</v>
          </cell>
          <cell r="Q77">
            <v>56220.322150221269</v>
          </cell>
        </row>
        <row r="78">
          <cell r="D78" t="str">
            <v>Low</v>
          </cell>
          <cell r="E78" t="str">
            <v>T&amp;D</v>
          </cell>
          <cell r="G78">
            <v>27864</v>
          </cell>
          <cell r="H78">
            <v>24798.959999999999</v>
          </cell>
          <cell r="I78">
            <v>22071.074400000001</v>
          </cell>
          <cell r="J78">
            <v>19643.256216000002</v>
          </cell>
          <cell r="K78">
            <v>17482.498032240001</v>
          </cell>
          <cell r="L78">
            <v>15559.423248693602</v>
          </cell>
          <cell r="M78">
            <v>14470.263621285048</v>
          </cell>
          <cell r="N78">
            <v>13457.345167795094</v>
          </cell>
          <cell r="O78">
            <v>12515.331006049437</v>
          </cell>
          <cell r="P78">
            <v>11639.257835625976</v>
          </cell>
          <cell r="Q78">
            <v>10824.509787132156</v>
          </cell>
        </row>
        <row r="79">
          <cell r="D79" t="str">
            <v>High</v>
          </cell>
          <cell r="E79" t="str">
            <v>C&amp;I Demand Mgmt.</v>
          </cell>
          <cell r="G79">
            <v>273.125</v>
          </cell>
          <cell r="H79">
            <v>238.33125000000001</v>
          </cell>
          <cell r="I79">
            <v>207.98231249999998</v>
          </cell>
          <cell r="J79">
            <v>181.50898312499999</v>
          </cell>
          <cell r="K79">
            <v>158.41510573124998</v>
          </cell>
          <cell r="L79">
            <v>138.26818045331248</v>
          </cell>
          <cell r="M79">
            <v>126.22190844825563</v>
          </cell>
          <cell r="N79">
            <v>115.23195042715199</v>
          </cell>
          <cell r="O79">
            <v>105.20518766620091</v>
          </cell>
          <cell r="P79">
            <v>96.056745659310963</v>
          </cell>
          <cell r="Q79">
            <v>87.709261691226317</v>
          </cell>
        </row>
        <row r="80">
          <cell r="D80" t="str">
            <v>High</v>
          </cell>
          <cell r="E80" t="str">
            <v>Renewables Integration</v>
          </cell>
          <cell r="G80">
            <v>13500</v>
          </cell>
          <cell r="H80">
            <v>11765</v>
          </cell>
          <cell r="I80">
            <v>10253.35</v>
          </cell>
          <cell r="J80">
            <v>8936.2564999999995</v>
          </cell>
          <cell r="K80">
            <v>7788.642535</v>
          </cell>
          <cell r="L80">
            <v>6788.6674536499995</v>
          </cell>
          <cell r="M80">
            <v>6188.8555017195004</v>
          </cell>
          <cell r="N80">
            <v>5642.2448571398845</v>
          </cell>
          <cell r="O80">
            <v>5144.1021260321759</v>
          </cell>
          <cell r="P80">
            <v>4690.1160893017186</v>
          </cell>
          <cell r="Q80">
            <v>4276.3599750541316</v>
          </cell>
        </row>
        <row r="81">
          <cell r="D81" t="str">
            <v>High</v>
          </cell>
          <cell r="E81" t="str">
            <v>Peaker Replacement</v>
          </cell>
          <cell r="G81">
            <v>144720</v>
          </cell>
          <cell r="H81">
            <v>126120.8</v>
          </cell>
          <cell r="I81">
            <v>109915.91200000001</v>
          </cell>
          <cell r="J81">
            <v>95796.669680000006</v>
          </cell>
          <cell r="K81">
            <v>83494.247975199993</v>
          </cell>
          <cell r="L81">
            <v>72774.515103127997</v>
          </cell>
          <cell r="M81">
            <v>66344.530978433031</v>
          </cell>
          <cell r="N81">
            <v>60484.864868539567</v>
          </cell>
          <cell r="O81">
            <v>55144.774791064927</v>
          </cell>
          <cell r="P81">
            <v>50278.044477314426</v>
          </cell>
          <cell r="Q81">
            <v>45842.578932580291</v>
          </cell>
        </row>
        <row r="82">
          <cell r="D82" t="str">
            <v>High</v>
          </cell>
          <cell r="E82" t="str">
            <v>T&amp;D</v>
          </cell>
          <cell r="G82">
            <v>27864</v>
          </cell>
          <cell r="H82">
            <v>24282.959999999999</v>
          </cell>
          <cell r="I82">
            <v>21162.914400000001</v>
          </cell>
          <cell r="J82">
            <v>18444.433416</v>
          </cell>
          <cell r="K82">
            <v>16075.75819224</v>
          </cell>
          <cell r="L82">
            <v>14011.8096243336</v>
          </cell>
          <cell r="M82">
            <v>12773.797755549051</v>
          </cell>
          <cell r="N82">
            <v>11645.593385136723</v>
          </cell>
          <cell r="O82">
            <v>10617.426788130409</v>
          </cell>
          <cell r="P82">
            <v>9680.3996083187467</v>
          </cell>
          <cell r="Q82">
            <v>8826.4069885117278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9">
          <cell r="B9" t="str">
            <v>CAISO</v>
          </cell>
          <cell r="C9" t="str">
            <v>Distribution</v>
          </cell>
          <cell r="D9" t="str">
            <v>High</v>
          </cell>
        </row>
        <row r="10">
          <cell r="B10" t="str">
            <v>ERCOT</v>
          </cell>
          <cell r="C10" t="str">
            <v>Distribution</v>
          </cell>
          <cell r="D10" t="str">
            <v>High</v>
          </cell>
        </row>
        <row r="11">
          <cell r="B11" t="str">
            <v>ISONE</v>
          </cell>
          <cell r="C11" t="str">
            <v>Distribution</v>
          </cell>
          <cell r="D11" t="str">
            <v>High</v>
          </cell>
        </row>
        <row r="12">
          <cell r="B12" t="str">
            <v>MISO</v>
          </cell>
          <cell r="C12" t="str">
            <v>Distribution</v>
          </cell>
          <cell r="D12" t="str">
            <v>High</v>
          </cell>
        </row>
        <row r="13">
          <cell r="B13" t="str">
            <v>NYISO</v>
          </cell>
          <cell r="C13" t="str">
            <v>Distribution</v>
          </cell>
          <cell r="D13" t="str">
            <v>High</v>
          </cell>
        </row>
        <row r="14">
          <cell r="B14" t="str">
            <v>PJM</v>
          </cell>
          <cell r="C14" t="str">
            <v>Distribution</v>
          </cell>
          <cell r="D14" t="str">
            <v>High</v>
          </cell>
        </row>
        <row r="15">
          <cell r="B15" t="str">
            <v>SOUTHEAST</v>
          </cell>
          <cell r="C15" t="str">
            <v>Distribution</v>
          </cell>
          <cell r="D15" t="str">
            <v>High</v>
          </cell>
        </row>
        <row r="16">
          <cell r="B16" t="str">
            <v>SPP</v>
          </cell>
          <cell r="C16" t="str">
            <v>Distribution</v>
          </cell>
          <cell r="D16" t="str">
            <v>High</v>
          </cell>
        </row>
        <row r="17">
          <cell r="B17" t="str">
            <v>WECC (Non-CA)</v>
          </cell>
          <cell r="C17" t="str">
            <v>Distribution</v>
          </cell>
          <cell r="D17" t="str">
            <v>High</v>
          </cell>
        </row>
        <row r="18">
          <cell r="B18" t="str">
            <v>United Kingdom</v>
          </cell>
          <cell r="C18" t="str">
            <v>Distribution</v>
          </cell>
          <cell r="D18" t="str">
            <v>High</v>
          </cell>
        </row>
        <row r="19">
          <cell r="B19" t="str">
            <v>Australia</v>
          </cell>
          <cell r="C19" t="str">
            <v>Distribution</v>
          </cell>
          <cell r="D19" t="str">
            <v>High</v>
          </cell>
        </row>
        <row r="20">
          <cell r="B20" t="str">
            <v>Germany</v>
          </cell>
          <cell r="C20" t="str">
            <v>Distribution</v>
          </cell>
          <cell r="D20" t="str">
            <v>High</v>
          </cell>
        </row>
        <row r="21">
          <cell r="B21" t="str">
            <v>Japan</v>
          </cell>
          <cell r="C21" t="str">
            <v>Distribution</v>
          </cell>
          <cell r="D21" t="str">
            <v>High</v>
          </cell>
        </row>
        <row r="22">
          <cell r="B22" t="str">
            <v>Country A</v>
          </cell>
          <cell r="C22" t="str">
            <v>Distribution</v>
          </cell>
          <cell r="D22" t="str">
            <v>High</v>
          </cell>
        </row>
        <row r="23">
          <cell r="B23" t="str">
            <v>Country B</v>
          </cell>
          <cell r="C23" t="str">
            <v>Distribution</v>
          </cell>
          <cell r="D23" t="str">
            <v>High</v>
          </cell>
        </row>
        <row r="24">
          <cell r="B24" t="str">
            <v>Country C</v>
          </cell>
          <cell r="C24" t="str">
            <v>Distribution</v>
          </cell>
          <cell r="D24" t="str">
            <v>High</v>
          </cell>
        </row>
        <row r="25">
          <cell r="B25" t="str">
            <v>Country D</v>
          </cell>
          <cell r="C25" t="str">
            <v>Distribution</v>
          </cell>
          <cell r="D25" t="str">
            <v>High</v>
          </cell>
        </row>
        <row r="26">
          <cell r="B26" t="str">
            <v>CAISO</v>
          </cell>
          <cell r="C26" t="str">
            <v>Generation</v>
          </cell>
          <cell r="D26" t="str">
            <v>High</v>
          </cell>
        </row>
        <row r="27">
          <cell r="B27" t="str">
            <v>ERCOT</v>
          </cell>
          <cell r="C27" t="str">
            <v>Generation</v>
          </cell>
          <cell r="D27" t="str">
            <v>High</v>
          </cell>
        </row>
        <row r="28">
          <cell r="B28" t="str">
            <v>ISONE</v>
          </cell>
          <cell r="C28" t="str">
            <v>Generation</v>
          </cell>
          <cell r="D28" t="str">
            <v>High</v>
          </cell>
        </row>
        <row r="29">
          <cell r="B29" t="str">
            <v>MISO</v>
          </cell>
          <cell r="C29" t="str">
            <v>Generation</v>
          </cell>
          <cell r="D29" t="str">
            <v>High</v>
          </cell>
        </row>
        <row r="30">
          <cell r="B30" t="str">
            <v>NYISO</v>
          </cell>
          <cell r="C30" t="str">
            <v>Generation</v>
          </cell>
          <cell r="D30" t="str">
            <v>High</v>
          </cell>
        </row>
        <row r="31">
          <cell r="B31" t="str">
            <v>PJM</v>
          </cell>
          <cell r="C31" t="str">
            <v>Generation</v>
          </cell>
          <cell r="D31" t="str">
            <v>High</v>
          </cell>
        </row>
        <row r="32">
          <cell r="B32" t="str">
            <v>SOUTHEAST</v>
          </cell>
          <cell r="C32" t="str">
            <v>Generation</v>
          </cell>
          <cell r="D32" t="str">
            <v>High</v>
          </cell>
        </row>
        <row r="33">
          <cell r="B33" t="str">
            <v>SPP</v>
          </cell>
          <cell r="C33" t="str">
            <v>Generation</v>
          </cell>
          <cell r="D33" t="str">
            <v>High</v>
          </cell>
        </row>
        <row r="34">
          <cell r="B34" t="str">
            <v>WECC (Non-CA)</v>
          </cell>
          <cell r="C34" t="str">
            <v>Generation</v>
          </cell>
          <cell r="D34" t="str">
            <v>High</v>
          </cell>
        </row>
        <row r="35">
          <cell r="B35" t="str">
            <v>United Kingdom</v>
          </cell>
          <cell r="C35" t="str">
            <v>Generation</v>
          </cell>
          <cell r="D35" t="str">
            <v>High</v>
          </cell>
        </row>
        <row r="36">
          <cell r="B36" t="str">
            <v>Australia</v>
          </cell>
          <cell r="C36" t="str">
            <v>Generation</v>
          </cell>
          <cell r="D36" t="str">
            <v>High</v>
          </cell>
        </row>
        <row r="37">
          <cell r="B37" t="str">
            <v>Germany</v>
          </cell>
          <cell r="C37" t="str">
            <v>Generation</v>
          </cell>
          <cell r="D37" t="str">
            <v>High</v>
          </cell>
        </row>
        <row r="38">
          <cell r="B38" t="str">
            <v>Japan</v>
          </cell>
          <cell r="C38" t="str">
            <v>Generation</v>
          </cell>
          <cell r="D38" t="str">
            <v>High</v>
          </cell>
        </row>
        <row r="39">
          <cell r="B39" t="str">
            <v>Country A</v>
          </cell>
          <cell r="C39" t="str">
            <v>Generation</v>
          </cell>
          <cell r="D39" t="str">
            <v>High</v>
          </cell>
        </row>
        <row r="40">
          <cell r="B40" t="str">
            <v>Country B</v>
          </cell>
          <cell r="C40" t="str">
            <v>Generation</v>
          </cell>
          <cell r="D40" t="str">
            <v>High</v>
          </cell>
        </row>
        <row r="41">
          <cell r="B41" t="str">
            <v>Country C</v>
          </cell>
          <cell r="C41" t="str">
            <v>Generation</v>
          </cell>
          <cell r="D41" t="str">
            <v>High</v>
          </cell>
        </row>
        <row r="42">
          <cell r="B42" t="str">
            <v>Country D</v>
          </cell>
          <cell r="C42" t="str">
            <v>Generation</v>
          </cell>
          <cell r="D42" t="str">
            <v>High</v>
          </cell>
        </row>
        <row r="43">
          <cell r="B43" t="str">
            <v>CAISO</v>
          </cell>
          <cell r="C43" t="str">
            <v>Natural Gas</v>
          </cell>
          <cell r="D43" t="str">
            <v>High</v>
          </cell>
        </row>
        <row r="44">
          <cell r="B44" t="str">
            <v>ERCOT</v>
          </cell>
          <cell r="C44" t="str">
            <v>Natural Gas</v>
          </cell>
          <cell r="D44" t="str">
            <v>High</v>
          </cell>
        </row>
        <row r="45">
          <cell r="B45" t="str">
            <v>ISONE</v>
          </cell>
          <cell r="C45" t="str">
            <v>Natural Gas</v>
          </cell>
          <cell r="D45" t="str">
            <v>High</v>
          </cell>
        </row>
        <row r="46">
          <cell r="B46" t="str">
            <v>MISO</v>
          </cell>
          <cell r="C46" t="str">
            <v>Natural Gas</v>
          </cell>
          <cell r="D46" t="str">
            <v>High</v>
          </cell>
        </row>
        <row r="47">
          <cell r="B47" t="str">
            <v>NYISO</v>
          </cell>
          <cell r="C47" t="str">
            <v>Natural Gas</v>
          </cell>
          <cell r="D47" t="str">
            <v>High</v>
          </cell>
        </row>
        <row r="48">
          <cell r="B48" t="str">
            <v>PJM</v>
          </cell>
          <cell r="C48" t="str">
            <v>Natural Gas</v>
          </cell>
          <cell r="D48" t="str">
            <v>High</v>
          </cell>
        </row>
        <row r="49">
          <cell r="B49" t="str">
            <v>SOUTHEAST</v>
          </cell>
          <cell r="C49" t="str">
            <v>Natural Gas</v>
          </cell>
          <cell r="D49" t="str">
            <v>High</v>
          </cell>
        </row>
        <row r="50">
          <cell r="B50" t="str">
            <v>SPP</v>
          </cell>
          <cell r="C50" t="str">
            <v>Natural Gas</v>
          </cell>
          <cell r="D50" t="str">
            <v>High</v>
          </cell>
        </row>
        <row r="51">
          <cell r="B51" t="str">
            <v>WECC (Non-CA)</v>
          </cell>
          <cell r="C51" t="str">
            <v>Natural Gas</v>
          </cell>
          <cell r="D51" t="str">
            <v>High</v>
          </cell>
        </row>
        <row r="52">
          <cell r="B52" t="str">
            <v>United Kingdom</v>
          </cell>
          <cell r="C52" t="str">
            <v>Natural Gas</v>
          </cell>
          <cell r="D52" t="str">
            <v>High</v>
          </cell>
        </row>
        <row r="53">
          <cell r="B53" t="str">
            <v>Australia</v>
          </cell>
          <cell r="C53" t="str">
            <v>Natural Gas</v>
          </cell>
          <cell r="D53" t="str">
            <v>High</v>
          </cell>
        </row>
        <row r="54">
          <cell r="B54" t="str">
            <v>Germany</v>
          </cell>
          <cell r="C54" t="str">
            <v>Natural Gas</v>
          </cell>
          <cell r="D54" t="str">
            <v>High</v>
          </cell>
        </row>
        <row r="55">
          <cell r="B55" t="str">
            <v>Japan</v>
          </cell>
          <cell r="C55" t="str">
            <v>Natural Gas</v>
          </cell>
          <cell r="D55" t="str">
            <v>High</v>
          </cell>
        </row>
        <row r="56">
          <cell r="B56" t="str">
            <v>Country A</v>
          </cell>
          <cell r="C56" t="str">
            <v>Natural Gas</v>
          </cell>
          <cell r="D56" t="str">
            <v>High</v>
          </cell>
        </row>
        <row r="57">
          <cell r="B57" t="str">
            <v>Country B</v>
          </cell>
          <cell r="C57" t="str">
            <v>Natural Gas</v>
          </cell>
          <cell r="D57" t="str">
            <v>High</v>
          </cell>
        </row>
        <row r="58">
          <cell r="B58" t="str">
            <v>Country C</v>
          </cell>
          <cell r="C58" t="str">
            <v>Natural Gas</v>
          </cell>
          <cell r="D58" t="str">
            <v>High</v>
          </cell>
        </row>
        <row r="59">
          <cell r="B59" t="str">
            <v>Country D</v>
          </cell>
          <cell r="C59" t="str">
            <v>Natural Gas</v>
          </cell>
          <cell r="D59" t="str">
            <v>High</v>
          </cell>
        </row>
        <row r="60">
          <cell r="B60" t="str">
            <v>CAISO</v>
          </cell>
          <cell r="C60" t="str">
            <v>Transmission</v>
          </cell>
          <cell r="D60" t="str">
            <v>High</v>
          </cell>
        </row>
        <row r="61">
          <cell r="B61" t="str">
            <v>ERCOT</v>
          </cell>
          <cell r="C61" t="str">
            <v>Transmission</v>
          </cell>
          <cell r="D61" t="str">
            <v>High</v>
          </cell>
        </row>
        <row r="62">
          <cell r="B62" t="str">
            <v>ISONE</v>
          </cell>
          <cell r="C62" t="str">
            <v>Transmission</v>
          </cell>
          <cell r="D62" t="str">
            <v>High</v>
          </cell>
        </row>
        <row r="63">
          <cell r="B63" t="str">
            <v>MISO</v>
          </cell>
          <cell r="C63" t="str">
            <v>Transmission</v>
          </cell>
          <cell r="D63" t="str">
            <v>High</v>
          </cell>
        </row>
        <row r="64">
          <cell r="B64" t="str">
            <v>NYISO</v>
          </cell>
          <cell r="C64" t="str">
            <v>Transmission</v>
          </cell>
          <cell r="D64" t="str">
            <v>High</v>
          </cell>
        </row>
        <row r="65">
          <cell r="B65" t="str">
            <v>PJM</v>
          </cell>
          <cell r="C65" t="str">
            <v>Transmission</v>
          </cell>
          <cell r="D65" t="str">
            <v>High</v>
          </cell>
        </row>
        <row r="66">
          <cell r="B66" t="str">
            <v>SOUTHEAST</v>
          </cell>
          <cell r="C66" t="str">
            <v>Transmission</v>
          </cell>
          <cell r="D66" t="str">
            <v>High</v>
          </cell>
        </row>
        <row r="67">
          <cell r="B67" t="str">
            <v>SPP</v>
          </cell>
          <cell r="C67" t="str">
            <v>Transmission</v>
          </cell>
          <cell r="D67" t="str">
            <v>High</v>
          </cell>
        </row>
        <row r="68">
          <cell r="B68" t="str">
            <v>WECC (Non-CA)</v>
          </cell>
          <cell r="C68" t="str">
            <v>Transmission</v>
          </cell>
          <cell r="D68" t="str">
            <v>High</v>
          </cell>
        </row>
        <row r="69">
          <cell r="B69" t="str">
            <v>United Kingdom</v>
          </cell>
          <cell r="C69" t="str">
            <v>Transmission</v>
          </cell>
          <cell r="D69" t="str">
            <v>High</v>
          </cell>
        </row>
        <row r="70">
          <cell r="B70" t="str">
            <v>Australia</v>
          </cell>
          <cell r="C70" t="str">
            <v>Transmission</v>
          </cell>
          <cell r="D70" t="str">
            <v>High</v>
          </cell>
        </row>
        <row r="71">
          <cell r="B71" t="str">
            <v>Germany</v>
          </cell>
          <cell r="C71" t="str">
            <v>Transmission</v>
          </cell>
          <cell r="D71" t="str">
            <v>High</v>
          </cell>
        </row>
        <row r="72">
          <cell r="B72" t="str">
            <v>Japan</v>
          </cell>
          <cell r="C72" t="str">
            <v>Transmission</v>
          </cell>
          <cell r="D72" t="str">
            <v>High</v>
          </cell>
        </row>
        <row r="73">
          <cell r="B73" t="str">
            <v>Country A</v>
          </cell>
          <cell r="C73" t="str">
            <v>Transmission</v>
          </cell>
          <cell r="D73" t="str">
            <v>High</v>
          </cell>
        </row>
        <row r="74">
          <cell r="B74" t="str">
            <v>Country B</v>
          </cell>
          <cell r="C74" t="str">
            <v>Transmission</v>
          </cell>
          <cell r="D74" t="str">
            <v>High</v>
          </cell>
        </row>
        <row r="75">
          <cell r="B75" t="str">
            <v>Country C</v>
          </cell>
          <cell r="C75" t="str">
            <v>Transmission</v>
          </cell>
          <cell r="D75" t="str">
            <v>High</v>
          </cell>
        </row>
        <row r="76">
          <cell r="B76" t="str">
            <v>Country D</v>
          </cell>
          <cell r="C76" t="str">
            <v>Transmission</v>
          </cell>
          <cell r="D76" t="str">
            <v>High</v>
          </cell>
        </row>
        <row r="77">
          <cell r="B77" t="str">
            <v>CAISO</v>
          </cell>
          <cell r="C77" t="str">
            <v>Distribution</v>
          </cell>
          <cell r="D77" t="str">
            <v>Low</v>
          </cell>
        </row>
        <row r="78">
          <cell r="B78" t="str">
            <v>ERCOT</v>
          </cell>
          <cell r="C78" t="str">
            <v>Distribution</v>
          </cell>
          <cell r="D78" t="str">
            <v>Low</v>
          </cell>
        </row>
        <row r="79">
          <cell r="B79" t="str">
            <v>ISONE</v>
          </cell>
          <cell r="C79" t="str">
            <v>Distribution</v>
          </cell>
          <cell r="D79" t="str">
            <v>Low</v>
          </cell>
        </row>
        <row r="80">
          <cell r="B80" t="str">
            <v>MISO</v>
          </cell>
          <cell r="C80" t="str">
            <v>Distribution</v>
          </cell>
          <cell r="D80" t="str">
            <v>Low</v>
          </cell>
        </row>
        <row r="81">
          <cell r="B81" t="str">
            <v>NYISO</v>
          </cell>
          <cell r="C81" t="str">
            <v>Distribution</v>
          </cell>
          <cell r="D81" t="str">
            <v>Low</v>
          </cell>
        </row>
        <row r="82">
          <cell r="B82" t="str">
            <v>PJM</v>
          </cell>
          <cell r="C82" t="str">
            <v>Distribution</v>
          </cell>
          <cell r="D82" t="str">
            <v>Low</v>
          </cell>
        </row>
        <row r="83">
          <cell r="B83" t="str">
            <v>SOUTHEAST</v>
          </cell>
          <cell r="C83" t="str">
            <v>Distribution</v>
          </cell>
          <cell r="D83" t="str">
            <v>Low</v>
          </cell>
        </row>
        <row r="84">
          <cell r="B84" t="str">
            <v>SPP</v>
          </cell>
          <cell r="C84" t="str">
            <v>Distribution</v>
          </cell>
          <cell r="D84" t="str">
            <v>Low</v>
          </cell>
        </row>
        <row r="85">
          <cell r="B85" t="str">
            <v>WECC (Non-CA)</v>
          </cell>
          <cell r="C85" t="str">
            <v>Distribution</v>
          </cell>
          <cell r="D85" t="str">
            <v>Low</v>
          </cell>
        </row>
        <row r="86">
          <cell r="B86" t="str">
            <v>United Kingdom</v>
          </cell>
          <cell r="C86" t="str">
            <v>Distribution</v>
          </cell>
          <cell r="D86" t="str">
            <v>Low</v>
          </cell>
        </row>
        <row r="87">
          <cell r="B87" t="str">
            <v>Australia</v>
          </cell>
          <cell r="C87" t="str">
            <v>Distribution</v>
          </cell>
          <cell r="D87" t="str">
            <v>Low</v>
          </cell>
        </row>
        <row r="88">
          <cell r="B88" t="str">
            <v>Germany</v>
          </cell>
          <cell r="C88" t="str">
            <v>Distribution</v>
          </cell>
          <cell r="D88" t="str">
            <v>Low</v>
          </cell>
        </row>
        <row r="89">
          <cell r="B89" t="str">
            <v>Japan</v>
          </cell>
          <cell r="C89" t="str">
            <v>Distribution</v>
          </cell>
          <cell r="D89" t="str">
            <v>Low</v>
          </cell>
        </row>
        <row r="90">
          <cell r="B90" t="str">
            <v>Country A</v>
          </cell>
          <cell r="C90" t="str">
            <v>Distribution</v>
          </cell>
          <cell r="D90" t="str">
            <v>Low</v>
          </cell>
        </row>
        <row r="91">
          <cell r="B91" t="str">
            <v>Country B</v>
          </cell>
          <cell r="C91" t="str">
            <v>Distribution</v>
          </cell>
          <cell r="D91" t="str">
            <v>Low</v>
          </cell>
        </row>
        <row r="92">
          <cell r="B92" t="str">
            <v>Country C</v>
          </cell>
          <cell r="C92" t="str">
            <v>Distribution</v>
          </cell>
          <cell r="D92" t="str">
            <v>Low</v>
          </cell>
        </row>
        <row r="93">
          <cell r="B93" t="str">
            <v>Country D</v>
          </cell>
          <cell r="C93" t="str">
            <v>Distribution</v>
          </cell>
          <cell r="D93" t="str">
            <v>Low</v>
          </cell>
        </row>
        <row r="94">
          <cell r="B94" t="str">
            <v>CAISO</v>
          </cell>
          <cell r="C94" t="str">
            <v>Generation</v>
          </cell>
          <cell r="D94" t="str">
            <v>Low</v>
          </cell>
        </row>
        <row r="95">
          <cell r="B95" t="str">
            <v>ERCOT</v>
          </cell>
          <cell r="C95" t="str">
            <v>Generation</v>
          </cell>
          <cell r="D95" t="str">
            <v>Low</v>
          </cell>
        </row>
        <row r="96">
          <cell r="B96" t="str">
            <v>ISONE</v>
          </cell>
          <cell r="C96" t="str">
            <v>Generation</v>
          </cell>
          <cell r="D96" t="str">
            <v>Low</v>
          </cell>
        </row>
        <row r="97">
          <cell r="B97" t="str">
            <v>MISO</v>
          </cell>
          <cell r="C97" t="str">
            <v>Generation</v>
          </cell>
          <cell r="D97" t="str">
            <v>Low</v>
          </cell>
        </row>
        <row r="98">
          <cell r="B98" t="str">
            <v>NYISO</v>
          </cell>
          <cell r="C98" t="str">
            <v>Generation</v>
          </cell>
          <cell r="D98" t="str">
            <v>Low</v>
          </cell>
        </row>
        <row r="99">
          <cell r="B99" t="str">
            <v>PJM</v>
          </cell>
          <cell r="C99" t="str">
            <v>Generation</v>
          </cell>
          <cell r="D99" t="str">
            <v>Low</v>
          </cell>
        </row>
        <row r="100">
          <cell r="B100" t="str">
            <v>SOUTHEAST</v>
          </cell>
          <cell r="C100" t="str">
            <v>Generation</v>
          </cell>
          <cell r="D100" t="str">
            <v>Low</v>
          </cell>
        </row>
        <row r="101">
          <cell r="B101" t="str">
            <v>SPP</v>
          </cell>
          <cell r="C101" t="str">
            <v>Generation</v>
          </cell>
          <cell r="D101" t="str">
            <v>Low</v>
          </cell>
        </row>
        <row r="102">
          <cell r="B102" t="str">
            <v>WECC (Non-CA)</v>
          </cell>
          <cell r="C102" t="str">
            <v>Generation</v>
          </cell>
          <cell r="D102" t="str">
            <v>Low</v>
          </cell>
        </row>
        <row r="103">
          <cell r="B103" t="str">
            <v>United Kingdom</v>
          </cell>
          <cell r="C103" t="str">
            <v>Generation</v>
          </cell>
          <cell r="D103" t="str">
            <v>Low</v>
          </cell>
        </row>
        <row r="104">
          <cell r="B104" t="str">
            <v>Australia</v>
          </cell>
          <cell r="C104" t="str">
            <v>Generation</v>
          </cell>
          <cell r="D104" t="str">
            <v>Low</v>
          </cell>
        </row>
        <row r="105">
          <cell r="B105" t="str">
            <v>Germany</v>
          </cell>
          <cell r="C105" t="str">
            <v>Generation</v>
          </cell>
          <cell r="D105" t="str">
            <v>Low</v>
          </cell>
        </row>
        <row r="106">
          <cell r="B106" t="str">
            <v>Japan</v>
          </cell>
          <cell r="C106" t="str">
            <v>Generation</v>
          </cell>
          <cell r="D106" t="str">
            <v>Low</v>
          </cell>
        </row>
        <row r="107">
          <cell r="B107" t="str">
            <v>Country A</v>
          </cell>
          <cell r="C107" t="str">
            <v>Generation</v>
          </cell>
          <cell r="D107" t="str">
            <v>Low</v>
          </cell>
        </row>
        <row r="108">
          <cell r="B108" t="str">
            <v>Country B</v>
          </cell>
          <cell r="C108" t="str">
            <v>Generation</v>
          </cell>
          <cell r="D108" t="str">
            <v>Low</v>
          </cell>
        </row>
        <row r="109">
          <cell r="B109" t="str">
            <v>Country C</v>
          </cell>
          <cell r="C109" t="str">
            <v>Generation</v>
          </cell>
          <cell r="D109" t="str">
            <v>Low</v>
          </cell>
        </row>
        <row r="110">
          <cell r="B110" t="str">
            <v>Country D</v>
          </cell>
          <cell r="C110" t="str">
            <v>Generation</v>
          </cell>
          <cell r="D110" t="str">
            <v>Low</v>
          </cell>
        </row>
        <row r="111">
          <cell r="B111" t="str">
            <v>CAISO</v>
          </cell>
          <cell r="C111" t="str">
            <v>Natural Gas</v>
          </cell>
          <cell r="D111" t="str">
            <v>Low</v>
          </cell>
        </row>
        <row r="112">
          <cell r="B112" t="str">
            <v>ERCOT</v>
          </cell>
          <cell r="C112" t="str">
            <v>Natural Gas</v>
          </cell>
          <cell r="D112" t="str">
            <v>Low</v>
          </cell>
        </row>
        <row r="113">
          <cell r="B113" t="str">
            <v>ISONE</v>
          </cell>
          <cell r="C113" t="str">
            <v>Natural Gas</v>
          </cell>
          <cell r="D113" t="str">
            <v>Low</v>
          </cell>
        </row>
        <row r="114">
          <cell r="B114" t="str">
            <v>MISO</v>
          </cell>
          <cell r="C114" t="str">
            <v>Natural Gas</v>
          </cell>
          <cell r="D114" t="str">
            <v>Low</v>
          </cell>
        </row>
        <row r="115">
          <cell r="B115" t="str">
            <v>NYISO</v>
          </cell>
          <cell r="C115" t="str">
            <v>Natural Gas</v>
          </cell>
          <cell r="D115" t="str">
            <v>Low</v>
          </cell>
        </row>
        <row r="116">
          <cell r="B116" t="str">
            <v>PJM</v>
          </cell>
          <cell r="C116" t="str">
            <v>Natural Gas</v>
          </cell>
          <cell r="D116" t="str">
            <v>Low</v>
          </cell>
        </row>
        <row r="117">
          <cell r="B117" t="str">
            <v>SOUTHEAST</v>
          </cell>
          <cell r="C117" t="str">
            <v>Natural Gas</v>
          </cell>
          <cell r="D117" t="str">
            <v>Low</v>
          </cell>
        </row>
        <row r="118">
          <cell r="B118" t="str">
            <v>SPP</v>
          </cell>
          <cell r="C118" t="str">
            <v>Natural Gas</v>
          </cell>
          <cell r="D118" t="str">
            <v>Low</v>
          </cell>
        </row>
        <row r="119">
          <cell r="B119" t="str">
            <v>WECC (Non-CA)</v>
          </cell>
          <cell r="C119" t="str">
            <v>Natural Gas</v>
          </cell>
          <cell r="D119" t="str">
            <v>Low</v>
          </cell>
        </row>
        <row r="120">
          <cell r="B120" t="str">
            <v>United Kingdom</v>
          </cell>
          <cell r="C120" t="str">
            <v>Natural Gas</v>
          </cell>
          <cell r="D120" t="str">
            <v>Low</v>
          </cell>
        </row>
        <row r="121">
          <cell r="B121" t="str">
            <v>Australia</v>
          </cell>
          <cell r="C121" t="str">
            <v>Natural Gas</v>
          </cell>
          <cell r="D121" t="str">
            <v>Low</v>
          </cell>
        </row>
        <row r="122">
          <cell r="B122" t="str">
            <v>Germany</v>
          </cell>
          <cell r="C122" t="str">
            <v>Natural Gas</v>
          </cell>
          <cell r="D122" t="str">
            <v>Low</v>
          </cell>
        </row>
        <row r="123">
          <cell r="B123" t="str">
            <v>Japan</v>
          </cell>
          <cell r="C123" t="str">
            <v>Natural Gas</v>
          </cell>
          <cell r="D123" t="str">
            <v>Low</v>
          </cell>
        </row>
        <row r="124">
          <cell r="B124" t="str">
            <v>Country A</v>
          </cell>
          <cell r="C124" t="str">
            <v>Natural Gas</v>
          </cell>
          <cell r="D124" t="str">
            <v>Low</v>
          </cell>
        </row>
        <row r="125">
          <cell r="B125" t="str">
            <v>Country B</v>
          </cell>
          <cell r="C125" t="str">
            <v>Natural Gas</v>
          </cell>
          <cell r="D125" t="str">
            <v>Low</v>
          </cell>
        </row>
        <row r="126">
          <cell r="B126" t="str">
            <v>Country C</v>
          </cell>
          <cell r="C126" t="str">
            <v>Natural Gas</v>
          </cell>
          <cell r="D126" t="str">
            <v>Low</v>
          </cell>
        </row>
        <row r="127">
          <cell r="B127" t="str">
            <v>Country D</v>
          </cell>
          <cell r="C127" t="str">
            <v>Natural Gas</v>
          </cell>
          <cell r="D127" t="str">
            <v>Low</v>
          </cell>
        </row>
        <row r="128">
          <cell r="B128" t="str">
            <v>CAISO</v>
          </cell>
          <cell r="C128" t="str">
            <v>Transmission</v>
          </cell>
          <cell r="D128" t="str">
            <v>Low</v>
          </cell>
        </row>
        <row r="129">
          <cell r="B129" t="str">
            <v>ERCOT</v>
          </cell>
          <cell r="C129" t="str">
            <v>Transmission</v>
          </cell>
          <cell r="D129" t="str">
            <v>Low</v>
          </cell>
        </row>
        <row r="130">
          <cell r="B130" t="str">
            <v>ISONE</v>
          </cell>
          <cell r="C130" t="str">
            <v>Transmission</v>
          </cell>
          <cell r="D130" t="str">
            <v>Low</v>
          </cell>
        </row>
        <row r="131">
          <cell r="B131" t="str">
            <v>MISO</v>
          </cell>
          <cell r="C131" t="str">
            <v>Transmission</v>
          </cell>
          <cell r="D131" t="str">
            <v>Low</v>
          </cell>
        </row>
        <row r="132">
          <cell r="B132" t="str">
            <v>NYISO</v>
          </cell>
          <cell r="C132" t="str">
            <v>Transmission</v>
          </cell>
          <cell r="D132" t="str">
            <v>Low</v>
          </cell>
        </row>
        <row r="133">
          <cell r="B133" t="str">
            <v>PJM</v>
          </cell>
          <cell r="C133" t="str">
            <v>Transmission</v>
          </cell>
          <cell r="D133" t="str">
            <v>Low</v>
          </cell>
        </row>
        <row r="134">
          <cell r="B134" t="str">
            <v>SOUTHEAST</v>
          </cell>
          <cell r="C134" t="str">
            <v>Transmission</v>
          </cell>
          <cell r="D134" t="str">
            <v>Low</v>
          </cell>
        </row>
        <row r="135">
          <cell r="B135" t="str">
            <v>SPP</v>
          </cell>
          <cell r="C135" t="str">
            <v>Transmission</v>
          </cell>
          <cell r="D135" t="str">
            <v>Low</v>
          </cell>
        </row>
        <row r="136">
          <cell r="B136" t="str">
            <v>WECC (Non-CA)</v>
          </cell>
          <cell r="C136" t="str">
            <v>Transmission</v>
          </cell>
          <cell r="D136" t="str">
            <v>Low</v>
          </cell>
        </row>
        <row r="137">
          <cell r="B137" t="str">
            <v>United Kingdom</v>
          </cell>
          <cell r="C137" t="str">
            <v>Transmission</v>
          </cell>
          <cell r="D137" t="str">
            <v>Low</v>
          </cell>
        </row>
        <row r="138">
          <cell r="B138" t="str">
            <v>Australia</v>
          </cell>
          <cell r="C138" t="str">
            <v>Transmission</v>
          </cell>
          <cell r="D138" t="str">
            <v>Low</v>
          </cell>
        </row>
        <row r="139">
          <cell r="B139" t="str">
            <v>Germany</v>
          </cell>
          <cell r="C139" t="str">
            <v>Transmission</v>
          </cell>
          <cell r="D139" t="str">
            <v>Low</v>
          </cell>
        </row>
        <row r="140">
          <cell r="B140" t="str">
            <v>Japan</v>
          </cell>
          <cell r="C140" t="str">
            <v>Transmission</v>
          </cell>
          <cell r="D140" t="str">
            <v>Low</v>
          </cell>
        </row>
        <row r="141">
          <cell r="B141" t="str">
            <v>Country A</v>
          </cell>
          <cell r="C141" t="str">
            <v>Transmission</v>
          </cell>
          <cell r="D141" t="str">
            <v>Low</v>
          </cell>
        </row>
        <row r="142">
          <cell r="B142" t="str">
            <v>Country B</v>
          </cell>
          <cell r="C142" t="str">
            <v>Transmission</v>
          </cell>
          <cell r="D142" t="str">
            <v>Low</v>
          </cell>
        </row>
        <row r="143">
          <cell r="B143" t="str">
            <v>Country C</v>
          </cell>
          <cell r="C143" t="str">
            <v>Transmission</v>
          </cell>
          <cell r="D143" t="str">
            <v>Low</v>
          </cell>
        </row>
        <row r="144">
          <cell r="B144" t="str">
            <v>Country D</v>
          </cell>
          <cell r="C144" t="str">
            <v>Transmission</v>
          </cell>
          <cell r="D144" t="str">
            <v>Low</v>
          </cell>
        </row>
        <row r="145">
          <cell r="B145" t="str">
            <v>CAISO</v>
          </cell>
          <cell r="C145" t="str">
            <v>Distribution</v>
          </cell>
          <cell r="D145" t="str">
            <v>Base</v>
          </cell>
        </row>
        <row r="146">
          <cell r="B146" t="str">
            <v>ERCOT</v>
          </cell>
          <cell r="C146" t="str">
            <v>Distribution</v>
          </cell>
          <cell r="D146" t="str">
            <v>Base</v>
          </cell>
        </row>
        <row r="147">
          <cell r="B147" t="str">
            <v>ISONE</v>
          </cell>
          <cell r="C147" t="str">
            <v>Distribution</v>
          </cell>
          <cell r="D147" t="str">
            <v>Base</v>
          </cell>
        </row>
        <row r="148">
          <cell r="B148" t="str">
            <v>MISO</v>
          </cell>
          <cell r="C148" t="str">
            <v>Distribution</v>
          </cell>
          <cell r="D148" t="str">
            <v>Base</v>
          </cell>
        </row>
        <row r="149">
          <cell r="B149" t="str">
            <v>NYISO</v>
          </cell>
          <cell r="C149" t="str">
            <v>Distribution</v>
          </cell>
          <cell r="D149" t="str">
            <v>Base</v>
          </cell>
        </row>
        <row r="150">
          <cell r="B150" t="str">
            <v>PJM</v>
          </cell>
          <cell r="C150" t="str">
            <v>Distribution</v>
          </cell>
          <cell r="D150" t="str">
            <v>Base</v>
          </cell>
        </row>
        <row r="151">
          <cell r="B151" t="str">
            <v>SOUTHEAST</v>
          </cell>
          <cell r="C151" t="str">
            <v>Distribution</v>
          </cell>
          <cell r="D151" t="str">
            <v>Base</v>
          </cell>
        </row>
        <row r="152">
          <cell r="B152" t="str">
            <v>SPP</v>
          </cell>
          <cell r="C152" t="str">
            <v>Distribution</v>
          </cell>
          <cell r="D152" t="str">
            <v>Base</v>
          </cell>
        </row>
        <row r="153">
          <cell r="B153" t="str">
            <v>WECC (Non-CA)</v>
          </cell>
          <cell r="C153" t="str">
            <v>Distribution</v>
          </cell>
          <cell r="D153" t="str">
            <v>Base</v>
          </cell>
        </row>
        <row r="154">
          <cell r="B154" t="str">
            <v>United Kingdom</v>
          </cell>
          <cell r="C154" t="str">
            <v>Distribution</v>
          </cell>
          <cell r="D154" t="str">
            <v>Base</v>
          </cell>
        </row>
        <row r="155">
          <cell r="B155" t="str">
            <v>Australia</v>
          </cell>
          <cell r="C155" t="str">
            <v>Distribution</v>
          </cell>
          <cell r="D155" t="str">
            <v>Base</v>
          </cell>
        </row>
        <row r="156">
          <cell r="B156" t="str">
            <v>Germany</v>
          </cell>
          <cell r="C156" t="str">
            <v>Distribution</v>
          </cell>
          <cell r="D156" t="str">
            <v>Base</v>
          </cell>
        </row>
        <row r="157">
          <cell r="B157" t="str">
            <v>Japan</v>
          </cell>
          <cell r="C157" t="str">
            <v>Distribution</v>
          </cell>
          <cell r="D157" t="str">
            <v>Base</v>
          </cell>
        </row>
        <row r="158">
          <cell r="B158" t="str">
            <v>Country A</v>
          </cell>
          <cell r="C158" t="str">
            <v>Distribution</v>
          </cell>
          <cell r="D158" t="str">
            <v>Base</v>
          </cell>
        </row>
        <row r="159">
          <cell r="B159" t="str">
            <v>Country B</v>
          </cell>
          <cell r="C159" t="str">
            <v>Distribution</v>
          </cell>
          <cell r="D159" t="str">
            <v>Base</v>
          </cell>
        </row>
        <row r="160">
          <cell r="B160" t="str">
            <v>Country C</v>
          </cell>
          <cell r="C160" t="str">
            <v>Distribution</v>
          </cell>
          <cell r="D160" t="str">
            <v>Base</v>
          </cell>
        </row>
        <row r="161">
          <cell r="B161" t="str">
            <v>Country D</v>
          </cell>
          <cell r="C161" t="str">
            <v>Distribution</v>
          </cell>
          <cell r="D161" t="str">
            <v>Base</v>
          </cell>
        </row>
        <row r="162">
          <cell r="B162" t="str">
            <v>CAISO</v>
          </cell>
          <cell r="C162" t="str">
            <v>Generation</v>
          </cell>
          <cell r="D162" t="str">
            <v>Base</v>
          </cell>
        </row>
        <row r="163">
          <cell r="B163" t="str">
            <v>ERCOT</v>
          </cell>
          <cell r="C163" t="str">
            <v>Generation</v>
          </cell>
          <cell r="D163" t="str">
            <v>Base</v>
          </cell>
        </row>
        <row r="164">
          <cell r="B164" t="str">
            <v>ISONE</v>
          </cell>
          <cell r="C164" t="str">
            <v>Generation</v>
          </cell>
          <cell r="D164" t="str">
            <v>Base</v>
          </cell>
        </row>
        <row r="165">
          <cell r="B165" t="str">
            <v>MISO</v>
          </cell>
          <cell r="C165" t="str">
            <v>Generation</v>
          </cell>
          <cell r="D165" t="str">
            <v>Base</v>
          </cell>
        </row>
        <row r="166">
          <cell r="B166" t="str">
            <v>NYISO</v>
          </cell>
          <cell r="C166" t="str">
            <v>Generation</v>
          </cell>
          <cell r="D166" t="str">
            <v>Base</v>
          </cell>
        </row>
        <row r="167">
          <cell r="B167" t="str">
            <v>PJM</v>
          </cell>
          <cell r="C167" t="str">
            <v>Generation</v>
          </cell>
          <cell r="D167" t="str">
            <v>Base</v>
          </cell>
        </row>
        <row r="168">
          <cell r="B168" t="str">
            <v>SOUTHEAST</v>
          </cell>
          <cell r="C168" t="str">
            <v>Generation</v>
          </cell>
          <cell r="D168" t="str">
            <v>Base</v>
          </cell>
        </row>
        <row r="169">
          <cell r="B169" t="str">
            <v>SPP</v>
          </cell>
          <cell r="C169" t="str">
            <v>Generation</v>
          </cell>
          <cell r="D169" t="str">
            <v>Base</v>
          </cell>
        </row>
        <row r="170">
          <cell r="B170" t="str">
            <v>WECC (Non-CA)</v>
          </cell>
          <cell r="C170" t="str">
            <v>Generation</v>
          </cell>
          <cell r="D170" t="str">
            <v>Base</v>
          </cell>
        </row>
        <row r="171">
          <cell r="B171" t="str">
            <v>United Kingdom</v>
          </cell>
          <cell r="C171" t="str">
            <v>Generation</v>
          </cell>
          <cell r="D171" t="str">
            <v>Base</v>
          </cell>
        </row>
        <row r="172">
          <cell r="B172" t="str">
            <v>Australia</v>
          </cell>
          <cell r="C172" t="str">
            <v>Generation</v>
          </cell>
          <cell r="D172" t="str">
            <v>Base</v>
          </cell>
        </row>
        <row r="173">
          <cell r="B173" t="str">
            <v>Germany</v>
          </cell>
          <cell r="C173" t="str">
            <v>Generation</v>
          </cell>
          <cell r="D173" t="str">
            <v>Base</v>
          </cell>
        </row>
        <row r="174">
          <cell r="B174" t="str">
            <v>Japan</v>
          </cell>
          <cell r="C174" t="str">
            <v>Generation</v>
          </cell>
          <cell r="D174" t="str">
            <v>Base</v>
          </cell>
        </row>
        <row r="175">
          <cell r="B175" t="str">
            <v>Country A</v>
          </cell>
          <cell r="C175" t="str">
            <v>Generation</v>
          </cell>
          <cell r="D175" t="str">
            <v>Base</v>
          </cell>
        </row>
        <row r="176">
          <cell r="B176" t="str">
            <v>Country B</v>
          </cell>
          <cell r="C176" t="str">
            <v>Generation</v>
          </cell>
          <cell r="D176" t="str">
            <v>Base</v>
          </cell>
        </row>
        <row r="177">
          <cell r="B177" t="str">
            <v>Country C</v>
          </cell>
          <cell r="C177" t="str">
            <v>Generation</v>
          </cell>
          <cell r="D177" t="str">
            <v>Base</v>
          </cell>
        </row>
        <row r="178">
          <cell r="B178" t="str">
            <v>Country D</v>
          </cell>
          <cell r="C178" t="str">
            <v>Generation</v>
          </cell>
          <cell r="D178" t="str">
            <v>Base</v>
          </cell>
        </row>
        <row r="179">
          <cell r="B179" t="str">
            <v>CAISO</v>
          </cell>
          <cell r="C179" t="str">
            <v>Natural Gas</v>
          </cell>
          <cell r="D179" t="str">
            <v>Base</v>
          </cell>
        </row>
        <row r="180">
          <cell r="B180" t="str">
            <v>ERCOT</v>
          </cell>
          <cell r="C180" t="str">
            <v>Natural Gas</v>
          </cell>
          <cell r="D180" t="str">
            <v>Base</v>
          </cell>
        </row>
        <row r="181">
          <cell r="B181" t="str">
            <v>ISONE</v>
          </cell>
          <cell r="C181" t="str">
            <v>Natural Gas</v>
          </cell>
          <cell r="D181" t="str">
            <v>Base</v>
          </cell>
        </row>
        <row r="182">
          <cell r="B182" t="str">
            <v>MISO</v>
          </cell>
          <cell r="C182" t="str">
            <v>Natural Gas</v>
          </cell>
          <cell r="D182" t="str">
            <v>Base</v>
          </cell>
        </row>
        <row r="183">
          <cell r="B183" t="str">
            <v>NYISO</v>
          </cell>
          <cell r="C183" t="str">
            <v>Natural Gas</v>
          </cell>
          <cell r="D183" t="str">
            <v>Base</v>
          </cell>
        </row>
        <row r="184">
          <cell r="B184" t="str">
            <v>PJM</v>
          </cell>
          <cell r="C184" t="str">
            <v>Natural Gas</v>
          </cell>
          <cell r="D184" t="str">
            <v>Base</v>
          </cell>
        </row>
        <row r="185">
          <cell r="B185" t="str">
            <v>SOUTHEAST</v>
          </cell>
          <cell r="C185" t="str">
            <v>Natural Gas</v>
          </cell>
          <cell r="D185" t="str">
            <v>Base</v>
          </cell>
        </row>
        <row r="186">
          <cell r="B186" t="str">
            <v>SPP</v>
          </cell>
          <cell r="C186" t="str">
            <v>Natural Gas</v>
          </cell>
          <cell r="D186" t="str">
            <v>Base</v>
          </cell>
        </row>
        <row r="187">
          <cell r="B187" t="str">
            <v>WECC (Non-CA)</v>
          </cell>
          <cell r="C187" t="str">
            <v>Natural Gas</v>
          </cell>
          <cell r="D187" t="str">
            <v>Base</v>
          </cell>
        </row>
        <row r="188">
          <cell r="B188" t="str">
            <v>United Kingdom</v>
          </cell>
          <cell r="C188" t="str">
            <v>Natural Gas</v>
          </cell>
          <cell r="D188" t="str">
            <v>Base</v>
          </cell>
        </row>
        <row r="189">
          <cell r="B189" t="str">
            <v>Australia</v>
          </cell>
          <cell r="C189" t="str">
            <v>Natural Gas</v>
          </cell>
          <cell r="D189" t="str">
            <v>Base</v>
          </cell>
        </row>
        <row r="190">
          <cell r="B190" t="str">
            <v>Germany</v>
          </cell>
          <cell r="C190" t="str">
            <v>Natural Gas</v>
          </cell>
          <cell r="D190" t="str">
            <v>Base</v>
          </cell>
        </row>
        <row r="191">
          <cell r="B191" t="str">
            <v>Japan</v>
          </cell>
          <cell r="C191" t="str">
            <v>Natural Gas</v>
          </cell>
          <cell r="D191" t="str">
            <v>Base</v>
          </cell>
        </row>
        <row r="192">
          <cell r="B192" t="str">
            <v>Country A</v>
          </cell>
          <cell r="C192" t="str">
            <v>Natural Gas</v>
          </cell>
          <cell r="D192" t="str">
            <v>Base</v>
          </cell>
        </row>
        <row r="193">
          <cell r="B193" t="str">
            <v>Country B</v>
          </cell>
          <cell r="C193" t="str">
            <v>Natural Gas</v>
          </cell>
          <cell r="D193" t="str">
            <v>Base</v>
          </cell>
        </row>
        <row r="194">
          <cell r="B194" t="str">
            <v>Country C</v>
          </cell>
          <cell r="C194" t="str">
            <v>Natural Gas</v>
          </cell>
          <cell r="D194" t="str">
            <v>Base</v>
          </cell>
        </row>
        <row r="195">
          <cell r="B195" t="str">
            <v>Country D</v>
          </cell>
          <cell r="C195" t="str">
            <v>Natural Gas</v>
          </cell>
          <cell r="D195" t="str">
            <v>Base</v>
          </cell>
        </row>
        <row r="196">
          <cell r="B196" t="str">
            <v>CAISO</v>
          </cell>
          <cell r="C196" t="str">
            <v>Transmission</v>
          </cell>
          <cell r="D196" t="str">
            <v>Base</v>
          </cell>
        </row>
        <row r="197">
          <cell r="B197" t="str">
            <v>ERCOT</v>
          </cell>
          <cell r="C197" t="str">
            <v>Transmission</v>
          </cell>
          <cell r="D197" t="str">
            <v>Base</v>
          </cell>
        </row>
        <row r="198">
          <cell r="B198" t="str">
            <v>ISONE</v>
          </cell>
          <cell r="C198" t="str">
            <v>Transmission</v>
          </cell>
          <cell r="D198" t="str">
            <v>Base</v>
          </cell>
        </row>
        <row r="199">
          <cell r="B199" t="str">
            <v>MISO</v>
          </cell>
          <cell r="C199" t="str">
            <v>Transmission</v>
          </cell>
          <cell r="D199" t="str">
            <v>Base</v>
          </cell>
        </row>
        <row r="200">
          <cell r="B200" t="str">
            <v>NYISO</v>
          </cell>
          <cell r="C200" t="str">
            <v>Transmission</v>
          </cell>
          <cell r="D200" t="str">
            <v>Base</v>
          </cell>
        </row>
        <row r="201">
          <cell r="B201" t="str">
            <v>PJM</v>
          </cell>
          <cell r="C201" t="str">
            <v>Transmission</v>
          </cell>
          <cell r="D201" t="str">
            <v>Base</v>
          </cell>
        </row>
        <row r="202">
          <cell r="B202" t="str">
            <v>SOUTHEAST</v>
          </cell>
          <cell r="C202" t="str">
            <v>Transmission</v>
          </cell>
          <cell r="D202" t="str">
            <v>Base</v>
          </cell>
        </row>
        <row r="203">
          <cell r="B203" t="str">
            <v>SPP</v>
          </cell>
          <cell r="C203" t="str">
            <v>Transmission</v>
          </cell>
          <cell r="D203" t="str">
            <v>Base</v>
          </cell>
        </row>
        <row r="204">
          <cell r="B204" t="str">
            <v>WECC (Non-CA)</v>
          </cell>
          <cell r="C204" t="str">
            <v>Transmission</v>
          </cell>
          <cell r="D204" t="str">
            <v>Base</v>
          </cell>
        </row>
        <row r="205">
          <cell r="B205" t="str">
            <v>United Kingdom</v>
          </cell>
          <cell r="C205" t="str">
            <v>Transmission</v>
          </cell>
          <cell r="D205" t="str">
            <v>Base</v>
          </cell>
        </row>
        <row r="206">
          <cell r="B206" t="str">
            <v>Australia</v>
          </cell>
          <cell r="C206" t="str">
            <v>Transmission</v>
          </cell>
          <cell r="D206" t="str">
            <v>Base</v>
          </cell>
        </row>
        <row r="207">
          <cell r="B207" t="str">
            <v>Germany</v>
          </cell>
          <cell r="C207" t="str">
            <v>Transmission</v>
          </cell>
          <cell r="D207" t="str">
            <v>Base</v>
          </cell>
        </row>
        <row r="208">
          <cell r="B208" t="str">
            <v>Japan</v>
          </cell>
          <cell r="C208" t="str">
            <v>Transmission</v>
          </cell>
          <cell r="D208" t="str">
            <v>Base</v>
          </cell>
        </row>
        <row r="209">
          <cell r="B209" t="str">
            <v>Country A</v>
          </cell>
          <cell r="C209" t="str">
            <v>Transmission</v>
          </cell>
          <cell r="D209" t="str">
            <v>Base</v>
          </cell>
        </row>
        <row r="210">
          <cell r="B210" t="str">
            <v>Country B</v>
          </cell>
          <cell r="C210" t="str">
            <v>Transmission</v>
          </cell>
          <cell r="D210" t="str">
            <v>Base</v>
          </cell>
        </row>
        <row r="211">
          <cell r="B211" t="str">
            <v>Country C</v>
          </cell>
          <cell r="C211" t="str">
            <v>Transmission</v>
          </cell>
          <cell r="D211" t="str">
            <v>Base</v>
          </cell>
        </row>
      </sheetData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_snloffice"/>
      <sheetName val="Sources"/>
      <sheetName val="Mechanisms Table"/>
      <sheetName val="HECO Questions"/>
      <sheetName val="Notes and Questions"/>
      <sheetName val="Cover"/>
      <sheetName val="Notes - Questions"/>
      <sheetName val="Assumptions--&gt;&gt;"/>
      <sheetName val="Financial Assumptions"/>
      <sheetName val="Mechanism Assumptions"/>
      <sheetName val="Scenario 1"/>
      <sheetName val="Scenario 2"/>
      <sheetName val="Scenario 3"/>
      <sheetName val="Scenario 4"/>
      <sheetName val="Scenario Summary"/>
      <sheetName val="Calculations--&gt;&gt;"/>
      <sheetName val="Mechanism Calculations"/>
      <sheetName val="COS Revenue Model"/>
      <sheetName val="FinancialModel"/>
      <sheetName val="MPIR Calculations"/>
      <sheetName val="Depreciation"/>
      <sheetName val="Detailed Depreciation"/>
      <sheetName val="Electric Ops BS (HECO)"/>
      <sheetName val="Sources --&gt;&gt;"/>
      <sheetName val="Plant in Service"/>
      <sheetName val="MACRs Tables"/>
      <sheetName val="Output Metrics"/>
      <sheetName val="Debt Metric Benchmarks"/>
      <sheetName val="10-K Data"/>
      <sheetName val="CO2 Emissions"/>
      <sheetName val="RPS - E3 Plans"/>
      <sheetName val="PSIP Data"/>
      <sheetName val="Lists"/>
      <sheetName val="Test Year Sources"/>
      <sheetName val="PIMs"/>
      <sheetName val="Metrics"/>
      <sheetName val="Scorecards"/>
      <sheetName val="Reg Balance Sheet (HECO)"/>
      <sheetName val="Rev Req Buildup"/>
      <sheetName val="Elec Ops Revenue (HECO)"/>
      <sheetName val="Reg IS CF (HECO)"/>
      <sheetName val="Notes - Log"/>
      <sheetName val="Sheet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B9" t="str">
            <v>Scenario 1</v>
          </cell>
        </row>
        <row r="10">
          <cell r="B10" t="str">
            <v>Scenario 1</v>
          </cell>
        </row>
        <row r="12">
          <cell r="B12" t="str">
            <v>Customer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s"/>
    </sheetNames>
    <sheetDataSet>
      <sheetData sheetId="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3AF60-750B-4A38-BDBE-200A76E8D439}">
  <dimension ref="A1:M16"/>
  <sheetViews>
    <sheetView showGridLines="0" workbookViewId="0">
      <selection activeCell="B10" sqref="B10"/>
    </sheetView>
  </sheetViews>
  <sheetFormatPr baseColWidth="10" defaultColWidth="8.83203125" defaultRowHeight="15" x14ac:dyDescent="0.2"/>
  <cols>
    <col min="1" max="1" width="4" style="21" customWidth="1"/>
    <col min="2" max="2" width="123.83203125" style="21" bestFit="1" customWidth="1"/>
    <col min="3" max="16384" width="8.83203125" style="21"/>
  </cols>
  <sheetData>
    <row r="1" spans="1:13" s="17" customFormat="1" x14ac:dyDescent="0.2">
      <c r="A1" s="1" t="s">
        <v>0</v>
      </c>
      <c r="B1" s="1"/>
      <c r="C1" s="1"/>
      <c r="I1" s="18"/>
      <c r="J1" s="18"/>
      <c r="K1" s="18"/>
      <c r="L1" s="19"/>
      <c r="M1" s="18"/>
    </row>
    <row r="2" spans="1:13" s="17" customFormat="1" x14ac:dyDescent="0.2">
      <c r="A2" s="2" t="s">
        <v>32</v>
      </c>
      <c r="B2" s="2"/>
      <c r="C2" s="1"/>
      <c r="G2" s="20"/>
      <c r="H2" s="20"/>
      <c r="I2" s="18"/>
      <c r="J2" s="18"/>
      <c r="K2" s="18"/>
      <c r="L2" s="18"/>
      <c r="M2" s="18"/>
    </row>
    <row r="3" spans="1:13" s="17" customFormat="1" x14ac:dyDescent="0.2">
      <c r="A3" s="17" t="s">
        <v>2</v>
      </c>
      <c r="C3" s="1"/>
      <c r="J3" s="18"/>
      <c r="K3" s="18"/>
      <c r="L3" s="18"/>
      <c r="M3" s="18"/>
    </row>
    <row r="4" spans="1:13" s="17" customFormat="1" x14ac:dyDescent="0.2">
      <c r="A4" s="17" t="s">
        <v>24</v>
      </c>
    </row>
    <row r="6" spans="1:13" x14ac:dyDescent="0.2">
      <c r="A6" s="22" t="s">
        <v>38</v>
      </c>
    </row>
    <row r="7" spans="1:13" x14ac:dyDescent="0.2">
      <c r="B7" s="21" t="s">
        <v>31</v>
      </c>
    </row>
    <row r="8" spans="1:13" x14ac:dyDescent="0.2">
      <c r="B8" s="21" t="s">
        <v>28</v>
      </c>
    </row>
    <row r="9" spans="1:13" x14ac:dyDescent="0.2">
      <c r="B9" s="21" t="s">
        <v>33</v>
      </c>
    </row>
    <row r="10" spans="1:13" x14ac:dyDescent="0.2">
      <c r="B10" s="21" t="s">
        <v>30</v>
      </c>
    </row>
    <row r="11" spans="1:13" x14ac:dyDescent="0.2">
      <c r="B11" s="21" t="s">
        <v>26</v>
      </c>
    </row>
    <row r="13" spans="1:13" x14ac:dyDescent="0.2">
      <c r="A13" s="22" t="s">
        <v>37</v>
      </c>
    </row>
    <row r="14" spans="1:13" x14ac:dyDescent="0.2">
      <c r="B14" s="21" t="s">
        <v>34</v>
      </c>
    </row>
    <row r="15" spans="1:13" x14ac:dyDescent="0.2">
      <c r="B15" s="21" t="s">
        <v>35</v>
      </c>
    </row>
    <row r="16" spans="1:13" x14ac:dyDescent="0.2">
      <c r="B16" s="2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FCEA-052C-4764-87D0-B51C51AA276B}">
  <dimension ref="A1:AD605"/>
  <sheetViews>
    <sheetView showGridLines="0" tabSelected="1" zoomScale="90" zoomScaleNormal="90" workbookViewId="0">
      <pane xSplit="6" ySplit="8" topLeftCell="I65" activePane="bottomRight" state="frozen"/>
      <selection activeCell="C18" sqref="C18"/>
      <selection pane="topRight" activeCell="C18" sqref="C18"/>
      <selection pane="bottomLeft" activeCell="C18" sqref="C18"/>
      <selection pane="bottomRight" activeCell="J70" sqref="J70"/>
    </sheetView>
  </sheetViews>
  <sheetFormatPr baseColWidth="10" defaultColWidth="9.1640625" defaultRowHeight="15" outlineLevelCol="1" x14ac:dyDescent="0.2"/>
  <cols>
    <col min="1" max="1" width="5.83203125" style="17" customWidth="1"/>
    <col min="2" max="2" width="14.1640625" style="17" customWidth="1"/>
    <col min="3" max="3" width="15.1640625" style="17" customWidth="1"/>
    <col min="4" max="4" width="16.5" style="17" customWidth="1"/>
    <col min="5" max="5" width="5.83203125" style="17" customWidth="1"/>
    <col min="6" max="6" width="39.6640625" style="17" customWidth="1"/>
    <col min="7" max="8" width="13.6640625" style="17" hidden="1" customWidth="1" outlineLevel="1"/>
    <col min="9" max="9" width="13.6640625" style="17" customWidth="1" collapsed="1"/>
    <col min="10" max="28" width="13.6640625" style="17" customWidth="1"/>
    <col min="29" max="29" width="9.1640625" style="17"/>
    <col min="30" max="30" width="14.83203125" style="17" bestFit="1" customWidth="1"/>
    <col min="31" max="16384" width="9.1640625" style="17"/>
  </cols>
  <sheetData>
    <row r="1" spans="1:30" x14ac:dyDescent="0.2">
      <c r="A1" s="1" t="s">
        <v>0</v>
      </c>
      <c r="B1" s="1"/>
      <c r="C1" s="1"/>
      <c r="I1" s="18"/>
      <c r="J1" s="18"/>
      <c r="K1" s="18"/>
      <c r="L1" s="19" t="s">
        <v>1</v>
      </c>
      <c r="M1" s="18"/>
    </row>
    <row r="2" spans="1:30" x14ac:dyDescent="0.2">
      <c r="A2" s="2" t="s">
        <v>32</v>
      </c>
      <c r="B2" s="2"/>
      <c r="C2" s="1"/>
      <c r="G2" s="20"/>
      <c r="H2" s="20"/>
      <c r="I2" s="18"/>
      <c r="J2" s="18"/>
      <c r="K2" s="18"/>
      <c r="L2" s="18"/>
      <c r="M2" s="18"/>
    </row>
    <row r="3" spans="1:30" x14ac:dyDescent="0.2">
      <c r="A3" s="17" t="s">
        <v>2</v>
      </c>
      <c r="C3" s="1"/>
      <c r="J3" s="18"/>
      <c r="K3" s="18"/>
      <c r="L3" s="18"/>
      <c r="M3" s="18"/>
    </row>
    <row r="4" spans="1:30" x14ac:dyDescent="0.2">
      <c r="A4" s="17" t="s">
        <v>25</v>
      </c>
    </row>
    <row r="5" spans="1:30" x14ac:dyDescent="0.2">
      <c r="A5" s="1" t="s">
        <v>3</v>
      </c>
      <c r="C5" s="3" t="s">
        <v>40</v>
      </c>
      <c r="J5" s="8"/>
    </row>
    <row r="6" spans="1:30" s="23" customFormat="1" x14ac:dyDescent="0.2">
      <c r="A6" s="4"/>
      <c r="B6" s="4"/>
      <c r="C6" s="4"/>
      <c r="D6" s="4"/>
      <c r="E6" s="4"/>
    </row>
    <row r="7" spans="1:30" s="23" customFormat="1" x14ac:dyDescent="0.2">
      <c r="A7" s="4"/>
      <c r="B7" s="4"/>
      <c r="C7" s="4"/>
      <c r="D7" s="4"/>
      <c r="E7" s="4"/>
    </row>
    <row r="8" spans="1:30" x14ac:dyDescent="0.2">
      <c r="B8" s="16" t="s">
        <v>4</v>
      </c>
      <c r="C8" s="16" t="s">
        <v>5</v>
      </c>
      <c r="D8" s="16" t="s">
        <v>6</v>
      </c>
      <c r="F8" s="17" t="s">
        <v>7</v>
      </c>
      <c r="G8" s="24"/>
      <c r="H8" s="24"/>
      <c r="I8" s="24">
        <v>2019</v>
      </c>
      <c r="J8" s="24">
        <f t="shared" ref="J8:AB8" si="0">I8+1</f>
        <v>2020</v>
      </c>
      <c r="K8" s="24">
        <f t="shared" si="0"/>
        <v>2021</v>
      </c>
      <c r="L8" s="24">
        <f t="shared" si="0"/>
        <v>2022</v>
      </c>
      <c r="M8" s="24">
        <f t="shared" si="0"/>
        <v>2023</v>
      </c>
      <c r="N8" s="24">
        <f t="shared" si="0"/>
        <v>2024</v>
      </c>
      <c r="O8" s="24">
        <f t="shared" si="0"/>
        <v>2025</v>
      </c>
      <c r="P8" s="24">
        <f t="shared" si="0"/>
        <v>2026</v>
      </c>
      <c r="Q8" s="24">
        <f t="shared" si="0"/>
        <v>2027</v>
      </c>
      <c r="R8" s="24">
        <f t="shared" si="0"/>
        <v>2028</v>
      </c>
      <c r="S8" s="24">
        <f t="shared" si="0"/>
        <v>2029</v>
      </c>
      <c r="T8" s="24">
        <f t="shared" si="0"/>
        <v>2030</v>
      </c>
      <c r="U8" s="24">
        <f t="shared" si="0"/>
        <v>2031</v>
      </c>
      <c r="V8" s="24">
        <f t="shared" si="0"/>
        <v>2032</v>
      </c>
      <c r="W8" s="24">
        <f t="shared" si="0"/>
        <v>2033</v>
      </c>
      <c r="X8" s="24">
        <f t="shared" si="0"/>
        <v>2034</v>
      </c>
      <c r="Y8" s="24">
        <f t="shared" si="0"/>
        <v>2035</v>
      </c>
      <c r="Z8" s="24">
        <f t="shared" si="0"/>
        <v>2036</v>
      </c>
      <c r="AA8" s="24">
        <f t="shared" si="0"/>
        <v>2037</v>
      </c>
      <c r="AB8" s="24">
        <f t="shared" si="0"/>
        <v>2038</v>
      </c>
    </row>
    <row r="9" spans="1:30" x14ac:dyDescent="0.2">
      <c r="F9" s="25" t="s">
        <v>8</v>
      </c>
      <c r="G9" s="28"/>
      <c r="H9" s="28"/>
      <c r="I9" s="28">
        <f t="shared" ref="I9:AB9" si="1">SUM(I10:I45)</f>
        <v>0</v>
      </c>
      <c r="J9" s="28">
        <f t="shared" si="1"/>
        <v>112677993.5461854</v>
      </c>
      <c r="K9" s="28">
        <f t="shared" si="1"/>
        <v>0</v>
      </c>
      <c r="L9" s="28">
        <f t="shared" si="1"/>
        <v>0</v>
      </c>
      <c r="M9" s="28">
        <f t="shared" si="1"/>
        <v>0</v>
      </c>
      <c r="N9" s="28">
        <f t="shared" si="1"/>
        <v>0</v>
      </c>
      <c r="O9" s="28">
        <f t="shared" si="1"/>
        <v>0</v>
      </c>
      <c r="P9" s="28">
        <f t="shared" si="1"/>
        <v>0</v>
      </c>
      <c r="Q9" s="28">
        <f t="shared" si="1"/>
        <v>0</v>
      </c>
      <c r="R9" s="28">
        <f t="shared" si="1"/>
        <v>0</v>
      </c>
      <c r="S9" s="28">
        <f t="shared" si="1"/>
        <v>0</v>
      </c>
      <c r="T9" s="28">
        <f t="shared" si="1"/>
        <v>0</v>
      </c>
      <c r="U9" s="28">
        <f t="shared" si="1"/>
        <v>0</v>
      </c>
      <c r="V9" s="28">
        <f t="shared" si="1"/>
        <v>0</v>
      </c>
      <c r="W9" s="28">
        <f t="shared" si="1"/>
        <v>0</v>
      </c>
      <c r="X9" s="28">
        <f t="shared" si="1"/>
        <v>0</v>
      </c>
      <c r="Y9" s="28">
        <f t="shared" si="1"/>
        <v>64061358.443167001</v>
      </c>
      <c r="Z9" s="28">
        <f t="shared" si="1"/>
        <v>0</v>
      </c>
      <c r="AA9" s="28">
        <f t="shared" si="1"/>
        <v>0</v>
      </c>
      <c r="AB9" s="28">
        <f t="shared" si="1"/>
        <v>0</v>
      </c>
      <c r="AD9" s="26"/>
    </row>
    <row r="10" spans="1:30" x14ac:dyDescent="0.2">
      <c r="B10" s="6"/>
      <c r="C10" s="6"/>
      <c r="D10" s="32"/>
      <c r="F10" s="32" t="str">
        <f>IF(AND(annual_details_by_tech!A2="HECO",annual_details_by_tech!B2=annual_details_by_tech!B$2), annual_details_by_tech!C2, "-
")</f>
        <v>Airport_DSG</v>
      </c>
      <c r="G10" s="33"/>
      <c r="H10" s="33"/>
      <c r="I10" s="33"/>
      <c r="J10" s="33">
        <f>SUMIFS(annual_details_by_tech!F$2:F$1295, annual_details_by_tech!$A$2:$A$1295, "HECO", annual_details_by_tech!$C$2:$C$1295, $F10, annual_details_by_tech!$B$2:$B$1295, "capital_outlay")</f>
        <v>0</v>
      </c>
      <c r="K10" s="33">
        <f>SUMIFS(annual_details_by_tech!G$2:G$1295, annual_details_by_tech!$A$2:$A$1295, "HECO", annual_details_by_tech!$C$2:$C$1295, $F10, annual_details_by_tech!$B$2:$B$1295, "capital_outlay")</f>
        <v>0</v>
      </c>
      <c r="L10" s="33">
        <f>SUMIFS(annual_details_by_tech!H$2:H$1295, annual_details_by_tech!$A$2:$A$1295, "HECO", annual_details_by_tech!$C$2:$C$1295, $F10, annual_details_by_tech!$B$2:$B$1295, "capital_outlay")</f>
        <v>0</v>
      </c>
      <c r="M10" s="33">
        <f>SUMIFS(annual_details_by_tech!I$2:I$1295, annual_details_by_tech!$A$2:$A$1295, "HECO", annual_details_by_tech!$C$2:$C$1295, $F10, annual_details_by_tech!$B$2:$B$1295, "capital_outlay")</f>
        <v>0</v>
      </c>
      <c r="N10" s="33">
        <f>SUMIFS(annual_details_by_tech!J$2:J$1295, annual_details_by_tech!$A$2:$A$1295, "HECO", annual_details_by_tech!$C$2:$C$1295, $F10, annual_details_by_tech!$B$2:$B$1295, "capital_outlay")</f>
        <v>0</v>
      </c>
      <c r="O10" s="33">
        <f>SUMIFS(annual_details_by_tech!K$2:K$1295, annual_details_by_tech!$A$2:$A$1295, "HECO", annual_details_by_tech!$C$2:$C$1295, $F10, annual_details_by_tech!$B$2:$B$1295, "capital_outlay")</f>
        <v>0</v>
      </c>
      <c r="P10" s="33">
        <f>SUMIFS(annual_details_by_tech!L$2:L$1295, annual_details_by_tech!$A$2:$A$1295, "HECO", annual_details_by_tech!$C$2:$C$1295, $F10, annual_details_by_tech!$B$2:$B$1295, "capital_outlay")</f>
        <v>0</v>
      </c>
      <c r="Q10" s="33">
        <f>SUMIFS(annual_details_by_tech!M$2:M$1295, annual_details_by_tech!$A$2:$A$1295, "HECO", annual_details_by_tech!$C$2:$C$1295, $F10, annual_details_by_tech!$B$2:$B$1295, "capital_outlay")</f>
        <v>0</v>
      </c>
      <c r="R10" s="33">
        <f>SUMIFS(annual_details_by_tech!N$2:N$1295, annual_details_by_tech!$A$2:$A$1295, "HECO", annual_details_by_tech!$C$2:$C$1295, $F10, annual_details_by_tech!$B$2:$B$1295, "capital_outlay")</f>
        <v>0</v>
      </c>
      <c r="S10" s="33">
        <f>SUMIFS(annual_details_by_tech!O$2:O$1295, annual_details_by_tech!$A$2:$A$1295, "HECO", annual_details_by_tech!$C$2:$C$1295, $F10, annual_details_by_tech!$B$2:$B$1295, "capital_outlay")</f>
        <v>0</v>
      </c>
      <c r="T10" s="33">
        <f>SUMIFS(annual_details_by_tech!P$2:P$1295, annual_details_by_tech!$A$2:$A$1295, "HECO", annual_details_by_tech!$C$2:$C$1295, $F10, annual_details_by_tech!$B$2:$B$1295, "capital_outlay")</f>
        <v>0</v>
      </c>
      <c r="U10" s="33">
        <f>SUMIFS(annual_details_by_tech!Q$2:Q$1295, annual_details_by_tech!$A$2:$A$1295, "HECO", annual_details_by_tech!$C$2:$C$1295, $F10, annual_details_by_tech!$B$2:$B$1295, "capital_outlay")</f>
        <v>0</v>
      </c>
      <c r="V10" s="33">
        <f>SUMIFS(annual_details_by_tech!R$2:R$1295, annual_details_by_tech!$A$2:$A$1295, "HECO", annual_details_by_tech!$C$2:$C$1295, $F10, annual_details_by_tech!$B$2:$B$1295, "capital_outlay")</f>
        <v>0</v>
      </c>
      <c r="W10" s="33">
        <f>SUMIFS(annual_details_by_tech!S$2:S$1295, annual_details_by_tech!$A$2:$A$1295, "HECO", annual_details_by_tech!$C$2:$C$1295, $F10, annual_details_by_tech!$B$2:$B$1295, "capital_outlay")</f>
        <v>0</v>
      </c>
      <c r="X10" s="33">
        <f>SUMIFS(annual_details_by_tech!T$2:T$1295, annual_details_by_tech!$A$2:$A$1295, "HECO", annual_details_by_tech!$C$2:$C$1295, $F10, annual_details_by_tech!$B$2:$B$1295, "capital_outlay")</f>
        <v>0</v>
      </c>
      <c r="Y10" s="33">
        <f>SUMIFS(annual_details_by_tech!U$2:U$1295, annual_details_by_tech!$A$2:$A$1295, "HECO", annual_details_by_tech!$C$2:$C$1295, $F10, annual_details_by_tech!$B$2:$B$1295, "capital_outlay")</f>
        <v>0</v>
      </c>
      <c r="Z10" s="33">
        <f>SUMIFS(annual_details_by_tech!V$2:V$1295, annual_details_by_tech!$A$2:$A$1295, "HECO", annual_details_by_tech!$C$2:$C$1295, $F10, annual_details_by_tech!$B$2:$B$1295, "capital_outlay")</f>
        <v>0</v>
      </c>
      <c r="AA10" s="33">
        <f>SUMIFS(annual_details_by_tech!W$2:W$1295, annual_details_by_tech!$A$2:$A$1295, "HECO", annual_details_by_tech!$C$2:$C$1295, $F10, annual_details_by_tech!$B$2:$B$1295, "capital_outlay")</f>
        <v>0</v>
      </c>
      <c r="AB10" s="33">
        <f>SUMIFS(annual_details_by_tech!X$2:X$1295, annual_details_by_tech!$A$2:$A$1295, "HECO", annual_details_by_tech!$C$2:$C$1295, $F10, annual_details_by_tech!$B$2:$B$1295, "capital_outlay")</f>
        <v>0</v>
      </c>
      <c r="AD10" s="26"/>
    </row>
    <row r="11" spans="1:30" s="9" customFormat="1" x14ac:dyDescent="0.2">
      <c r="A11" s="17"/>
      <c r="B11" s="6"/>
      <c r="C11" s="6"/>
      <c r="D11" s="32"/>
      <c r="E11" s="17"/>
      <c r="F11" s="32" t="str">
        <f>IF(AND(annual_details_by_tech!A3="HECO",annual_details_by_tech!B3=annual_details_by_tech!B$2), annual_details_by_tech!C3, "-
")</f>
        <v>Battery_Conting</v>
      </c>
      <c r="G11" s="33"/>
      <c r="H11" s="33"/>
      <c r="I11" s="33"/>
      <c r="J11" s="33">
        <f>SUMIFS(annual_details_by_tech!F$2:F$1295, annual_details_by_tech!$A$2:$A$1295, "HECO", annual_details_by_tech!$C$2:$C$1295, $F11, annual_details_by_tech!$B$2:$B$1295, "capital_outlay")</f>
        <v>56338996.773092702</v>
      </c>
      <c r="K11" s="33">
        <f>SUMIFS(annual_details_by_tech!G$2:G$1295, annual_details_by_tech!$A$2:$A$1295, "HECO", annual_details_by_tech!$C$2:$C$1295, $F11, annual_details_by_tech!$B$2:$B$1295, "capital_outlay")</f>
        <v>0</v>
      </c>
      <c r="L11" s="33">
        <f>SUMIFS(annual_details_by_tech!H$2:H$1295, annual_details_by_tech!$A$2:$A$1295, "HECO", annual_details_by_tech!$C$2:$C$1295, $F11, annual_details_by_tech!$B$2:$B$1295, "capital_outlay")</f>
        <v>0</v>
      </c>
      <c r="M11" s="33">
        <f>SUMIFS(annual_details_by_tech!I$2:I$1295, annual_details_by_tech!$A$2:$A$1295, "HECO", annual_details_by_tech!$C$2:$C$1295, $F11, annual_details_by_tech!$B$2:$B$1295, "capital_outlay")</f>
        <v>0</v>
      </c>
      <c r="N11" s="33">
        <f>SUMIFS(annual_details_by_tech!J$2:J$1295, annual_details_by_tech!$A$2:$A$1295, "HECO", annual_details_by_tech!$C$2:$C$1295, $F11, annual_details_by_tech!$B$2:$B$1295, "capital_outlay")</f>
        <v>0</v>
      </c>
      <c r="O11" s="33">
        <f>SUMIFS(annual_details_by_tech!K$2:K$1295, annual_details_by_tech!$A$2:$A$1295, "HECO", annual_details_by_tech!$C$2:$C$1295, $F11, annual_details_by_tech!$B$2:$B$1295, "capital_outlay")</f>
        <v>0</v>
      </c>
      <c r="P11" s="33">
        <f>SUMIFS(annual_details_by_tech!L$2:L$1295, annual_details_by_tech!$A$2:$A$1295, "HECO", annual_details_by_tech!$C$2:$C$1295, $F11, annual_details_by_tech!$B$2:$B$1295, "capital_outlay")</f>
        <v>0</v>
      </c>
      <c r="Q11" s="33">
        <f>SUMIFS(annual_details_by_tech!M$2:M$1295, annual_details_by_tech!$A$2:$A$1295, "HECO", annual_details_by_tech!$C$2:$C$1295, $F11, annual_details_by_tech!$B$2:$B$1295, "capital_outlay")</f>
        <v>0</v>
      </c>
      <c r="R11" s="33">
        <f>SUMIFS(annual_details_by_tech!N$2:N$1295, annual_details_by_tech!$A$2:$A$1295, "HECO", annual_details_by_tech!$C$2:$C$1295, $F11, annual_details_by_tech!$B$2:$B$1295, "capital_outlay")</f>
        <v>0</v>
      </c>
      <c r="S11" s="33">
        <f>SUMIFS(annual_details_by_tech!O$2:O$1295, annual_details_by_tech!$A$2:$A$1295, "HECO", annual_details_by_tech!$C$2:$C$1295, $F11, annual_details_by_tech!$B$2:$B$1295, "capital_outlay")</f>
        <v>0</v>
      </c>
      <c r="T11" s="33">
        <f>SUMIFS(annual_details_by_tech!P$2:P$1295, annual_details_by_tech!$A$2:$A$1295, "HECO", annual_details_by_tech!$C$2:$C$1295, $F11, annual_details_by_tech!$B$2:$B$1295, "capital_outlay")</f>
        <v>0</v>
      </c>
      <c r="U11" s="33">
        <f>SUMIFS(annual_details_by_tech!Q$2:Q$1295, annual_details_by_tech!$A$2:$A$1295, "HECO", annual_details_by_tech!$C$2:$C$1295, $F11, annual_details_by_tech!$B$2:$B$1295, "capital_outlay")</f>
        <v>0</v>
      </c>
      <c r="V11" s="33">
        <f>SUMIFS(annual_details_by_tech!R$2:R$1295, annual_details_by_tech!$A$2:$A$1295, "HECO", annual_details_by_tech!$C$2:$C$1295, $F11, annual_details_by_tech!$B$2:$B$1295, "capital_outlay")</f>
        <v>0</v>
      </c>
      <c r="W11" s="33">
        <f>SUMIFS(annual_details_by_tech!S$2:S$1295, annual_details_by_tech!$A$2:$A$1295, "HECO", annual_details_by_tech!$C$2:$C$1295, $F11, annual_details_by_tech!$B$2:$B$1295, "capital_outlay")</f>
        <v>0</v>
      </c>
      <c r="X11" s="33">
        <f>SUMIFS(annual_details_by_tech!T$2:T$1295, annual_details_by_tech!$A$2:$A$1295, "HECO", annual_details_by_tech!$C$2:$C$1295, $F11, annual_details_by_tech!$B$2:$B$1295, "capital_outlay")</f>
        <v>0</v>
      </c>
      <c r="Y11" s="33">
        <f>SUMIFS(annual_details_by_tech!U$2:U$1295, annual_details_by_tech!$A$2:$A$1295, "HECO", annual_details_by_tech!$C$2:$C$1295, $F11, annual_details_by_tech!$B$2:$B$1295, "capital_outlay")</f>
        <v>32030679.221583501</v>
      </c>
      <c r="Z11" s="33">
        <f>SUMIFS(annual_details_by_tech!V$2:V$1295, annual_details_by_tech!$A$2:$A$1295, "HECO", annual_details_by_tech!$C$2:$C$1295, $F11, annual_details_by_tech!$B$2:$B$1295, "capital_outlay")</f>
        <v>0</v>
      </c>
      <c r="AA11" s="33">
        <f>SUMIFS(annual_details_by_tech!W$2:W$1295, annual_details_by_tech!$A$2:$A$1295, "HECO", annual_details_by_tech!$C$2:$C$1295, $F11, annual_details_by_tech!$B$2:$B$1295, "capital_outlay")</f>
        <v>0</v>
      </c>
      <c r="AB11" s="33">
        <f>SUMIFS(annual_details_by_tech!X$2:X$1295, annual_details_by_tech!$A$2:$A$1295, "HECO", annual_details_by_tech!$C$2:$C$1295, $F11, annual_details_by_tech!$B$2:$B$1295, "capital_outlay")</f>
        <v>0</v>
      </c>
    </row>
    <row r="12" spans="1:30" s="9" customFormat="1" x14ac:dyDescent="0.2">
      <c r="A12" s="17"/>
      <c r="B12" s="6"/>
      <c r="C12" s="6"/>
      <c r="D12" s="32"/>
      <c r="E12" s="17"/>
      <c r="F12" s="32" t="str">
        <f>IF(AND(annual_details_by_tech!A4="HECO",annual_details_by_tech!B4=annual_details_by_tech!B$2), annual_details_by_tech!C4, "-
")</f>
        <v>Battery_Conting</v>
      </c>
      <c r="G12" s="33"/>
      <c r="H12" s="33"/>
      <c r="I12" s="33"/>
      <c r="J12" s="33">
        <f>SUMIFS(annual_details_by_tech!F$2:F$1295, annual_details_by_tech!$A$2:$A$1295, "HECO", annual_details_by_tech!$C$2:$C$1295, $F12, annual_details_by_tech!$B$2:$B$1295, "capital_outlay")</f>
        <v>56338996.773092702</v>
      </c>
      <c r="K12" s="33">
        <f>SUMIFS(annual_details_by_tech!G$2:G$1295, annual_details_by_tech!$A$2:$A$1295, "HECO", annual_details_by_tech!$C$2:$C$1295, $F12, annual_details_by_tech!$B$2:$B$1295, "capital_outlay")</f>
        <v>0</v>
      </c>
      <c r="L12" s="33">
        <f>SUMIFS(annual_details_by_tech!H$2:H$1295, annual_details_by_tech!$A$2:$A$1295, "HECO", annual_details_by_tech!$C$2:$C$1295, $F12, annual_details_by_tech!$B$2:$B$1295, "capital_outlay")</f>
        <v>0</v>
      </c>
      <c r="M12" s="33">
        <f>SUMIFS(annual_details_by_tech!I$2:I$1295, annual_details_by_tech!$A$2:$A$1295, "HECO", annual_details_by_tech!$C$2:$C$1295, $F12, annual_details_by_tech!$B$2:$B$1295, "capital_outlay")</f>
        <v>0</v>
      </c>
      <c r="N12" s="33">
        <f>SUMIFS(annual_details_by_tech!J$2:J$1295, annual_details_by_tech!$A$2:$A$1295, "HECO", annual_details_by_tech!$C$2:$C$1295, $F12, annual_details_by_tech!$B$2:$B$1295, "capital_outlay")</f>
        <v>0</v>
      </c>
      <c r="O12" s="33">
        <f>SUMIFS(annual_details_by_tech!K$2:K$1295, annual_details_by_tech!$A$2:$A$1295, "HECO", annual_details_by_tech!$C$2:$C$1295, $F12, annual_details_by_tech!$B$2:$B$1295, "capital_outlay")</f>
        <v>0</v>
      </c>
      <c r="P12" s="33">
        <f>SUMIFS(annual_details_by_tech!L$2:L$1295, annual_details_by_tech!$A$2:$A$1295, "HECO", annual_details_by_tech!$C$2:$C$1295, $F12, annual_details_by_tech!$B$2:$B$1295, "capital_outlay")</f>
        <v>0</v>
      </c>
      <c r="Q12" s="33">
        <f>SUMIFS(annual_details_by_tech!M$2:M$1295, annual_details_by_tech!$A$2:$A$1295, "HECO", annual_details_by_tech!$C$2:$C$1295, $F12, annual_details_by_tech!$B$2:$B$1295, "capital_outlay")</f>
        <v>0</v>
      </c>
      <c r="R12" s="33">
        <f>SUMIFS(annual_details_by_tech!N$2:N$1295, annual_details_by_tech!$A$2:$A$1295, "HECO", annual_details_by_tech!$C$2:$C$1295, $F12, annual_details_by_tech!$B$2:$B$1295, "capital_outlay")</f>
        <v>0</v>
      </c>
      <c r="S12" s="33">
        <f>SUMIFS(annual_details_by_tech!O$2:O$1295, annual_details_by_tech!$A$2:$A$1295, "HECO", annual_details_by_tech!$C$2:$C$1295, $F12, annual_details_by_tech!$B$2:$B$1295, "capital_outlay")</f>
        <v>0</v>
      </c>
      <c r="T12" s="33">
        <f>SUMIFS(annual_details_by_tech!P$2:P$1295, annual_details_by_tech!$A$2:$A$1295, "HECO", annual_details_by_tech!$C$2:$C$1295, $F12, annual_details_by_tech!$B$2:$B$1295, "capital_outlay")</f>
        <v>0</v>
      </c>
      <c r="U12" s="33">
        <f>SUMIFS(annual_details_by_tech!Q$2:Q$1295, annual_details_by_tech!$A$2:$A$1295, "HECO", annual_details_by_tech!$C$2:$C$1295, $F12, annual_details_by_tech!$B$2:$B$1295, "capital_outlay")</f>
        <v>0</v>
      </c>
      <c r="V12" s="33">
        <f>SUMIFS(annual_details_by_tech!R$2:R$1295, annual_details_by_tech!$A$2:$A$1295, "HECO", annual_details_by_tech!$C$2:$C$1295, $F12, annual_details_by_tech!$B$2:$B$1295, "capital_outlay")</f>
        <v>0</v>
      </c>
      <c r="W12" s="33">
        <f>SUMIFS(annual_details_by_tech!S$2:S$1295, annual_details_by_tech!$A$2:$A$1295, "HECO", annual_details_by_tech!$C$2:$C$1295, $F12, annual_details_by_tech!$B$2:$B$1295, "capital_outlay")</f>
        <v>0</v>
      </c>
      <c r="X12" s="33">
        <f>SUMIFS(annual_details_by_tech!T$2:T$1295, annual_details_by_tech!$A$2:$A$1295, "HECO", annual_details_by_tech!$C$2:$C$1295, $F12, annual_details_by_tech!$B$2:$B$1295, "capital_outlay")</f>
        <v>0</v>
      </c>
      <c r="Y12" s="33">
        <f>SUMIFS(annual_details_by_tech!U$2:U$1295, annual_details_by_tech!$A$2:$A$1295, "HECO", annual_details_by_tech!$C$2:$C$1295, $F12, annual_details_by_tech!$B$2:$B$1295, "capital_outlay")</f>
        <v>32030679.221583501</v>
      </c>
      <c r="Z12" s="33">
        <f>SUMIFS(annual_details_by_tech!V$2:V$1295, annual_details_by_tech!$A$2:$A$1295, "HECO", annual_details_by_tech!$C$2:$C$1295, $F12, annual_details_by_tech!$B$2:$B$1295, "capital_outlay")</f>
        <v>0</v>
      </c>
      <c r="AA12" s="33">
        <f>SUMIFS(annual_details_by_tech!W$2:W$1295, annual_details_by_tech!$A$2:$A$1295, "HECO", annual_details_by_tech!$C$2:$C$1295, $F12, annual_details_by_tech!$B$2:$B$1295, "capital_outlay")</f>
        <v>0</v>
      </c>
      <c r="AB12" s="33">
        <f>SUMIFS(annual_details_by_tech!X$2:X$1295, annual_details_by_tech!$A$2:$A$1295, "HECO", annual_details_by_tech!$C$2:$C$1295, $F12, annual_details_by_tech!$B$2:$B$1295, "capital_outlay")</f>
        <v>0</v>
      </c>
    </row>
    <row r="13" spans="1:30" s="9" customFormat="1" x14ac:dyDescent="0.2">
      <c r="A13" s="17"/>
      <c r="B13" s="6"/>
      <c r="C13" s="6"/>
      <c r="D13" s="32"/>
      <c r="E13" s="17"/>
      <c r="F13" s="32" t="str">
        <f>IF(AND(annual_details_by_tech!A5="HECO",annual_details_by_tech!B5=annual_details_by_tech!B$2), annual_details_by_tech!C5, "-
")</f>
        <v>CIP_CT</v>
      </c>
      <c r="G13" s="33"/>
      <c r="H13" s="33"/>
      <c r="I13" s="33"/>
      <c r="J13" s="33">
        <f>SUMIFS(annual_details_by_tech!F$2:F$1295, annual_details_by_tech!$A$2:$A$1295, "HECO", annual_details_by_tech!$C$2:$C$1295, $F13, annual_details_by_tech!$B$2:$B$1295, "capital_outlay")</f>
        <v>0</v>
      </c>
      <c r="K13" s="33">
        <f>SUMIFS(annual_details_by_tech!G$2:G$1295, annual_details_by_tech!$A$2:$A$1295, "HECO", annual_details_by_tech!$C$2:$C$1295, $F13, annual_details_by_tech!$B$2:$B$1295, "capital_outlay")</f>
        <v>0</v>
      </c>
      <c r="L13" s="33">
        <f>SUMIFS(annual_details_by_tech!H$2:H$1295, annual_details_by_tech!$A$2:$A$1295, "HECO", annual_details_by_tech!$C$2:$C$1295, $F13, annual_details_by_tech!$B$2:$B$1295, "capital_outlay")</f>
        <v>0</v>
      </c>
      <c r="M13" s="33">
        <f>SUMIFS(annual_details_by_tech!I$2:I$1295, annual_details_by_tech!$A$2:$A$1295, "HECO", annual_details_by_tech!$C$2:$C$1295, $F13, annual_details_by_tech!$B$2:$B$1295, "capital_outlay")</f>
        <v>0</v>
      </c>
      <c r="N13" s="33">
        <f>SUMIFS(annual_details_by_tech!J$2:J$1295, annual_details_by_tech!$A$2:$A$1295, "HECO", annual_details_by_tech!$C$2:$C$1295, $F13, annual_details_by_tech!$B$2:$B$1295, "capital_outlay")</f>
        <v>0</v>
      </c>
      <c r="O13" s="33">
        <f>SUMIFS(annual_details_by_tech!K$2:K$1295, annual_details_by_tech!$A$2:$A$1295, "HECO", annual_details_by_tech!$C$2:$C$1295, $F13, annual_details_by_tech!$B$2:$B$1295, "capital_outlay")</f>
        <v>0</v>
      </c>
      <c r="P13" s="33">
        <f>SUMIFS(annual_details_by_tech!L$2:L$1295, annual_details_by_tech!$A$2:$A$1295, "HECO", annual_details_by_tech!$C$2:$C$1295, $F13, annual_details_by_tech!$B$2:$B$1295, "capital_outlay")</f>
        <v>0</v>
      </c>
      <c r="Q13" s="33">
        <f>SUMIFS(annual_details_by_tech!M$2:M$1295, annual_details_by_tech!$A$2:$A$1295, "HECO", annual_details_by_tech!$C$2:$C$1295, $F13, annual_details_by_tech!$B$2:$B$1295, "capital_outlay")</f>
        <v>0</v>
      </c>
      <c r="R13" s="33">
        <f>SUMIFS(annual_details_by_tech!N$2:N$1295, annual_details_by_tech!$A$2:$A$1295, "HECO", annual_details_by_tech!$C$2:$C$1295, $F13, annual_details_by_tech!$B$2:$B$1295, "capital_outlay")</f>
        <v>0</v>
      </c>
      <c r="S13" s="33">
        <f>SUMIFS(annual_details_by_tech!O$2:O$1295, annual_details_by_tech!$A$2:$A$1295, "HECO", annual_details_by_tech!$C$2:$C$1295, $F13, annual_details_by_tech!$B$2:$B$1295, "capital_outlay")</f>
        <v>0</v>
      </c>
      <c r="T13" s="33">
        <f>SUMIFS(annual_details_by_tech!P$2:P$1295, annual_details_by_tech!$A$2:$A$1295, "HECO", annual_details_by_tech!$C$2:$C$1295, $F13, annual_details_by_tech!$B$2:$B$1295, "capital_outlay")</f>
        <v>0</v>
      </c>
      <c r="U13" s="33">
        <f>SUMIFS(annual_details_by_tech!Q$2:Q$1295, annual_details_by_tech!$A$2:$A$1295, "HECO", annual_details_by_tech!$C$2:$C$1295, $F13, annual_details_by_tech!$B$2:$B$1295, "capital_outlay")</f>
        <v>0</v>
      </c>
      <c r="V13" s="33">
        <f>SUMIFS(annual_details_by_tech!R$2:R$1295, annual_details_by_tech!$A$2:$A$1295, "HECO", annual_details_by_tech!$C$2:$C$1295, $F13, annual_details_by_tech!$B$2:$B$1295, "capital_outlay")</f>
        <v>0</v>
      </c>
      <c r="W13" s="33">
        <f>SUMIFS(annual_details_by_tech!S$2:S$1295, annual_details_by_tech!$A$2:$A$1295, "HECO", annual_details_by_tech!$C$2:$C$1295, $F13, annual_details_by_tech!$B$2:$B$1295, "capital_outlay")</f>
        <v>0</v>
      </c>
      <c r="X13" s="33">
        <f>SUMIFS(annual_details_by_tech!T$2:T$1295, annual_details_by_tech!$A$2:$A$1295, "HECO", annual_details_by_tech!$C$2:$C$1295, $F13, annual_details_by_tech!$B$2:$B$1295, "capital_outlay")</f>
        <v>0</v>
      </c>
      <c r="Y13" s="33">
        <f>SUMIFS(annual_details_by_tech!U$2:U$1295, annual_details_by_tech!$A$2:$A$1295, "HECO", annual_details_by_tech!$C$2:$C$1295, $F13, annual_details_by_tech!$B$2:$B$1295, "capital_outlay")</f>
        <v>0</v>
      </c>
      <c r="Z13" s="33">
        <f>SUMIFS(annual_details_by_tech!V$2:V$1295, annual_details_by_tech!$A$2:$A$1295, "HECO", annual_details_by_tech!$C$2:$C$1295, $F13, annual_details_by_tech!$B$2:$B$1295, "capital_outlay")</f>
        <v>0</v>
      </c>
      <c r="AA13" s="33">
        <f>SUMIFS(annual_details_by_tech!W$2:W$1295, annual_details_by_tech!$A$2:$A$1295, "HECO", annual_details_by_tech!$C$2:$C$1295, $F13, annual_details_by_tech!$B$2:$B$1295, "capital_outlay")</f>
        <v>0</v>
      </c>
      <c r="AB13" s="33">
        <f>SUMIFS(annual_details_by_tech!X$2:X$1295, annual_details_by_tech!$A$2:$A$1295, "HECO", annual_details_by_tech!$C$2:$C$1295, $F13, annual_details_by_tech!$B$2:$B$1295, "capital_outlay")</f>
        <v>0</v>
      </c>
    </row>
    <row r="14" spans="1:30" s="9" customFormat="1" x14ac:dyDescent="0.2">
      <c r="A14" s="17"/>
      <c r="B14" s="6"/>
      <c r="C14" s="6"/>
      <c r="D14" s="32"/>
      <c r="E14" s="17"/>
      <c r="F14" s="32" t="str">
        <f>IF(AND(annual_details_by_tech!A6="HECO",annual_details_by_tech!B6=annual_details_by_tech!B$2), annual_details_by_tech!C6, "-
")</f>
        <v>IC_Schofield</v>
      </c>
      <c r="G14" s="33"/>
      <c r="H14" s="33"/>
      <c r="I14" s="33"/>
      <c r="J14" s="33">
        <f>SUMIFS(annual_details_by_tech!F$2:F$1295, annual_details_by_tech!$A$2:$A$1295, "HECO", annual_details_by_tech!$C$2:$C$1295, $F14, annual_details_by_tech!$B$2:$B$1295, "capital_outlay")</f>
        <v>0</v>
      </c>
      <c r="K14" s="33">
        <f>SUMIFS(annual_details_by_tech!G$2:G$1295, annual_details_by_tech!$A$2:$A$1295, "HECO", annual_details_by_tech!$C$2:$C$1295, $F14, annual_details_by_tech!$B$2:$B$1295, "capital_outlay")</f>
        <v>0</v>
      </c>
      <c r="L14" s="33">
        <f>SUMIFS(annual_details_by_tech!H$2:H$1295, annual_details_by_tech!$A$2:$A$1295, "HECO", annual_details_by_tech!$C$2:$C$1295, $F14, annual_details_by_tech!$B$2:$B$1295, "capital_outlay")</f>
        <v>0</v>
      </c>
      <c r="M14" s="33">
        <f>SUMIFS(annual_details_by_tech!I$2:I$1295, annual_details_by_tech!$A$2:$A$1295, "HECO", annual_details_by_tech!$C$2:$C$1295, $F14, annual_details_by_tech!$B$2:$B$1295, "capital_outlay")</f>
        <v>0</v>
      </c>
      <c r="N14" s="33">
        <f>SUMIFS(annual_details_by_tech!J$2:J$1295, annual_details_by_tech!$A$2:$A$1295, "HECO", annual_details_by_tech!$C$2:$C$1295, $F14, annual_details_by_tech!$B$2:$B$1295, "capital_outlay")</f>
        <v>0</v>
      </c>
      <c r="O14" s="33">
        <f>SUMIFS(annual_details_by_tech!K$2:K$1295, annual_details_by_tech!$A$2:$A$1295, "HECO", annual_details_by_tech!$C$2:$C$1295, $F14, annual_details_by_tech!$B$2:$B$1295, "capital_outlay")</f>
        <v>0</v>
      </c>
      <c r="P14" s="33">
        <f>SUMIFS(annual_details_by_tech!L$2:L$1295, annual_details_by_tech!$A$2:$A$1295, "HECO", annual_details_by_tech!$C$2:$C$1295, $F14, annual_details_by_tech!$B$2:$B$1295, "capital_outlay")</f>
        <v>0</v>
      </c>
      <c r="Q14" s="33">
        <f>SUMIFS(annual_details_by_tech!M$2:M$1295, annual_details_by_tech!$A$2:$A$1295, "HECO", annual_details_by_tech!$C$2:$C$1295, $F14, annual_details_by_tech!$B$2:$B$1295, "capital_outlay")</f>
        <v>0</v>
      </c>
      <c r="R14" s="33">
        <f>SUMIFS(annual_details_by_tech!N$2:N$1295, annual_details_by_tech!$A$2:$A$1295, "HECO", annual_details_by_tech!$C$2:$C$1295, $F14, annual_details_by_tech!$B$2:$B$1295, "capital_outlay")</f>
        <v>0</v>
      </c>
      <c r="S14" s="33">
        <f>SUMIFS(annual_details_by_tech!O$2:O$1295, annual_details_by_tech!$A$2:$A$1295, "HECO", annual_details_by_tech!$C$2:$C$1295, $F14, annual_details_by_tech!$B$2:$B$1295, "capital_outlay")</f>
        <v>0</v>
      </c>
      <c r="T14" s="33">
        <f>SUMIFS(annual_details_by_tech!P$2:P$1295, annual_details_by_tech!$A$2:$A$1295, "HECO", annual_details_by_tech!$C$2:$C$1295, $F14, annual_details_by_tech!$B$2:$B$1295, "capital_outlay")</f>
        <v>0</v>
      </c>
      <c r="U14" s="33">
        <f>SUMIFS(annual_details_by_tech!Q$2:Q$1295, annual_details_by_tech!$A$2:$A$1295, "HECO", annual_details_by_tech!$C$2:$C$1295, $F14, annual_details_by_tech!$B$2:$B$1295, "capital_outlay")</f>
        <v>0</v>
      </c>
      <c r="V14" s="33">
        <f>SUMIFS(annual_details_by_tech!R$2:R$1295, annual_details_by_tech!$A$2:$A$1295, "HECO", annual_details_by_tech!$C$2:$C$1295, $F14, annual_details_by_tech!$B$2:$B$1295, "capital_outlay")</f>
        <v>0</v>
      </c>
      <c r="W14" s="33">
        <f>SUMIFS(annual_details_by_tech!S$2:S$1295, annual_details_by_tech!$A$2:$A$1295, "HECO", annual_details_by_tech!$C$2:$C$1295, $F14, annual_details_by_tech!$B$2:$B$1295, "capital_outlay")</f>
        <v>0</v>
      </c>
      <c r="X14" s="33">
        <f>SUMIFS(annual_details_by_tech!T$2:T$1295, annual_details_by_tech!$A$2:$A$1295, "HECO", annual_details_by_tech!$C$2:$C$1295, $F14, annual_details_by_tech!$B$2:$B$1295, "capital_outlay")</f>
        <v>0</v>
      </c>
      <c r="Y14" s="33">
        <f>SUMIFS(annual_details_by_tech!U$2:U$1295, annual_details_by_tech!$A$2:$A$1295, "HECO", annual_details_by_tech!$C$2:$C$1295, $F14, annual_details_by_tech!$B$2:$B$1295, "capital_outlay")</f>
        <v>0</v>
      </c>
      <c r="Z14" s="33">
        <f>SUMIFS(annual_details_by_tech!V$2:V$1295, annual_details_by_tech!$A$2:$A$1295, "HECO", annual_details_by_tech!$C$2:$C$1295, $F14, annual_details_by_tech!$B$2:$B$1295, "capital_outlay")</f>
        <v>0</v>
      </c>
      <c r="AA14" s="33">
        <f>SUMIFS(annual_details_by_tech!W$2:W$1295, annual_details_by_tech!$A$2:$A$1295, "HECO", annual_details_by_tech!$C$2:$C$1295, $F14, annual_details_by_tech!$B$2:$B$1295, "capital_outlay")</f>
        <v>0</v>
      </c>
      <c r="AB14" s="33">
        <f>SUMIFS(annual_details_by_tech!X$2:X$1295, annual_details_by_tech!$A$2:$A$1295, "HECO", annual_details_by_tech!$C$2:$C$1295, $F14, annual_details_by_tech!$B$2:$B$1295, "capital_outlay")</f>
        <v>0</v>
      </c>
    </row>
    <row r="15" spans="1:30" s="9" customFormat="1" x14ac:dyDescent="0.2">
      <c r="A15" s="17"/>
      <c r="B15" s="6"/>
      <c r="C15" s="6"/>
      <c r="D15" s="32"/>
      <c r="E15" s="17"/>
      <c r="F15" s="32" t="str">
        <f>IF(AND(annual_details_by_tech!A7="HECO",annual_details_by_tech!B7=annual_details_by_tech!B$2), annual_details_by_tech!C7, "-
")</f>
        <v>Kahe_1</v>
      </c>
      <c r="G15" s="33"/>
      <c r="H15" s="33"/>
      <c r="I15" s="33"/>
      <c r="J15" s="33">
        <f>SUMIFS(annual_details_by_tech!F$2:F$1295, annual_details_by_tech!$A$2:$A$1295, "HECO", annual_details_by_tech!$C$2:$C$1295, $F15, annual_details_by_tech!$B$2:$B$1295, "capital_outlay")</f>
        <v>0</v>
      </c>
      <c r="K15" s="33">
        <f>SUMIFS(annual_details_by_tech!G$2:G$1295, annual_details_by_tech!$A$2:$A$1295, "HECO", annual_details_by_tech!$C$2:$C$1295, $F15, annual_details_by_tech!$B$2:$B$1295, "capital_outlay")</f>
        <v>0</v>
      </c>
      <c r="L15" s="33">
        <f>SUMIFS(annual_details_by_tech!H$2:H$1295, annual_details_by_tech!$A$2:$A$1295, "HECO", annual_details_by_tech!$C$2:$C$1295, $F15, annual_details_by_tech!$B$2:$B$1295, "capital_outlay")</f>
        <v>0</v>
      </c>
      <c r="M15" s="33">
        <f>SUMIFS(annual_details_by_tech!I$2:I$1295, annual_details_by_tech!$A$2:$A$1295, "HECO", annual_details_by_tech!$C$2:$C$1295, $F15, annual_details_by_tech!$B$2:$B$1295, "capital_outlay")</f>
        <v>0</v>
      </c>
      <c r="N15" s="33">
        <f>SUMIFS(annual_details_by_tech!J$2:J$1295, annual_details_by_tech!$A$2:$A$1295, "HECO", annual_details_by_tech!$C$2:$C$1295, $F15, annual_details_by_tech!$B$2:$B$1295, "capital_outlay")</f>
        <v>0</v>
      </c>
      <c r="O15" s="33">
        <f>SUMIFS(annual_details_by_tech!K$2:K$1295, annual_details_by_tech!$A$2:$A$1295, "HECO", annual_details_by_tech!$C$2:$C$1295, $F15, annual_details_by_tech!$B$2:$B$1295, "capital_outlay")</f>
        <v>0</v>
      </c>
      <c r="P15" s="33">
        <f>SUMIFS(annual_details_by_tech!L$2:L$1295, annual_details_by_tech!$A$2:$A$1295, "HECO", annual_details_by_tech!$C$2:$C$1295, $F15, annual_details_by_tech!$B$2:$B$1295, "capital_outlay")</f>
        <v>0</v>
      </c>
      <c r="Q15" s="33">
        <f>SUMIFS(annual_details_by_tech!M$2:M$1295, annual_details_by_tech!$A$2:$A$1295, "HECO", annual_details_by_tech!$C$2:$C$1295, $F15, annual_details_by_tech!$B$2:$B$1295, "capital_outlay")</f>
        <v>0</v>
      </c>
      <c r="R15" s="33">
        <f>SUMIFS(annual_details_by_tech!N$2:N$1295, annual_details_by_tech!$A$2:$A$1295, "HECO", annual_details_by_tech!$C$2:$C$1295, $F15, annual_details_by_tech!$B$2:$B$1295, "capital_outlay")</f>
        <v>0</v>
      </c>
      <c r="S15" s="33">
        <f>SUMIFS(annual_details_by_tech!O$2:O$1295, annual_details_by_tech!$A$2:$A$1295, "HECO", annual_details_by_tech!$C$2:$C$1295, $F15, annual_details_by_tech!$B$2:$B$1295, "capital_outlay")</f>
        <v>0</v>
      </c>
      <c r="T15" s="33">
        <f>SUMIFS(annual_details_by_tech!P$2:P$1295, annual_details_by_tech!$A$2:$A$1295, "HECO", annual_details_by_tech!$C$2:$C$1295, $F15, annual_details_by_tech!$B$2:$B$1295, "capital_outlay")</f>
        <v>0</v>
      </c>
      <c r="U15" s="33">
        <f>SUMIFS(annual_details_by_tech!Q$2:Q$1295, annual_details_by_tech!$A$2:$A$1295, "HECO", annual_details_by_tech!$C$2:$C$1295, $F15, annual_details_by_tech!$B$2:$B$1295, "capital_outlay")</f>
        <v>0</v>
      </c>
      <c r="V15" s="33">
        <f>SUMIFS(annual_details_by_tech!R$2:R$1295, annual_details_by_tech!$A$2:$A$1295, "HECO", annual_details_by_tech!$C$2:$C$1295, $F15, annual_details_by_tech!$B$2:$B$1295, "capital_outlay")</f>
        <v>0</v>
      </c>
      <c r="W15" s="33">
        <f>SUMIFS(annual_details_by_tech!S$2:S$1295, annual_details_by_tech!$A$2:$A$1295, "HECO", annual_details_by_tech!$C$2:$C$1295, $F15, annual_details_by_tech!$B$2:$B$1295, "capital_outlay")</f>
        <v>0</v>
      </c>
      <c r="X15" s="33">
        <f>SUMIFS(annual_details_by_tech!T$2:T$1295, annual_details_by_tech!$A$2:$A$1295, "HECO", annual_details_by_tech!$C$2:$C$1295, $F15, annual_details_by_tech!$B$2:$B$1295, "capital_outlay")</f>
        <v>0</v>
      </c>
      <c r="Y15" s="33">
        <f>SUMIFS(annual_details_by_tech!U$2:U$1295, annual_details_by_tech!$A$2:$A$1295, "HECO", annual_details_by_tech!$C$2:$C$1295, $F15, annual_details_by_tech!$B$2:$B$1295, "capital_outlay")</f>
        <v>0</v>
      </c>
      <c r="Z15" s="33">
        <f>SUMIFS(annual_details_by_tech!V$2:V$1295, annual_details_by_tech!$A$2:$A$1295, "HECO", annual_details_by_tech!$C$2:$C$1295, $F15, annual_details_by_tech!$B$2:$B$1295, "capital_outlay")</f>
        <v>0</v>
      </c>
      <c r="AA15" s="33">
        <f>SUMIFS(annual_details_by_tech!W$2:W$1295, annual_details_by_tech!$A$2:$A$1295, "HECO", annual_details_by_tech!$C$2:$C$1295, $F15, annual_details_by_tech!$B$2:$B$1295, "capital_outlay")</f>
        <v>0</v>
      </c>
      <c r="AB15" s="33">
        <f>SUMIFS(annual_details_by_tech!X$2:X$1295, annual_details_by_tech!$A$2:$A$1295, "HECO", annual_details_by_tech!$C$2:$C$1295, $F15, annual_details_by_tech!$B$2:$B$1295, "capital_outlay")</f>
        <v>0</v>
      </c>
    </row>
    <row r="16" spans="1:30" s="9" customFormat="1" x14ac:dyDescent="0.2">
      <c r="A16" s="17"/>
      <c r="B16" s="6"/>
      <c r="C16" s="6"/>
      <c r="D16" s="32"/>
      <c r="E16" s="17"/>
      <c r="F16" s="32" t="str">
        <f>IF(AND(annual_details_by_tech!A8="HECO",annual_details_by_tech!B8=annual_details_by_tech!B$2), annual_details_by_tech!C8, "-
")</f>
        <v>Kahe_2</v>
      </c>
      <c r="G16" s="33"/>
      <c r="H16" s="33"/>
      <c r="I16" s="33"/>
      <c r="J16" s="33">
        <f>SUMIFS(annual_details_by_tech!F$2:F$1295, annual_details_by_tech!$A$2:$A$1295, "HECO", annual_details_by_tech!$C$2:$C$1295, $F16, annual_details_by_tech!$B$2:$B$1295, "capital_outlay")</f>
        <v>0</v>
      </c>
      <c r="K16" s="33">
        <f>SUMIFS(annual_details_by_tech!G$2:G$1295, annual_details_by_tech!$A$2:$A$1295, "HECO", annual_details_by_tech!$C$2:$C$1295, $F16, annual_details_by_tech!$B$2:$B$1295, "capital_outlay")</f>
        <v>0</v>
      </c>
      <c r="L16" s="33">
        <f>SUMIFS(annual_details_by_tech!H$2:H$1295, annual_details_by_tech!$A$2:$A$1295, "HECO", annual_details_by_tech!$C$2:$C$1295, $F16, annual_details_by_tech!$B$2:$B$1295, "capital_outlay")</f>
        <v>0</v>
      </c>
      <c r="M16" s="33">
        <f>SUMIFS(annual_details_by_tech!I$2:I$1295, annual_details_by_tech!$A$2:$A$1295, "HECO", annual_details_by_tech!$C$2:$C$1295, $F16, annual_details_by_tech!$B$2:$B$1295, "capital_outlay")</f>
        <v>0</v>
      </c>
      <c r="N16" s="33">
        <f>SUMIFS(annual_details_by_tech!J$2:J$1295, annual_details_by_tech!$A$2:$A$1295, "HECO", annual_details_by_tech!$C$2:$C$1295, $F16, annual_details_by_tech!$B$2:$B$1295, "capital_outlay")</f>
        <v>0</v>
      </c>
      <c r="O16" s="33">
        <f>SUMIFS(annual_details_by_tech!K$2:K$1295, annual_details_by_tech!$A$2:$A$1295, "HECO", annual_details_by_tech!$C$2:$C$1295, $F16, annual_details_by_tech!$B$2:$B$1295, "capital_outlay")</f>
        <v>0</v>
      </c>
      <c r="P16" s="33">
        <f>SUMIFS(annual_details_by_tech!L$2:L$1295, annual_details_by_tech!$A$2:$A$1295, "HECO", annual_details_by_tech!$C$2:$C$1295, $F16, annual_details_by_tech!$B$2:$B$1295, "capital_outlay")</f>
        <v>0</v>
      </c>
      <c r="Q16" s="33">
        <f>SUMIFS(annual_details_by_tech!M$2:M$1295, annual_details_by_tech!$A$2:$A$1295, "HECO", annual_details_by_tech!$C$2:$C$1295, $F16, annual_details_by_tech!$B$2:$B$1295, "capital_outlay")</f>
        <v>0</v>
      </c>
      <c r="R16" s="33">
        <f>SUMIFS(annual_details_by_tech!N$2:N$1295, annual_details_by_tech!$A$2:$A$1295, "HECO", annual_details_by_tech!$C$2:$C$1295, $F16, annual_details_by_tech!$B$2:$B$1295, "capital_outlay")</f>
        <v>0</v>
      </c>
      <c r="S16" s="33">
        <f>SUMIFS(annual_details_by_tech!O$2:O$1295, annual_details_by_tech!$A$2:$A$1295, "HECO", annual_details_by_tech!$C$2:$C$1295, $F16, annual_details_by_tech!$B$2:$B$1295, "capital_outlay")</f>
        <v>0</v>
      </c>
      <c r="T16" s="33">
        <f>SUMIFS(annual_details_by_tech!P$2:P$1295, annual_details_by_tech!$A$2:$A$1295, "HECO", annual_details_by_tech!$C$2:$C$1295, $F16, annual_details_by_tech!$B$2:$B$1295, "capital_outlay")</f>
        <v>0</v>
      </c>
      <c r="U16" s="33">
        <f>SUMIFS(annual_details_by_tech!Q$2:Q$1295, annual_details_by_tech!$A$2:$A$1295, "HECO", annual_details_by_tech!$C$2:$C$1295, $F16, annual_details_by_tech!$B$2:$B$1295, "capital_outlay")</f>
        <v>0</v>
      </c>
      <c r="V16" s="33">
        <f>SUMIFS(annual_details_by_tech!R$2:R$1295, annual_details_by_tech!$A$2:$A$1295, "HECO", annual_details_by_tech!$C$2:$C$1295, $F16, annual_details_by_tech!$B$2:$B$1295, "capital_outlay")</f>
        <v>0</v>
      </c>
      <c r="W16" s="33">
        <f>SUMIFS(annual_details_by_tech!S$2:S$1295, annual_details_by_tech!$A$2:$A$1295, "HECO", annual_details_by_tech!$C$2:$C$1295, $F16, annual_details_by_tech!$B$2:$B$1295, "capital_outlay")</f>
        <v>0</v>
      </c>
      <c r="X16" s="33">
        <f>SUMIFS(annual_details_by_tech!T$2:T$1295, annual_details_by_tech!$A$2:$A$1295, "HECO", annual_details_by_tech!$C$2:$C$1295, $F16, annual_details_by_tech!$B$2:$B$1295, "capital_outlay")</f>
        <v>0</v>
      </c>
      <c r="Y16" s="33">
        <f>SUMIFS(annual_details_by_tech!U$2:U$1295, annual_details_by_tech!$A$2:$A$1295, "HECO", annual_details_by_tech!$C$2:$C$1295, $F16, annual_details_by_tech!$B$2:$B$1295, "capital_outlay")</f>
        <v>0</v>
      </c>
      <c r="Z16" s="33">
        <f>SUMIFS(annual_details_by_tech!V$2:V$1295, annual_details_by_tech!$A$2:$A$1295, "HECO", annual_details_by_tech!$C$2:$C$1295, $F16, annual_details_by_tech!$B$2:$B$1295, "capital_outlay")</f>
        <v>0</v>
      </c>
      <c r="AA16" s="33">
        <f>SUMIFS(annual_details_by_tech!W$2:W$1295, annual_details_by_tech!$A$2:$A$1295, "HECO", annual_details_by_tech!$C$2:$C$1295, $F16, annual_details_by_tech!$B$2:$B$1295, "capital_outlay")</f>
        <v>0</v>
      </c>
      <c r="AB16" s="33">
        <f>SUMIFS(annual_details_by_tech!X$2:X$1295, annual_details_by_tech!$A$2:$A$1295, "HECO", annual_details_by_tech!$C$2:$C$1295, $F16, annual_details_by_tech!$B$2:$B$1295, "capital_outlay")</f>
        <v>0</v>
      </c>
    </row>
    <row r="17" spans="1:28" s="9" customFormat="1" x14ac:dyDescent="0.2">
      <c r="A17" s="17"/>
      <c r="B17" s="6"/>
      <c r="C17" s="6"/>
      <c r="D17" s="32"/>
      <c r="E17" s="17"/>
      <c r="F17" s="32" t="str">
        <f>IF(AND(annual_details_by_tech!A9="HECO",annual_details_by_tech!B9=annual_details_by_tech!B$2), annual_details_by_tech!C9, "-
")</f>
        <v>Kahe_3</v>
      </c>
      <c r="G17" s="33"/>
      <c r="H17" s="33"/>
      <c r="I17" s="33"/>
      <c r="J17" s="33">
        <f>SUMIFS(annual_details_by_tech!F$2:F$1295, annual_details_by_tech!$A$2:$A$1295, "HECO", annual_details_by_tech!$C$2:$C$1295, $F17, annual_details_by_tech!$B$2:$B$1295, "capital_outlay")</f>
        <v>0</v>
      </c>
      <c r="K17" s="33">
        <f>SUMIFS(annual_details_by_tech!G$2:G$1295, annual_details_by_tech!$A$2:$A$1295, "HECO", annual_details_by_tech!$C$2:$C$1295, $F17, annual_details_by_tech!$B$2:$B$1295, "capital_outlay")</f>
        <v>0</v>
      </c>
      <c r="L17" s="33">
        <f>SUMIFS(annual_details_by_tech!H$2:H$1295, annual_details_by_tech!$A$2:$A$1295, "HECO", annual_details_by_tech!$C$2:$C$1295, $F17, annual_details_by_tech!$B$2:$B$1295, "capital_outlay")</f>
        <v>0</v>
      </c>
      <c r="M17" s="33">
        <f>SUMIFS(annual_details_by_tech!I$2:I$1295, annual_details_by_tech!$A$2:$A$1295, "HECO", annual_details_by_tech!$C$2:$C$1295, $F17, annual_details_by_tech!$B$2:$B$1295, "capital_outlay")</f>
        <v>0</v>
      </c>
      <c r="N17" s="33">
        <f>SUMIFS(annual_details_by_tech!J$2:J$1295, annual_details_by_tech!$A$2:$A$1295, "HECO", annual_details_by_tech!$C$2:$C$1295, $F17, annual_details_by_tech!$B$2:$B$1295, "capital_outlay")</f>
        <v>0</v>
      </c>
      <c r="O17" s="33">
        <f>SUMIFS(annual_details_by_tech!K$2:K$1295, annual_details_by_tech!$A$2:$A$1295, "HECO", annual_details_by_tech!$C$2:$C$1295, $F17, annual_details_by_tech!$B$2:$B$1295, "capital_outlay")</f>
        <v>0</v>
      </c>
      <c r="P17" s="33">
        <f>SUMIFS(annual_details_by_tech!L$2:L$1295, annual_details_by_tech!$A$2:$A$1295, "HECO", annual_details_by_tech!$C$2:$C$1295, $F17, annual_details_by_tech!$B$2:$B$1295, "capital_outlay")</f>
        <v>0</v>
      </c>
      <c r="Q17" s="33">
        <f>SUMIFS(annual_details_by_tech!M$2:M$1295, annual_details_by_tech!$A$2:$A$1295, "HECO", annual_details_by_tech!$C$2:$C$1295, $F17, annual_details_by_tech!$B$2:$B$1295, "capital_outlay")</f>
        <v>0</v>
      </c>
      <c r="R17" s="33">
        <f>SUMIFS(annual_details_by_tech!N$2:N$1295, annual_details_by_tech!$A$2:$A$1295, "HECO", annual_details_by_tech!$C$2:$C$1295, $F17, annual_details_by_tech!$B$2:$B$1295, "capital_outlay")</f>
        <v>0</v>
      </c>
      <c r="S17" s="33">
        <f>SUMIFS(annual_details_by_tech!O$2:O$1295, annual_details_by_tech!$A$2:$A$1295, "HECO", annual_details_by_tech!$C$2:$C$1295, $F17, annual_details_by_tech!$B$2:$B$1295, "capital_outlay")</f>
        <v>0</v>
      </c>
      <c r="T17" s="33">
        <f>SUMIFS(annual_details_by_tech!P$2:P$1295, annual_details_by_tech!$A$2:$A$1295, "HECO", annual_details_by_tech!$C$2:$C$1295, $F17, annual_details_by_tech!$B$2:$B$1295, "capital_outlay")</f>
        <v>0</v>
      </c>
      <c r="U17" s="33">
        <f>SUMIFS(annual_details_by_tech!Q$2:Q$1295, annual_details_by_tech!$A$2:$A$1295, "HECO", annual_details_by_tech!$C$2:$C$1295, $F17, annual_details_by_tech!$B$2:$B$1295, "capital_outlay")</f>
        <v>0</v>
      </c>
      <c r="V17" s="33">
        <f>SUMIFS(annual_details_by_tech!R$2:R$1295, annual_details_by_tech!$A$2:$A$1295, "HECO", annual_details_by_tech!$C$2:$C$1295, $F17, annual_details_by_tech!$B$2:$B$1295, "capital_outlay")</f>
        <v>0</v>
      </c>
      <c r="W17" s="33">
        <f>SUMIFS(annual_details_by_tech!S$2:S$1295, annual_details_by_tech!$A$2:$A$1295, "HECO", annual_details_by_tech!$C$2:$C$1295, $F17, annual_details_by_tech!$B$2:$B$1295, "capital_outlay")</f>
        <v>0</v>
      </c>
      <c r="X17" s="33">
        <f>SUMIFS(annual_details_by_tech!T$2:T$1295, annual_details_by_tech!$A$2:$A$1295, "HECO", annual_details_by_tech!$C$2:$C$1295, $F17, annual_details_by_tech!$B$2:$B$1295, "capital_outlay")</f>
        <v>0</v>
      </c>
      <c r="Y17" s="33">
        <f>SUMIFS(annual_details_by_tech!U$2:U$1295, annual_details_by_tech!$A$2:$A$1295, "HECO", annual_details_by_tech!$C$2:$C$1295, $F17, annual_details_by_tech!$B$2:$B$1295, "capital_outlay")</f>
        <v>0</v>
      </c>
      <c r="Z17" s="33">
        <f>SUMIFS(annual_details_by_tech!V$2:V$1295, annual_details_by_tech!$A$2:$A$1295, "HECO", annual_details_by_tech!$C$2:$C$1295, $F17, annual_details_by_tech!$B$2:$B$1295, "capital_outlay")</f>
        <v>0</v>
      </c>
      <c r="AA17" s="33">
        <f>SUMIFS(annual_details_by_tech!W$2:W$1295, annual_details_by_tech!$A$2:$A$1295, "HECO", annual_details_by_tech!$C$2:$C$1295, $F17, annual_details_by_tech!$B$2:$B$1295, "capital_outlay")</f>
        <v>0</v>
      </c>
      <c r="AB17" s="33">
        <f>SUMIFS(annual_details_by_tech!X$2:X$1295, annual_details_by_tech!$A$2:$A$1295, "HECO", annual_details_by_tech!$C$2:$C$1295, $F17, annual_details_by_tech!$B$2:$B$1295, "capital_outlay")</f>
        <v>0</v>
      </c>
    </row>
    <row r="18" spans="1:28" s="9" customFormat="1" x14ac:dyDescent="0.2">
      <c r="A18" s="17"/>
      <c r="B18" s="6"/>
      <c r="C18" s="6"/>
      <c r="D18" s="32"/>
      <c r="E18" s="17"/>
      <c r="F18" s="32" t="str">
        <f>IF(AND(annual_details_by_tech!A10="HECO",annual_details_by_tech!B10=annual_details_by_tech!B$2), annual_details_by_tech!C10, "-
")</f>
        <v>Kahe_4</v>
      </c>
      <c r="G18" s="33"/>
      <c r="H18" s="33"/>
      <c r="I18" s="33"/>
      <c r="J18" s="33">
        <f>SUMIFS(annual_details_by_tech!F$2:F$1295, annual_details_by_tech!$A$2:$A$1295, "HECO", annual_details_by_tech!$C$2:$C$1295, $F18, annual_details_by_tech!$B$2:$B$1295, "capital_outlay")</f>
        <v>0</v>
      </c>
      <c r="K18" s="33">
        <f>SUMIFS(annual_details_by_tech!G$2:G$1295, annual_details_by_tech!$A$2:$A$1295, "HECO", annual_details_by_tech!$C$2:$C$1295, $F18, annual_details_by_tech!$B$2:$B$1295, "capital_outlay")</f>
        <v>0</v>
      </c>
      <c r="L18" s="33">
        <f>SUMIFS(annual_details_by_tech!H$2:H$1295, annual_details_by_tech!$A$2:$A$1295, "HECO", annual_details_by_tech!$C$2:$C$1295, $F18, annual_details_by_tech!$B$2:$B$1295, "capital_outlay")</f>
        <v>0</v>
      </c>
      <c r="M18" s="33">
        <f>SUMIFS(annual_details_by_tech!I$2:I$1295, annual_details_by_tech!$A$2:$A$1295, "HECO", annual_details_by_tech!$C$2:$C$1295, $F18, annual_details_by_tech!$B$2:$B$1295, "capital_outlay")</f>
        <v>0</v>
      </c>
      <c r="N18" s="33">
        <f>SUMIFS(annual_details_by_tech!J$2:J$1295, annual_details_by_tech!$A$2:$A$1295, "HECO", annual_details_by_tech!$C$2:$C$1295, $F18, annual_details_by_tech!$B$2:$B$1295, "capital_outlay")</f>
        <v>0</v>
      </c>
      <c r="O18" s="33">
        <f>SUMIFS(annual_details_by_tech!K$2:K$1295, annual_details_by_tech!$A$2:$A$1295, "HECO", annual_details_by_tech!$C$2:$C$1295, $F18, annual_details_by_tech!$B$2:$B$1295, "capital_outlay")</f>
        <v>0</v>
      </c>
      <c r="P18" s="33">
        <f>SUMIFS(annual_details_by_tech!L$2:L$1295, annual_details_by_tech!$A$2:$A$1295, "HECO", annual_details_by_tech!$C$2:$C$1295, $F18, annual_details_by_tech!$B$2:$B$1295, "capital_outlay")</f>
        <v>0</v>
      </c>
      <c r="Q18" s="33">
        <f>SUMIFS(annual_details_by_tech!M$2:M$1295, annual_details_by_tech!$A$2:$A$1295, "HECO", annual_details_by_tech!$C$2:$C$1295, $F18, annual_details_by_tech!$B$2:$B$1295, "capital_outlay")</f>
        <v>0</v>
      </c>
      <c r="R18" s="33">
        <f>SUMIFS(annual_details_by_tech!N$2:N$1295, annual_details_by_tech!$A$2:$A$1295, "HECO", annual_details_by_tech!$C$2:$C$1295, $F18, annual_details_by_tech!$B$2:$B$1295, "capital_outlay")</f>
        <v>0</v>
      </c>
      <c r="S18" s="33">
        <f>SUMIFS(annual_details_by_tech!O$2:O$1295, annual_details_by_tech!$A$2:$A$1295, "HECO", annual_details_by_tech!$C$2:$C$1295, $F18, annual_details_by_tech!$B$2:$B$1295, "capital_outlay")</f>
        <v>0</v>
      </c>
      <c r="T18" s="33">
        <f>SUMIFS(annual_details_by_tech!P$2:P$1295, annual_details_by_tech!$A$2:$A$1295, "HECO", annual_details_by_tech!$C$2:$C$1295, $F18, annual_details_by_tech!$B$2:$B$1295, "capital_outlay")</f>
        <v>0</v>
      </c>
      <c r="U18" s="33">
        <f>SUMIFS(annual_details_by_tech!Q$2:Q$1295, annual_details_by_tech!$A$2:$A$1295, "HECO", annual_details_by_tech!$C$2:$C$1295, $F18, annual_details_by_tech!$B$2:$B$1295, "capital_outlay")</f>
        <v>0</v>
      </c>
      <c r="V18" s="33">
        <f>SUMIFS(annual_details_by_tech!R$2:R$1295, annual_details_by_tech!$A$2:$A$1295, "HECO", annual_details_by_tech!$C$2:$C$1295, $F18, annual_details_by_tech!$B$2:$B$1295, "capital_outlay")</f>
        <v>0</v>
      </c>
      <c r="W18" s="33">
        <f>SUMIFS(annual_details_by_tech!S$2:S$1295, annual_details_by_tech!$A$2:$A$1295, "HECO", annual_details_by_tech!$C$2:$C$1295, $F18, annual_details_by_tech!$B$2:$B$1295, "capital_outlay")</f>
        <v>0</v>
      </c>
      <c r="X18" s="33">
        <f>SUMIFS(annual_details_by_tech!T$2:T$1295, annual_details_by_tech!$A$2:$A$1295, "HECO", annual_details_by_tech!$C$2:$C$1295, $F18, annual_details_by_tech!$B$2:$B$1295, "capital_outlay")</f>
        <v>0</v>
      </c>
      <c r="Y18" s="33">
        <f>SUMIFS(annual_details_by_tech!U$2:U$1295, annual_details_by_tech!$A$2:$A$1295, "HECO", annual_details_by_tech!$C$2:$C$1295, $F18, annual_details_by_tech!$B$2:$B$1295, "capital_outlay")</f>
        <v>0</v>
      </c>
      <c r="Z18" s="33">
        <f>SUMIFS(annual_details_by_tech!V$2:V$1295, annual_details_by_tech!$A$2:$A$1295, "HECO", annual_details_by_tech!$C$2:$C$1295, $F18, annual_details_by_tech!$B$2:$B$1295, "capital_outlay")</f>
        <v>0</v>
      </c>
      <c r="AA18" s="33">
        <f>SUMIFS(annual_details_by_tech!W$2:W$1295, annual_details_by_tech!$A$2:$A$1295, "HECO", annual_details_by_tech!$C$2:$C$1295, $F18, annual_details_by_tech!$B$2:$B$1295, "capital_outlay")</f>
        <v>0</v>
      </c>
      <c r="AB18" s="33">
        <f>SUMIFS(annual_details_by_tech!X$2:X$1295, annual_details_by_tech!$A$2:$A$1295, "HECO", annual_details_by_tech!$C$2:$C$1295, $F18, annual_details_by_tech!$B$2:$B$1295, "capital_outlay")</f>
        <v>0</v>
      </c>
    </row>
    <row r="19" spans="1:28" s="9" customFormat="1" x14ac:dyDescent="0.2">
      <c r="A19" s="17"/>
      <c r="B19" s="6"/>
      <c r="C19" s="6"/>
      <c r="D19" s="32"/>
      <c r="E19" s="17"/>
      <c r="F19" s="32" t="str">
        <f>IF(AND(annual_details_by_tech!A11="HECO",annual_details_by_tech!B11=annual_details_by_tech!B$2), annual_details_by_tech!C11, "-
")</f>
        <v>Kahe_5</v>
      </c>
      <c r="G19" s="33"/>
      <c r="H19" s="33"/>
      <c r="I19" s="33"/>
      <c r="J19" s="33">
        <f>SUMIFS(annual_details_by_tech!F$2:F$1295, annual_details_by_tech!$A$2:$A$1295, "HECO", annual_details_by_tech!$C$2:$C$1295, $F19, annual_details_by_tech!$B$2:$B$1295, "capital_outlay")</f>
        <v>0</v>
      </c>
      <c r="K19" s="33">
        <f>SUMIFS(annual_details_by_tech!G$2:G$1295, annual_details_by_tech!$A$2:$A$1295, "HECO", annual_details_by_tech!$C$2:$C$1295, $F19, annual_details_by_tech!$B$2:$B$1295, "capital_outlay")</f>
        <v>0</v>
      </c>
      <c r="L19" s="33">
        <f>SUMIFS(annual_details_by_tech!H$2:H$1295, annual_details_by_tech!$A$2:$A$1295, "HECO", annual_details_by_tech!$C$2:$C$1295, $F19, annual_details_by_tech!$B$2:$B$1295, "capital_outlay")</f>
        <v>0</v>
      </c>
      <c r="M19" s="33">
        <f>SUMIFS(annual_details_by_tech!I$2:I$1295, annual_details_by_tech!$A$2:$A$1295, "HECO", annual_details_by_tech!$C$2:$C$1295, $F19, annual_details_by_tech!$B$2:$B$1295, "capital_outlay")</f>
        <v>0</v>
      </c>
      <c r="N19" s="33">
        <f>SUMIFS(annual_details_by_tech!J$2:J$1295, annual_details_by_tech!$A$2:$A$1295, "HECO", annual_details_by_tech!$C$2:$C$1295, $F19, annual_details_by_tech!$B$2:$B$1295, "capital_outlay")</f>
        <v>0</v>
      </c>
      <c r="O19" s="33">
        <f>SUMIFS(annual_details_by_tech!K$2:K$1295, annual_details_by_tech!$A$2:$A$1295, "HECO", annual_details_by_tech!$C$2:$C$1295, $F19, annual_details_by_tech!$B$2:$B$1295, "capital_outlay")</f>
        <v>0</v>
      </c>
      <c r="P19" s="33">
        <f>SUMIFS(annual_details_by_tech!L$2:L$1295, annual_details_by_tech!$A$2:$A$1295, "HECO", annual_details_by_tech!$C$2:$C$1295, $F19, annual_details_by_tech!$B$2:$B$1295, "capital_outlay")</f>
        <v>0</v>
      </c>
      <c r="Q19" s="33">
        <f>SUMIFS(annual_details_by_tech!M$2:M$1295, annual_details_by_tech!$A$2:$A$1295, "HECO", annual_details_by_tech!$C$2:$C$1295, $F19, annual_details_by_tech!$B$2:$B$1295, "capital_outlay")</f>
        <v>0</v>
      </c>
      <c r="R19" s="33">
        <f>SUMIFS(annual_details_by_tech!N$2:N$1295, annual_details_by_tech!$A$2:$A$1295, "HECO", annual_details_by_tech!$C$2:$C$1295, $F19, annual_details_by_tech!$B$2:$B$1295, "capital_outlay")</f>
        <v>0</v>
      </c>
      <c r="S19" s="33">
        <f>SUMIFS(annual_details_by_tech!O$2:O$1295, annual_details_by_tech!$A$2:$A$1295, "HECO", annual_details_by_tech!$C$2:$C$1295, $F19, annual_details_by_tech!$B$2:$B$1295, "capital_outlay")</f>
        <v>0</v>
      </c>
      <c r="T19" s="33">
        <f>SUMIFS(annual_details_by_tech!P$2:P$1295, annual_details_by_tech!$A$2:$A$1295, "HECO", annual_details_by_tech!$C$2:$C$1295, $F19, annual_details_by_tech!$B$2:$B$1295, "capital_outlay")</f>
        <v>0</v>
      </c>
      <c r="U19" s="33">
        <f>SUMIFS(annual_details_by_tech!Q$2:Q$1295, annual_details_by_tech!$A$2:$A$1295, "HECO", annual_details_by_tech!$C$2:$C$1295, $F19, annual_details_by_tech!$B$2:$B$1295, "capital_outlay")</f>
        <v>0</v>
      </c>
      <c r="V19" s="33">
        <f>SUMIFS(annual_details_by_tech!R$2:R$1295, annual_details_by_tech!$A$2:$A$1295, "HECO", annual_details_by_tech!$C$2:$C$1295, $F19, annual_details_by_tech!$B$2:$B$1295, "capital_outlay")</f>
        <v>0</v>
      </c>
      <c r="W19" s="33">
        <f>SUMIFS(annual_details_by_tech!S$2:S$1295, annual_details_by_tech!$A$2:$A$1295, "HECO", annual_details_by_tech!$C$2:$C$1295, $F19, annual_details_by_tech!$B$2:$B$1295, "capital_outlay")</f>
        <v>0</v>
      </c>
      <c r="X19" s="33">
        <f>SUMIFS(annual_details_by_tech!T$2:T$1295, annual_details_by_tech!$A$2:$A$1295, "HECO", annual_details_by_tech!$C$2:$C$1295, $F19, annual_details_by_tech!$B$2:$B$1295, "capital_outlay")</f>
        <v>0</v>
      </c>
      <c r="Y19" s="33">
        <f>SUMIFS(annual_details_by_tech!U$2:U$1295, annual_details_by_tech!$A$2:$A$1295, "HECO", annual_details_by_tech!$C$2:$C$1295, $F19, annual_details_by_tech!$B$2:$B$1295, "capital_outlay")</f>
        <v>0</v>
      </c>
      <c r="Z19" s="33">
        <f>SUMIFS(annual_details_by_tech!V$2:V$1295, annual_details_by_tech!$A$2:$A$1295, "HECO", annual_details_by_tech!$C$2:$C$1295, $F19, annual_details_by_tech!$B$2:$B$1295, "capital_outlay")</f>
        <v>0</v>
      </c>
      <c r="AA19" s="33">
        <f>SUMIFS(annual_details_by_tech!W$2:W$1295, annual_details_by_tech!$A$2:$A$1295, "HECO", annual_details_by_tech!$C$2:$C$1295, $F19, annual_details_by_tech!$B$2:$B$1295, "capital_outlay")</f>
        <v>0</v>
      </c>
      <c r="AB19" s="33">
        <f>SUMIFS(annual_details_by_tech!X$2:X$1295, annual_details_by_tech!$A$2:$A$1295, "HECO", annual_details_by_tech!$C$2:$C$1295, $F19, annual_details_by_tech!$B$2:$B$1295, "capital_outlay")</f>
        <v>0</v>
      </c>
    </row>
    <row r="20" spans="1:28" s="9" customFormat="1" x14ac:dyDescent="0.2">
      <c r="A20" s="17"/>
      <c r="B20" s="6"/>
      <c r="C20" s="6"/>
      <c r="D20" s="32"/>
      <c r="E20" s="17"/>
      <c r="F20" s="32" t="str">
        <f>IF(AND(annual_details_by_tech!A12="HECO",annual_details_by_tech!B12=annual_details_by_tech!B$2), annual_details_by_tech!C12, "-
")</f>
        <v>Kahe_6</v>
      </c>
      <c r="G20" s="33"/>
      <c r="H20" s="33"/>
      <c r="I20" s="33"/>
      <c r="J20" s="33">
        <f>SUMIFS(annual_details_by_tech!F$2:F$1295, annual_details_by_tech!$A$2:$A$1295, "HECO", annual_details_by_tech!$C$2:$C$1295, $F20, annual_details_by_tech!$B$2:$B$1295, "capital_outlay")</f>
        <v>0</v>
      </c>
      <c r="K20" s="33">
        <f>SUMIFS(annual_details_by_tech!G$2:G$1295, annual_details_by_tech!$A$2:$A$1295, "HECO", annual_details_by_tech!$C$2:$C$1295, $F20, annual_details_by_tech!$B$2:$B$1295, "capital_outlay")</f>
        <v>0</v>
      </c>
      <c r="L20" s="33">
        <f>SUMIFS(annual_details_by_tech!H$2:H$1295, annual_details_by_tech!$A$2:$A$1295, "HECO", annual_details_by_tech!$C$2:$C$1295, $F20, annual_details_by_tech!$B$2:$B$1295, "capital_outlay")</f>
        <v>0</v>
      </c>
      <c r="M20" s="33">
        <f>SUMIFS(annual_details_by_tech!I$2:I$1295, annual_details_by_tech!$A$2:$A$1295, "HECO", annual_details_by_tech!$C$2:$C$1295, $F20, annual_details_by_tech!$B$2:$B$1295, "capital_outlay")</f>
        <v>0</v>
      </c>
      <c r="N20" s="33">
        <f>SUMIFS(annual_details_by_tech!J$2:J$1295, annual_details_by_tech!$A$2:$A$1295, "HECO", annual_details_by_tech!$C$2:$C$1295, $F20, annual_details_by_tech!$B$2:$B$1295, "capital_outlay")</f>
        <v>0</v>
      </c>
      <c r="O20" s="33">
        <f>SUMIFS(annual_details_by_tech!K$2:K$1295, annual_details_by_tech!$A$2:$A$1295, "HECO", annual_details_by_tech!$C$2:$C$1295, $F20, annual_details_by_tech!$B$2:$B$1295, "capital_outlay")</f>
        <v>0</v>
      </c>
      <c r="P20" s="33">
        <f>SUMIFS(annual_details_by_tech!L$2:L$1295, annual_details_by_tech!$A$2:$A$1295, "HECO", annual_details_by_tech!$C$2:$C$1295, $F20, annual_details_by_tech!$B$2:$B$1295, "capital_outlay")</f>
        <v>0</v>
      </c>
      <c r="Q20" s="33">
        <f>SUMIFS(annual_details_by_tech!M$2:M$1295, annual_details_by_tech!$A$2:$A$1295, "HECO", annual_details_by_tech!$C$2:$C$1295, $F20, annual_details_by_tech!$B$2:$B$1295, "capital_outlay")</f>
        <v>0</v>
      </c>
      <c r="R20" s="33">
        <f>SUMIFS(annual_details_by_tech!N$2:N$1295, annual_details_by_tech!$A$2:$A$1295, "HECO", annual_details_by_tech!$C$2:$C$1295, $F20, annual_details_by_tech!$B$2:$B$1295, "capital_outlay")</f>
        <v>0</v>
      </c>
      <c r="S20" s="33">
        <f>SUMIFS(annual_details_by_tech!O$2:O$1295, annual_details_by_tech!$A$2:$A$1295, "HECO", annual_details_by_tech!$C$2:$C$1295, $F20, annual_details_by_tech!$B$2:$B$1295, "capital_outlay")</f>
        <v>0</v>
      </c>
      <c r="T20" s="33">
        <f>SUMIFS(annual_details_by_tech!P$2:P$1295, annual_details_by_tech!$A$2:$A$1295, "HECO", annual_details_by_tech!$C$2:$C$1295, $F20, annual_details_by_tech!$B$2:$B$1295, "capital_outlay")</f>
        <v>0</v>
      </c>
      <c r="U20" s="33">
        <f>SUMIFS(annual_details_by_tech!Q$2:Q$1295, annual_details_by_tech!$A$2:$A$1295, "HECO", annual_details_by_tech!$C$2:$C$1295, $F20, annual_details_by_tech!$B$2:$B$1295, "capital_outlay")</f>
        <v>0</v>
      </c>
      <c r="V20" s="33">
        <f>SUMIFS(annual_details_by_tech!R$2:R$1295, annual_details_by_tech!$A$2:$A$1295, "HECO", annual_details_by_tech!$C$2:$C$1295, $F20, annual_details_by_tech!$B$2:$B$1295, "capital_outlay")</f>
        <v>0</v>
      </c>
      <c r="W20" s="33">
        <f>SUMIFS(annual_details_by_tech!S$2:S$1295, annual_details_by_tech!$A$2:$A$1295, "HECO", annual_details_by_tech!$C$2:$C$1295, $F20, annual_details_by_tech!$B$2:$B$1295, "capital_outlay")</f>
        <v>0</v>
      </c>
      <c r="X20" s="33">
        <f>SUMIFS(annual_details_by_tech!T$2:T$1295, annual_details_by_tech!$A$2:$A$1295, "HECO", annual_details_by_tech!$C$2:$C$1295, $F20, annual_details_by_tech!$B$2:$B$1295, "capital_outlay")</f>
        <v>0</v>
      </c>
      <c r="Y20" s="33">
        <f>SUMIFS(annual_details_by_tech!U$2:U$1295, annual_details_by_tech!$A$2:$A$1295, "HECO", annual_details_by_tech!$C$2:$C$1295, $F20, annual_details_by_tech!$B$2:$B$1295, "capital_outlay")</f>
        <v>0</v>
      </c>
      <c r="Z20" s="33">
        <f>SUMIFS(annual_details_by_tech!V$2:V$1295, annual_details_by_tech!$A$2:$A$1295, "HECO", annual_details_by_tech!$C$2:$C$1295, $F20, annual_details_by_tech!$B$2:$B$1295, "capital_outlay")</f>
        <v>0</v>
      </c>
      <c r="AA20" s="33">
        <f>SUMIFS(annual_details_by_tech!W$2:W$1295, annual_details_by_tech!$A$2:$A$1295, "HECO", annual_details_by_tech!$C$2:$C$1295, $F20, annual_details_by_tech!$B$2:$B$1295, "capital_outlay")</f>
        <v>0</v>
      </c>
      <c r="AB20" s="33">
        <f>SUMIFS(annual_details_by_tech!X$2:X$1295, annual_details_by_tech!$A$2:$A$1295, "HECO", annual_details_by_tech!$C$2:$C$1295, $F20, annual_details_by_tech!$B$2:$B$1295, "capital_outlay")</f>
        <v>0</v>
      </c>
    </row>
    <row r="21" spans="1:28" s="9" customFormat="1" x14ac:dyDescent="0.2">
      <c r="A21" s="17"/>
      <c r="B21" s="6"/>
      <c r="C21" s="6"/>
      <c r="D21" s="32"/>
      <c r="E21" s="17"/>
      <c r="F21" s="32" t="str">
        <f>IF(AND(annual_details_by_tech!A13="HECO",annual_details_by_tech!B13=annual_details_by_tech!B$2), annual_details_by_tech!C13, "-
")</f>
        <v>Waiau_10</v>
      </c>
      <c r="G21" s="33"/>
      <c r="H21" s="33"/>
      <c r="I21" s="33"/>
      <c r="J21" s="33">
        <f>SUMIFS(annual_details_by_tech!F$2:F$1295, annual_details_by_tech!$A$2:$A$1295, "HECO", annual_details_by_tech!$C$2:$C$1295, $F21, annual_details_by_tech!$B$2:$B$1295, "capital_outlay")</f>
        <v>0</v>
      </c>
      <c r="K21" s="33">
        <f>SUMIFS(annual_details_by_tech!G$2:G$1295, annual_details_by_tech!$A$2:$A$1295, "HECO", annual_details_by_tech!$C$2:$C$1295, $F21, annual_details_by_tech!$B$2:$B$1295, "capital_outlay")</f>
        <v>0</v>
      </c>
      <c r="L21" s="33">
        <f>SUMIFS(annual_details_by_tech!H$2:H$1295, annual_details_by_tech!$A$2:$A$1295, "HECO", annual_details_by_tech!$C$2:$C$1295, $F21, annual_details_by_tech!$B$2:$B$1295, "capital_outlay")</f>
        <v>0</v>
      </c>
      <c r="M21" s="33">
        <f>SUMIFS(annual_details_by_tech!I$2:I$1295, annual_details_by_tech!$A$2:$A$1295, "HECO", annual_details_by_tech!$C$2:$C$1295, $F21, annual_details_by_tech!$B$2:$B$1295, "capital_outlay")</f>
        <v>0</v>
      </c>
      <c r="N21" s="33">
        <f>SUMIFS(annual_details_by_tech!J$2:J$1295, annual_details_by_tech!$A$2:$A$1295, "HECO", annual_details_by_tech!$C$2:$C$1295, $F21, annual_details_by_tech!$B$2:$B$1295, "capital_outlay")</f>
        <v>0</v>
      </c>
      <c r="O21" s="33">
        <f>SUMIFS(annual_details_by_tech!K$2:K$1295, annual_details_by_tech!$A$2:$A$1295, "HECO", annual_details_by_tech!$C$2:$C$1295, $F21, annual_details_by_tech!$B$2:$B$1295, "capital_outlay")</f>
        <v>0</v>
      </c>
      <c r="P21" s="33">
        <f>SUMIFS(annual_details_by_tech!L$2:L$1295, annual_details_by_tech!$A$2:$A$1295, "HECO", annual_details_by_tech!$C$2:$C$1295, $F21, annual_details_by_tech!$B$2:$B$1295, "capital_outlay")</f>
        <v>0</v>
      </c>
      <c r="Q21" s="33">
        <f>SUMIFS(annual_details_by_tech!M$2:M$1295, annual_details_by_tech!$A$2:$A$1295, "HECO", annual_details_by_tech!$C$2:$C$1295, $F21, annual_details_by_tech!$B$2:$B$1295, "capital_outlay")</f>
        <v>0</v>
      </c>
      <c r="R21" s="33">
        <f>SUMIFS(annual_details_by_tech!N$2:N$1295, annual_details_by_tech!$A$2:$A$1295, "HECO", annual_details_by_tech!$C$2:$C$1295, $F21, annual_details_by_tech!$B$2:$B$1295, "capital_outlay")</f>
        <v>0</v>
      </c>
      <c r="S21" s="33">
        <f>SUMIFS(annual_details_by_tech!O$2:O$1295, annual_details_by_tech!$A$2:$A$1295, "HECO", annual_details_by_tech!$C$2:$C$1295, $F21, annual_details_by_tech!$B$2:$B$1295, "capital_outlay")</f>
        <v>0</v>
      </c>
      <c r="T21" s="33">
        <f>SUMIFS(annual_details_by_tech!P$2:P$1295, annual_details_by_tech!$A$2:$A$1295, "HECO", annual_details_by_tech!$C$2:$C$1295, $F21, annual_details_by_tech!$B$2:$B$1295, "capital_outlay")</f>
        <v>0</v>
      </c>
      <c r="U21" s="33">
        <f>SUMIFS(annual_details_by_tech!Q$2:Q$1295, annual_details_by_tech!$A$2:$A$1295, "HECO", annual_details_by_tech!$C$2:$C$1295, $F21, annual_details_by_tech!$B$2:$B$1295, "capital_outlay")</f>
        <v>0</v>
      </c>
      <c r="V21" s="33">
        <f>SUMIFS(annual_details_by_tech!R$2:R$1295, annual_details_by_tech!$A$2:$A$1295, "HECO", annual_details_by_tech!$C$2:$C$1295, $F21, annual_details_by_tech!$B$2:$B$1295, "capital_outlay")</f>
        <v>0</v>
      </c>
      <c r="W21" s="33">
        <f>SUMIFS(annual_details_by_tech!S$2:S$1295, annual_details_by_tech!$A$2:$A$1295, "HECO", annual_details_by_tech!$C$2:$C$1295, $F21, annual_details_by_tech!$B$2:$B$1295, "capital_outlay")</f>
        <v>0</v>
      </c>
      <c r="X21" s="33">
        <f>SUMIFS(annual_details_by_tech!T$2:T$1295, annual_details_by_tech!$A$2:$A$1295, "HECO", annual_details_by_tech!$C$2:$C$1295, $F21, annual_details_by_tech!$B$2:$B$1295, "capital_outlay")</f>
        <v>0</v>
      </c>
      <c r="Y21" s="33">
        <f>SUMIFS(annual_details_by_tech!U$2:U$1295, annual_details_by_tech!$A$2:$A$1295, "HECO", annual_details_by_tech!$C$2:$C$1295, $F21, annual_details_by_tech!$B$2:$B$1295, "capital_outlay")</f>
        <v>0</v>
      </c>
      <c r="Z21" s="33">
        <f>SUMIFS(annual_details_by_tech!V$2:V$1295, annual_details_by_tech!$A$2:$A$1295, "HECO", annual_details_by_tech!$C$2:$C$1295, $F21, annual_details_by_tech!$B$2:$B$1295, "capital_outlay")</f>
        <v>0</v>
      </c>
      <c r="AA21" s="33">
        <f>SUMIFS(annual_details_by_tech!W$2:W$1295, annual_details_by_tech!$A$2:$A$1295, "HECO", annual_details_by_tech!$C$2:$C$1295, $F21, annual_details_by_tech!$B$2:$B$1295, "capital_outlay")</f>
        <v>0</v>
      </c>
      <c r="AB21" s="33">
        <f>SUMIFS(annual_details_by_tech!X$2:X$1295, annual_details_by_tech!$A$2:$A$1295, "HECO", annual_details_by_tech!$C$2:$C$1295, $F21, annual_details_by_tech!$B$2:$B$1295, "capital_outlay")</f>
        <v>0</v>
      </c>
    </row>
    <row r="22" spans="1:28" s="9" customFormat="1" x14ac:dyDescent="0.2">
      <c r="A22" s="17"/>
      <c r="B22" s="6"/>
      <c r="C22" s="6"/>
      <c r="D22" s="32"/>
      <c r="E22" s="17"/>
      <c r="F22" s="32" t="str">
        <f>IF(AND(annual_details_by_tech!A14="HECO",annual_details_by_tech!B14=annual_details_by_tech!B$2), annual_details_by_tech!C14, "-
")</f>
        <v>Waiau_6</v>
      </c>
      <c r="G22" s="33"/>
      <c r="H22" s="33"/>
      <c r="I22" s="33"/>
      <c r="J22" s="33">
        <f>SUMIFS(annual_details_by_tech!F$2:F$1295, annual_details_by_tech!$A$2:$A$1295, "HECO", annual_details_by_tech!$C$2:$C$1295, $F22, annual_details_by_tech!$B$2:$B$1295, "capital_outlay")</f>
        <v>0</v>
      </c>
      <c r="K22" s="33">
        <f>SUMIFS(annual_details_by_tech!G$2:G$1295, annual_details_by_tech!$A$2:$A$1295, "HECO", annual_details_by_tech!$C$2:$C$1295, $F22, annual_details_by_tech!$B$2:$B$1295, "capital_outlay")</f>
        <v>0</v>
      </c>
      <c r="L22" s="33">
        <f>SUMIFS(annual_details_by_tech!H$2:H$1295, annual_details_by_tech!$A$2:$A$1295, "HECO", annual_details_by_tech!$C$2:$C$1295, $F22, annual_details_by_tech!$B$2:$B$1295, "capital_outlay")</f>
        <v>0</v>
      </c>
      <c r="M22" s="33">
        <f>SUMIFS(annual_details_by_tech!I$2:I$1295, annual_details_by_tech!$A$2:$A$1295, "HECO", annual_details_by_tech!$C$2:$C$1295, $F22, annual_details_by_tech!$B$2:$B$1295, "capital_outlay")</f>
        <v>0</v>
      </c>
      <c r="N22" s="33">
        <f>SUMIFS(annual_details_by_tech!J$2:J$1295, annual_details_by_tech!$A$2:$A$1295, "HECO", annual_details_by_tech!$C$2:$C$1295, $F22, annual_details_by_tech!$B$2:$B$1295, "capital_outlay")</f>
        <v>0</v>
      </c>
      <c r="O22" s="33">
        <f>SUMIFS(annual_details_by_tech!K$2:K$1295, annual_details_by_tech!$A$2:$A$1295, "HECO", annual_details_by_tech!$C$2:$C$1295, $F22, annual_details_by_tech!$B$2:$B$1295, "capital_outlay")</f>
        <v>0</v>
      </c>
      <c r="P22" s="33">
        <f>SUMIFS(annual_details_by_tech!L$2:L$1295, annual_details_by_tech!$A$2:$A$1295, "HECO", annual_details_by_tech!$C$2:$C$1295, $F22, annual_details_by_tech!$B$2:$B$1295, "capital_outlay")</f>
        <v>0</v>
      </c>
      <c r="Q22" s="33">
        <f>SUMIFS(annual_details_by_tech!M$2:M$1295, annual_details_by_tech!$A$2:$A$1295, "HECO", annual_details_by_tech!$C$2:$C$1295, $F22, annual_details_by_tech!$B$2:$B$1295, "capital_outlay")</f>
        <v>0</v>
      </c>
      <c r="R22" s="33">
        <f>SUMIFS(annual_details_by_tech!N$2:N$1295, annual_details_by_tech!$A$2:$A$1295, "HECO", annual_details_by_tech!$C$2:$C$1295, $F22, annual_details_by_tech!$B$2:$B$1295, "capital_outlay")</f>
        <v>0</v>
      </c>
      <c r="S22" s="33">
        <f>SUMIFS(annual_details_by_tech!O$2:O$1295, annual_details_by_tech!$A$2:$A$1295, "HECO", annual_details_by_tech!$C$2:$C$1295, $F22, annual_details_by_tech!$B$2:$B$1295, "capital_outlay")</f>
        <v>0</v>
      </c>
      <c r="T22" s="33">
        <f>SUMIFS(annual_details_by_tech!P$2:P$1295, annual_details_by_tech!$A$2:$A$1295, "HECO", annual_details_by_tech!$C$2:$C$1295, $F22, annual_details_by_tech!$B$2:$B$1295, "capital_outlay")</f>
        <v>0</v>
      </c>
      <c r="U22" s="33">
        <f>SUMIFS(annual_details_by_tech!Q$2:Q$1295, annual_details_by_tech!$A$2:$A$1295, "HECO", annual_details_by_tech!$C$2:$C$1295, $F22, annual_details_by_tech!$B$2:$B$1295, "capital_outlay")</f>
        <v>0</v>
      </c>
      <c r="V22" s="33">
        <f>SUMIFS(annual_details_by_tech!R$2:R$1295, annual_details_by_tech!$A$2:$A$1295, "HECO", annual_details_by_tech!$C$2:$C$1295, $F22, annual_details_by_tech!$B$2:$B$1295, "capital_outlay")</f>
        <v>0</v>
      </c>
      <c r="W22" s="33">
        <f>SUMIFS(annual_details_by_tech!S$2:S$1295, annual_details_by_tech!$A$2:$A$1295, "HECO", annual_details_by_tech!$C$2:$C$1295, $F22, annual_details_by_tech!$B$2:$B$1295, "capital_outlay")</f>
        <v>0</v>
      </c>
      <c r="X22" s="33">
        <f>SUMIFS(annual_details_by_tech!T$2:T$1295, annual_details_by_tech!$A$2:$A$1295, "HECO", annual_details_by_tech!$C$2:$C$1295, $F22, annual_details_by_tech!$B$2:$B$1295, "capital_outlay")</f>
        <v>0</v>
      </c>
      <c r="Y22" s="33">
        <f>SUMIFS(annual_details_by_tech!U$2:U$1295, annual_details_by_tech!$A$2:$A$1295, "HECO", annual_details_by_tech!$C$2:$C$1295, $F22, annual_details_by_tech!$B$2:$B$1295, "capital_outlay")</f>
        <v>0</v>
      </c>
      <c r="Z22" s="33">
        <f>SUMIFS(annual_details_by_tech!V$2:V$1295, annual_details_by_tech!$A$2:$A$1295, "HECO", annual_details_by_tech!$C$2:$C$1295, $F22, annual_details_by_tech!$B$2:$B$1295, "capital_outlay")</f>
        <v>0</v>
      </c>
      <c r="AA22" s="33">
        <f>SUMIFS(annual_details_by_tech!W$2:W$1295, annual_details_by_tech!$A$2:$A$1295, "HECO", annual_details_by_tech!$C$2:$C$1295, $F22, annual_details_by_tech!$B$2:$B$1295, "capital_outlay")</f>
        <v>0</v>
      </c>
      <c r="AB22" s="33">
        <f>SUMIFS(annual_details_by_tech!X$2:X$1295, annual_details_by_tech!$A$2:$A$1295, "HECO", annual_details_by_tech!$C$2:$C$1295, $F22, annual_details_by_tech!$B$2:$B$1295, "capital_outlay")</f>
        <v>0</v>
      </c>
    </row>
    <row r="23" spans="1:28" s="9" customFormat="1" x14ac:dyDescent="0.2">
      <c r="A23" s="17"/>
      <c r="B23" s="6"/>
      <c r="C23" s="6"/>
      <c r="D23" s="32"/>
      <c r="E23" s="17"/>
      <c r="F23" s="32" t="str">
        <f>IF(AND(annual_details_by_tech!A15="HECO",annual_details_by_tech!B15=annual_details_by_tech!B$2), annual_details_by_tech!C15, "-
")</f>
        <v>Waiau_7</v>
      </c>
      <c r="G23" s="33"/>
      <c r="H23" s="33"/>
      <c r="I23" s="33"/>
      <c r="J23" s="33">
        <f>SUMIFS(annual_details_by_tech!F$2:F$1295, annual_details_by_tech!$A$2:$A$1295, "HECO", annual_details_by_tech!$C$2:$C$1295, $F23, annual_details_by_tech!$B$2:$B$1295, "capital_outlay")</f>
        <v>0</v>
      </c>
      <c r="K23" s="33">
        <f>SUMIFS(annual_details_by_tech!G$2:G$1295, annual_details_by_tech!$A$2:$A$1295, "HECO", annual_details_by_tech!$C$2:$C$1295, $F23, annual_details_by_tech!$B$2:$B$1295, "capital_outlay")</f>
        <v>0</v>
      </c>
      <c r="L23" s="33">
        <f>SUMIFS(annual_details_by_tech!H$2:H$1295, annual_details_by_tech!$A$2:$A$1295, "HECO", annual_details_by_tech!$C$2:$C$1295, $F23, annual_details_by_tech!$B$2:$B$1295, "capital_outlay")</f>
        <v>0</v>
      </c>
      <c r="M23" s="33">
        <f>SUMIFS(annual_details_by_tech!I$2:I$1295, annual_details_by_tech!$A$2:$A$1295, "HECO", annual_details_by_tech!$C$2:$C$1295, $F23, annual_details_by_tech!$B$2:$B$1295, "capital_outlay")</f>
        <v>0</v>
      </c>
      <c r="N23" s="33">
        <f>SUMIFS(annual_details_by_tech!J$2:J$1295, annual_details_by_tech!$A$2:$A$1295, "HECO", annual_details_by_tech!$C$2:$C$1295, $F23, annual_details_by_tech!$B$2:$B$1295, "capital_outlay")</f>
        <v>0</v>
      </c>
      <c r="O23" s="33">
        <f>SUMIFS(annual_details_by_tech!K$2:K$1295, annual_details_by_tech!$A$2:$A$1295, "HECO", annual_details_by_tech!$C$2:$C$1295, $F23, annual_details_by_tech!$B$2:$B$1295, "capital_outlay")</f>
        <v>0</v>
      </c>
      <c r="P23" s="33">
        <f>SUMIFS(annual_details_by_tech!L$2:L$1295, annual_details_by_tech!$A$2:$A$1295, "HECO", annual_details_by_tech!$C$2:$C$1295, $F23, annual_details_by_tech!$B$2:$B$1295, "capital_outlay")</f>
        <v>0</v>
      </c>
      <c r="Q23" s="33">
        <f>SUMIFS(annual_details_by_tech!M$2:M$1295, annual_details_by_tech!$A$2:$A$1295, "HECO", annual_details_by_tech!$C$2:$C$1295, $F23, annual_details_by_tech!$B$2:$B$1295, "capital_outlay")</f>
        <v>0</v>
      </c>
      <c r="R23" s="33">
        <f>SUMIFS(annual_details_by_tech!N$2:N$1295, annual_details_by_tech!$A$2:$A$1295, "HECO", annual_details_by_tech!$C$2:$C$1295, $F23, annual_details_by_tech!$B$2:$B$1295, "capital_outlay")</f>
        <v>0</v>
      </c>
      <c r="S23" s="33">
        <f>SUMIFS(annual_details_by_tech!O$2:O$1295, annual_details_by_tech!$A$2:$A$1295, "HECO", annual_details_by_tech!$C$2:$C$1295, $F23, annual_details_by_tech!$B$2:$B$1295, "capital_outlay")</f>
        <v>0</v>
      </c>
      <c r="T23" s="33">
        <f>SUMIFS(annual_details_by_tech!P$2:P$1295, annual_details_by_tech!$A$2:$A$1295, "HECO", annual_details_by_tech!$C$2:$C$1295, $F23, annual_details_by_tech!$B$2:$B$1295, "capital_outlay")</f>
        <v>0</v>
      </c>
      <c r="U23" s="33">
        <f>SUMIFS(annual_details_by_tech!Q$2:Q$1295, annual_details_by_tech!$A$2:$A$1295, "HECO", annual_details_by_tech!$C$2:$C$1295, $F23, annual_details_by_tech!$B$2:$B$1295, "capital_outlay")</f>
        <v>0</v>
      </c>
      <c r="V23" s="33">
        <f>SUMIFS(annual_details_by_tech!R$2:R$1295, annual_details_by_tech!$A$2:$A$1295, "HECO", annual_details_by_tech!$C$2:$C$1295, $F23, annual_details_by_tech!$B$2:$B$1295, "capital_outlay")</f>
        <v>0</v>
      </c>
      <c r="W23" s="33">
        <f>SUMIFS(annual_details_by_tech!S$2:S$1295, annual_details_by_tech!$A$2:$A$1295, "HECO", annual_details_by_tech!$C$2:$C$1295, $F23, annual_details_by_tech!$B$2:$B$1295, "capital_outlay")</f>
        <v>0</v>
      </c>
      <c r="X23" s="33">
        <f>SUMIFS(annual_details_by_tech!T$2:T$1295, annual_details_by_tech!$A$2:$A$1295, "HECO", annual_details_by_tech!$C$2:$C$1295, $F23, annual_details_by_tech!$B$2:$B$1295, "capital_outlay")</f>
        <v>0</v>
      </c>
      <c r="Y23" s="33">
        <f>SUMIFS(annual_details_by_tech!U$2:U$1295, annual_details_by_tech!$A$2:$A$1295, "HECO", annual_details_by_tech!$C$2:$C$1295, $F23, annual_details_by_tech!$B$2:$B$1295, "capital_outlay")</f>
        <v>0</v>
      </c>
      <c r="Z23" s="33">
        <f>SUMIFS(annual_details_by_tech!V$2:V$1295, annual_details_by_tech!$A$2:$A$1295, "HECO", annual_details_by_tech!$C$2:$C$1295, $F23, annual_details_by_tech!$B$2:$B$1295, "capital_outlay")</f>
        <v>0</v>
      </c>
      <c r="AA23" s="33">
        <f>SUMIFS(annual_details_by_tech!W$2:W$1295, annual_details_by_tech!$A$2:$A$1295, "HECO", annual_details_by_tech!$C$2:$C$1295, $F23, annual_details_by_tech!$B$2:$B$1295, "capital_outlay")</f>
        <v>0</v>
      </c>
      <c r="AB23" s="33">
        <f>SUMIFS(annual_details_by_tech!X$2:X$1295, annual_details_by_tech!$A$2:$A$1295, "HECO", annual_details_by_tech!$C$2:$C$1295, $F23, annual_details_by_tech!$B$2:$B$1295, "capital_outlay")</f>
        <v>0</v>
      </c>
    </row>
    <row r="24" spans="1:28" s="9" customFormat="1" x14ac:dyDescent="0.2">
      <c r="A24" s="17"/>
      <c r="B24" s="6"/>
      <c r="C24" s="6"/>
      <c r="D24" s="32"/>
      <c r="E24" s="17"/>
      <c r="F24" s="32" t="str">
        <f>IF(AND(annual_details_by_tech!A16="HECO",annual_details_by_tech!B16=annual_details_by_tech!B$2), annual_details_by_tech!C16, "-
")</f>
        <v>Waiau_8</v>
      </c>
      <c r="G24" s="33"/>
      <c r="H24" s="33"/>
      <c r="I24" s="33"/>
      <c r="J24" s="33">
        <f>SUMIFS(annual_details_by_tech!F$2:F$1295, annual_details_by_tech!$A$2:$A$1295, "HECO", annual_details_by_tech!$C$2:$C$1295, $F24, annual_details_by_tech!$B$2:$B$1295, "capital_outlay")</f>
        <v>0</v>
      </c>
      <c r="K24" s="33">
        <f>SUMIFS(annual_details_by_tech!G$2:G$1295, annual_details_by_tech!$A$2:$A$1295, "HECO", annual_details_by_tech!$C$2:$C$1295, $F24, annual_details_by_tech!$B$2:$B$1295, "capital_outlay")</f>
        <v>0</v>
      </c>
      <c r="L24" s="33">
        <f>SUMIFS(annual_details_by_tech!H$2:H$1295, annual_details_by_tech!$A$2:$A$1295, "HECO", annual_details_by_tech!$C$2:$C$1295, $F24, annual_details_by_tech!$B$2:$B$1295, "capital_outlay")</f>
        <v>0</v>
      </c>
      <c r="M24" s="33">
        <f>SUMIFS(annual_details_by_tech!I$2:I$1295, annual_details_by_tech!$A$2:$A$1295, "HECO", annual_details_by_tech!$C$2:$C$1295, $F24, annual_details_by_tech!$B$2:$B$1295, "capital_outlay")</f>
        <v>0</v>
      </c>
      <c r="N24" s="33">
        <f>SUMIFS(annual_details_by_tech!J$2:J$1295, annual_details_by_tech!$A$2:$A$1295, "HECO", annual_details_by_tech!$C$2:$C$1295, $F24, annual_details_by_tech!$B$2:$B$1295, "capital_outlay")</f>
        <v>0</v>
      </c>
      <c r="O24" s="33">
        <f>SUMIFS(annual_details_by_tech!K$2:K$1295, annual_details_by_tech!$A$2:$A$1295, "HECO", annual_details_by_tech!$C$2:$C$1295, $F24, annual_details_by_tech!$B$2:$B$1295, "capital_outlay")</f>
        <v>0</v>
      </c>
      <c r="P24" s="33">
        <f>SUMIFS(annual_details_by_tech!L$2:L$1295, annual_details_by_tech!$A$2:$A$1295, "HECO", annual_details_by_tech!$C$2:$C$1295, $F24, annual_details_by_tech!$B$2:$B$1295, "capital_outlay")</f>
        <v>0</v>
      </c>
      <c r="Q24" s="33">
        <f>SUMIFS(annual_details_by_tech!M$2:M$1295, annual_details_by_tech!$A$2:$A$1295, "HECO", annual_details_by_tech!$C$2:$C$1295, $F24, annual_details_by_tech!$B$2:$B$1295, "capital_outlay")</f>
        <v>0</v>
      </c>
      <c r="R24" s="33">
        <f>SUMIFS(annual_details_by_tech!N$2:N$1295, annual_details_by_tech!$A$2:$A$1295, "HECO", annual_details_by_tech!$C$2:$C$1295, $F24, annual_details_by_tech!$B$2:$B$1295, "capital_outlay")</f>
        <v>0</v>
      </c>
      <c r="S24" s="33">
        <f>SUMIFS(annual_details_by_tech!O$2:O$1295, annual_details_by_tech!$A$2:$A$1295, "HECO", annual_details_by_tech!$C$2:$C$1295, $F24, annual_details_by_tech!$B$2:$B$1295, "capital_outlay")</f>
        <v>0</v>
      </c>
      <c r="T24" s="33">
        <f>SUMIFS(annual_details_by_tech!P$2:P$1295, annual_details_by_tech!$A$2:$A$1295, "HECO", annual_details_by_tech!$C$2:$C$1295, $F24, annual_details_by_tech!$B$2:$B$1295, "capital_outlay")</f>
        <v>0</v>
      </c>
      <c r="U24" s="33">
        <f>SUMIFS(annual_details_by_tech!Q$2:Q$1295, annual_details_by_tech!$A$2:$A$1295, "HECO", annual_details_by_tech!$C$2:$C$1295, $F24, annual_details_by_tech!$B$2:$B$1295, "capital_outlay")</f>
        <v>0</v>
      </c>
      <c r="V24" s="33">
        <f>SUMIFS(annual_details_by_tech!R$2:R$1295, annual_details_by_tech!$A$2:$A$1295, "HECO", annual_details_by_tech!$C$2:$C$1295, $F24, annual_details_by_tech!$B$2:$B$1295, "capital_outlay")</f>
        <v>0</v>
      </c>
      <c r="W24" s="33">
        <f>SUMIFS(annual_details_by_tech!S$2:S$1295, annual_details_by_tech!$A$2:$A$1295, "HECO", annual_details_by_tech!$C$2:$C$1295, $F24, annual_details_by_tech!$B$2:$B$1295, "capital_outlay")</f>
        <v>0</v>
      </c>
      <c r="X24" s="33">
        <f>SUMIFS(annual_details_by_tech!T$2:T$1295, annual_details_by_tech!$A$2:$A$1295, "HECO", annual_details_by_tech!$C$2:$C$1295, $F24, annual_details_by_tech!$B$2:$B$1295, "capital_outlay")</f>
        <v>0</v>
      </c>
      <c r="Y24" s="33">
        <f>SUMIFS(annual_details_by_tech!U$2:U$1295, annual_details_by_tech!$A$2:$A$1295, "HECO", annual_details_by_tech!$C$2:$C$1295, $F24, annual_details_by_tech!$B$2:$B$1295, "capital_outlay")</f>
        <v>0</v>
      </c>
      <c r="Z24" s="33">
        <f>SUMIFS(annual_details_by_tech!V$2:V$1295, annual_details_by_tech!$A$2:$A$1295, "HECO", annual_details_by_tech!$C$2:$C$1295, $F24, annual_details_by_tech!$B$2:$B$1295, "capital_outlay")</f>
        <v>0</v>
      </c>
      <c r="AA24" s="33">
        <f>SUMIFS(annual_details_by_tech!W$2:W$1295, annual_details_by_tech!$A$2:$A$1295, "HECO", annual_details_by_tech!$C$2:$C$1295, $F24, annual_details_by_tech!$B$2:$B$1295, "capital_outlay")</f>
        <v>0</v>
      </c>
      <c r="AB24" s="33">
        <f>SUMIFS(annual_details_by_tech!X$2:X$1295, annual_details_by_tech!$A$2:$A$1295, "HECO", annual_details_by_tech!$C$2:$C$1295, $F24, annual_details_by_tech!$B$2:$B$1295, "capital_outlay")</f>
        <v>0</v>
      </c>
    </row>
    <row r="25" spans="1:28" s="9" customFormat="1" x14ac:dyDescent="0.2">
      <c r="A25" s="17"/>
      <c r="B25" s="6"/>
      <c r="C25" s="6"/>
      <c r="D25" s="32"/>
      <c r="E25" s="17"/>
      <c r="F25" s="32" t="str">
        <f>IF(AND(annual_details_by_tech!A17="HECO",annual_details_by_tech!B17=annual_details_by_tech!B$2), annual_details_by_tech!C17, "-
")</f>
        <v>Waiau_9</v>
      </c>
      <c r="G25" s="33"/>
      <c r="H25" s="33"/>
      <c r="I25" s="33"/>
      <c r="J25" s="33">
        <f>SUMIFS(annual_details_by_tech!F$2:F$1295, annual_details_by_tech!$A$2:$A$1295, "HECO", annual_details_by_tech!$C$2:$C$1295, $F25, annual_details_by_tech!$B$2:$B$1295, "capital_outlay")</f>
        <v>0</v>
      </c>
      <c r="K25" s="33">
        <f>SUMIFS(annual_details_by_tech!G$2:G$1295, annual_details_by_tech!$A$2:$A$1295, "HECO", annual_details_by_tech!$C$2:$C$1295, $F25, annual_details_by_tech!$B$2:$B$1295, "capital_outlay")</f>
        <v>0</v>
      </c>
      <c r="L25" s="33">
        <f>SUMIFS(annual_details_by_tech!H$2:H$1295, annual_details_by_tech!$A$2:$A$1295, "HECO", annual_details_by_tech!$C$2:$C$1295, $F25, annual_details_by_tech!$B$2:$B$1295, "capital_outlay")</f>
        <v>0</v>
      </c>
      <c r="M25" s="33">
        <f>SUMIFS(annual_details_by_tech!I$2:I$1295, annual_details_by_tech!$A$2:$A$1295, "HECO", annual_details_by_tech!$C$2:$C$1295, $F25, annual_details_by_tech!$B$2:$B$1295, "capital_outlay")</f>
        <v>0</v>
      </c>
      <c r="N25" s="33">
        <f>SUMIFS(annual_details_by_tech!J$2:J$1295, annual_details_by_tech!$A$2:$A$1295, "HECO", annual_details_by_tech!$C$2:$C$1295, $F25, annual_details_by_tech!$B$2:$B$1295, "capital_outlay")</f>
        <v>0</v>
      </c>
      <c r="O25" s="33">
        <f>SUMIFS(annual_details_by_tech!K$2:K$1295, annual_details_by_tech!$A$2:$A$1295, "HECO", annual_details_by_tech!$C$2:$C$1295, $F25, annual_details_by_tech!$B$2:$B$1295, "capital_outlay")</f>
        <v>0</v>
      </c>
      <c r="P25" s="33">
        <f>SUMIFS(annual_details_by_tech!L$2:L$1295, annual_details_by_tech!$A$2:$A$1295, "HECO", annual_details_by_tech!$C$2:$C$1295, $F25, annual_details_by_tech!$B$2:$B$1295, "capital_outlay")</f>
        <v>0</v>
      </c>
      <c r="Q25" s="33">
        <f>SUMIFS(annual_details_by_tech!M$2:M$1295, annual_details_by_tech!$A$2:$A$1295, "HECO", annual_details_by_tech!$C$2:$C$1295, $F25, annual_details_by_tech!$B$2:$B$1295, "capital_outlay")</f>
        <v>0</v>
      </c>
      <c r="R25" s="33">
        <f>SUMIFS(annual_details_by_tech!N$2:N$1295, annual_details_by_tech!$A$2:$A$1295, "HECO", annual_details_by_tech!$C$2:$C$1295, $F25, annual_details_by_tech!$B$2:$B$1295, "capital_outlay")</f>
        <v>0</v>
      </c>
      <c r="S25" s="33">
        <f>SUMIFS(annual_details_by_tech!O$2:O$1295, annual_details_by_tech!$A$2:$A$1295, "HECO", annual_details_by_tech!$C$2:$C$1295, $F25, annual_details_by_tech!$B$2:$B$1295, "capital_outlay")</f>
        <v>0</v>
      </c>
      <c r="T25" s="33">
        <f>SUMIFS(annual_details_by_tech!P$2:P$1295, annual_details_by_tech!$A$2:$A$1295, "HECO", annual_details_by_tech!$C$2:$C$1295, $F25, annual_details_by_tech!$B$2:$B$1295, "capital_outlay")</f>
        <v>0</v>
      </c>
      <c r="U25" s="33">
        <f>SUMIFS(annual_details_by_tech!Q$2:Q$1295, annual_details_by_tech!$A$2:$A$1295, "HECO", annual_details_by_tech!$C$2:$C$1295, $F25, annual_details_by_tech!$B$2:$B$1295, "capital_outlay")</f>
        <v>0</v>
      </c>
      <c r="V25" s="33">
        <f>SUMIFS(annual_details_by_tech!R$2:R$1295, annual_details_by_tech!$A$2:$A$1295, "HECO", annual_details_by_tech!$C$2:$C$1295, $F25, annual_details_by_tech!$B$2:$B$1295, "capital_outlay")</f>
        <v>0</v>
      </c>
      <c r="W25" s="33">
        <f>SUMIFS(annual_details_by_tech!S$2:S$1295, annual_details_by_tech!$A$2:$A$1295, "HECO", annual_details_by_tech!$C$2:$C$1295, $F25, annual_details_by_tech!$B$2:$B$1295, "capital_outlay")</f>
        <v>0</v>
      </c>
      <c r="X25" s="33">
        <f>SUMIFS(annual_details_by_tech!T$2:T$1295, annual_details_by_tech!$A$2:$A$1295, "HECO", annual_details_by_tech!$C$2:$C$1295, $F25, annual_details_by_tech!$B$2:$B$1295, "capital_outlay")</f>
        <v>0</v>
      </c>
      <c r="Y25" s="33">
        <f>SUMIFS(annual_details_by_tech!U$2:U$1295, annual_details_by_tech!$A$2:$A$1295, "HECO", annual_details_by_tech!$C$2:$C$1295, $F25, annual_details_by_tech!$B$2:$B$1295, "capital_outlay")</f>
        <v>0</v>
      </c>
      <c r="Z25" s="33">
        <f>SUMIFS(annual_details_by_tech!V$2:V$1295, annual_details_by_tech!$A$2:$A$1295, "HECO", annual_details_by_tech!$C$2:$C$1295, $F25, annual_details_by_tech!$B$2:$B$1295, "capital_outlay")</f>
        <v>0</v>
      </c>
      <c r="AA25" s="33">
        <f>SUMIFS(annual_details_by_tech!W$2:W$1295, annual_details_by_tech!$A$2:$A$1295, "HECO", annual_details_by_tech!$C$2:$C$1295, $F25, annual_details_by_tech!$B$2:$B$1295, "capital_outlay")</f>
        <v>0</v>
      </c>
      <c r="AB25" s="33">
        <f>SUMIFS(annual_details_by_tech!X$2:X$1295, annual_details_by_tech!$A$2:$A$1295, "HECO", annual_details_by_tech!$C$2:$C$1295, $F25, annual_details_by_tech!$B$2:$B$1295, "capital_outlay")</f>
        <v>0</v>
      </c>
    </row>
    <row r="26" spans="1:28" s="9" customFormat="1" x14ac:dyDescent="0.2">
      <c r="A26" s="17"/>
      <c r="B26" s="6"/>
      <c r="C26" s="6"/>
      <c r="D26" s="32"/>
      <c r="E26" s="17"/>
      <c r="F26" s="32" t="str">
        <f>IF(AND(annual_details_by_tech!A18="HECO",annual_details_by_tech!B18=annual_details_by_tech!B$2), annual_details_by_tech!C18, "-
")</f>
        <v xml:space="preserve">-
</v>
      </c>
      <c r="G26" s="33"/>
      <c r="H26" s="33"/>
      <c r="I26" s="33"/>
      <c r="J26" s="33">
        <f>SUMIFS(annual_details_by_tech!F$2:F$1295, annual_details_by_tech!$A$2:$A$1295, "HECO", annual_details_by_tech!$C$2:$C$1295, $F26, annual_details_by_tech!$B$2:$B$1295, "capital_outlay")</f>
        <v>0</v>
      </c>
      <c r="K26" s="33">
        <f>SUMIFS(annual_details_by_tech!G$2:G$1295, annual_details_by_tech!$A$2:$A$1295, "HECO", annual_details_by_tech!$C$2:$C$1295, $F26, annual_details_by_tech!$B$2:$B$1295, "capital_outlay")</f>
        <v>0</v>
      </c>
      <c r="L26" s="33">
        <f>SUMIFS(annual_details_by_tech!H$2:H$1295, annual_details_by_tech!$A$2:$A$1295, "HECO", annual_details_by_tech!$C$2:$C$1295, $F26, annual_details_by_tech!$B$2:$B$1295, "capital_outlay")</f>
        <v>0</v>
      </c>
      <c r="M26" s="33">
        <f>SUMIFS(annual_details_by_tech!I$2:I$1295, annual_details_by_tech!$A$2:$A$1295, "HECO", annual_details_by_tech!$C$2:$C$1295, $F26, annual_details_by_tech!$B$2:$B$1295, "capital_outlay")</f>
        <v>0</v>
      </c>
      <c r="N26" s="33">
        <f>SUMIFS(annual_details_by_tech!J$2:J$1295, annual_details_by_tech!$A$2:$A$1295, "HECO", annual_details_by_tech!$C$2:$C$1295, $F26, annual_details_by_tech!$B$2:$B$1295, "capital_outlay")</f>
        <v>0</v>
      </c>
      <c r="O26" s="33">
        <f>SUMIFS(annual_details_by_tech!K$2:K$1295, annual_details_by_tech!$A$2:$A$1295, "HECO", annual_details_by_tech!$C$2:$C$1295, $F26, annual_details_by_tech!$B$2:$B$1295, "capital_outlay")</f>
        <v>0</v>
      </c>
      <c r="P26" s="33">
        <f>SUMIFS(annual_details_by_tech!L$2:L$1295, annual_details_by_tech!$A$2:$A$1295, "HECO", annual_details_by_tech!$C$2:$C$1295, $F26, annual_details_by_tech!$B$2:$B$1295, "capital_outlay")</f>
        <v>0</v>
      </c>
      <c r="Q26" s="33">
        <f>SUMIFS(annual_details_by_tech!M$2:M$1295, annual_details_by_tech!$A$2:$A$1295, "HECO", annual_details_by_tech!$C$2:$C$1295, $F26, annual_details_by_tech!$B$2:$B$1295, "capital_outlay")</f>
        <v>0</v>
      </c>
      <c r="R26" s="33">
        <f>SUMIFS(annual_details_by_tech!N$2:N$1295, annual_details_by_tech!$A$2:$A$1295, "HECO", annual_details_by_tech!$C$2:$C$1295, $F26, annual_details_by_tech!$B$2:$B$1295, "capital_outlay")</f>
        <v>0</v>
      </c>
      <c r="S26" s="33">
        <f>SUMIFS(annual_details_by_tech!O$2:O$1295, annual_details_by_tech!$A$2:$A$1295, "HECO", annual_details_by_tech!$C$2:$C$1295, $F26, annual_details_by_tech!$B$2:$B$1295, "capital_outlay")</f>
        <v>0</v>
      </c>
      <c r="T26" s="33">
        <f>SUMIFS(annual_details_by_tech!P$2:P$1295, annual_details_by_tech!$A$2:$A$1295, "HECO", annual_details_by_tech!$C$2:$C$1295, $F26, annual_details_by_tech!$B$2:$B$1295, "capital_outlay")</f>
        <v>0</v>
      </c>
      <c r="U26" s="33">
        <f>SUMIFS(annual_details_by_tech!Q$2:Q$1295, annual_details_by_tech!$A$2:$A$1295, "HECO", annual_details_by_tech!$C$2:$C$1295, $F26, annual_details_by_tech!$B$2:$B$1295, "capital_outlay")</f>
        <v>0</v>
      </c>
      <c r="V26" s="33">
        <f>SUMIFS(annual_details_by_tech!R$2:R$1295, annual_details_by_tech!$A$2:$A$1295, "HECO", annual_details_by_tech!$C$2:$C$1295, $F26, annual_details_by_tech!$B$2:$B$1295, "capital_outlay")</f>
        <v>0</v>
      </c>
      <c r="W26" s="33">
        <f>SUMIFS(annual_details_by_tech!S$2:S$1295, annual_details_by_tech!$A$2:$A$1295, "HECO", annual_details_by_tech!$C$2:$C$1295, $F26, annual_details_by_tech!$B$2:$B$1295, "capital_outlay")</f>
        <v>0</v>
      </c>
      <c r="X26" s="33">
        <f>SUMIFS(annual_details_by_tech!T$2:T$1295, annual_details_by_tech!$A$2:$A$1295, "HECO", annual_details_by_tech!$C$2:$C$1295, $F26, annual_details_by_tech!$B$2:$B$1295, "capital_outlay")</f>
        <v>0</v>
      </c>
      <c r="Y26" s="33">
        <f>SUMIFS(annual_details_by_tech!U$2:U$1295, annual_details_by_tech!$A$2:$A$1295, "HECO", annual_details_by_tech!$C$2:$C$1295, $F26, annual_details_by_tech!$B$2:$B$1295, "capital_outlay")</f>
        <v>0</v>
      </c>
      <c r="Z26" s="33">
        <f>SUMIFS(annual_details_by_tech!V$2:V$1295, annual_details_by_tech!$A$2:$A$1295, "HECO", annual_details_by_tech!$C$2:$C$1295, $F26, annual_details_by_tech!$B$2:$B$1295, "capital_outlay")</f>
        <v>0</v>
      </c>
      <c r="AA26" s="33">
        <f>SUMIFS(annual_details_by_tech!W$2:W$1295, annual_details_by_tech!$A$2:$A$1295, "HECO", annual_details_by_tech!$C$2:$C$1295, $F26, annual_details_by_tech!$B$2:$B$1295, "capital_outlay")</f>
        <v>0</v>
      </c>
      <c r="AB26" s="33">
        <f>SUMIFS(annual_details_by_tech!X$2:X$1295, annual_details_by_tech!$A$2:$A$1295, "HECO", annual_details_by_tech!$C$2:$C$1295, $F26, annual_details_by_tech!$B$2:$B$1295, "capital_outlay")</f>
        <v>0</v>
      </c>
    </row>
    <row r="27" spans="1:28" s="9" customFormat="1" x14ac:dyDescent="0.2">
      <c r="A27" s="17"/>
      <c r="B27" s="6"/>
      <c r="C27" s="6"/>
      <c r="D27" s="32"/>
      <c r="E27" s="17"/>
      <c r="F27" s="32" t="str">
        <f>IF(AND(annual_details_by_tech!A19="HECO",annual_details_by_tech!B19=annual_details_by_tech!B$2), annual_details_by_tech!C19, "-
")</f>
        <v xml:space="preserve">-
</v>
      </c>
      <c r="G27" s="33"/>
      <c r="H27" s="33"/>
      <c r="I27" s="33"/>
      <c r="J27" s="33">
        <f>SUMIFS(annual_details_by_tech!F$2:F$1295, annual_details_by_tech!$A$2:$A$1295, "HECO", annual_details_by_tech!$C$2:$C$1295, $F27, annual_details_by_tech!$B$2:$B$1295, "capital_outlay")</f>
        <v>0</v>
      </c>
      <c r="K27" s="33">
        <f>SUMIFS(annual_details_by_tech!G$2:G$1295, annual_details_by_tech!$A$2:$A$1295, "HECO", annual_details_by_tech!$C$2:$C$1295, $F27, annual_details_by_tech!$B$2:$B$1295, "capital_outlay")</f>
        <v>0</v>
      </c>
      <c r="L27" s="33">
        <f>SUMIFS(annual_details_by_tech!H$2:H$1295, annual_details_by_tech!$A$2:$A$1295, "HECO", annual_details_by_tech!$C$2:$C$1295, $F27, annual_details_by_tech!$B$2:$B$1295, "capital_outlay")</f>
        <v>0</v>
      </c>
      <c r="M27" s="33">
        <f>SUMIFS(annual_details_by_tech!I$2:I$1295, annual_details_by_tech!$A$2:$A$1295, "HECO", annual_details_by_tech!$C$2:$C$1295, $F27, annual_details_by_tech!$B$2:$B$1295, "capital_outlay")</f>
        <v>0</v>
      </c>
      <c r="N27" s="33">
        <f>SUMIFS(annual_details_by_tech!J$2:J$1295, annual_details_by_tech!$A$2:$A$1295, "HECO", annual_details_by_tech!$C$2:$C$1295, $F27, annual_details_by_tech!$B$2:$B$1295, "capital_outlay")</f>
        <v>0</v>
      </c>
      <c r="O27" s="33">
        <f>SUMIFS(annual_details_by_tech!K$2:K$1295, annual_details_by_tech!$A$2:$A$1295, "HECO", annual_details_by_tech!$C$2:$C$1295, $F27, annual_details_by_tech!$B$2:$B$1295, "capital_outlay")</f>
        <v>0</v>
      </c>
      <c r="P27" s="33">
        <f>SUMIFS(annual_details_by_tech!L$2:L$1295, annual_details_by_tech!$A$2:$A$1295, "HECO", annual_details_by_tech!$C$2:$C$1295, $F27, annual_details_by_tech!$B$2:$B$1295, "capital_outlay")</f>
        <v>0</v>
      </c>
      <c r="Q27" s="33">
        <f>SUMIFS(annual_details_by_tech!M$2:M$1295, annual_details_by_tech!$A$2:$A$1295, "HECO", annual_details_by_tech!$C$2:$C$1295, $F27, annual_details_by_tech!$B$2:$B$1295, "capital_outlay")</f>
        <v>0</v>
      </c>
      <c r="R27" s="33">
        <f>SUMIFS(annual_details_by_tech!N$2:N$1295, annual_details_by_tech!$A$2:$A$1295, "HECO", annual_details_by_tech!$C$2:$C$1295, $F27, annual_details_by_tech!$B$2:$B$1295, "capital_outlay")</f>
        <v>0</v>
      </c>
      <c r="S27" s="33">
        <f>SUMIFS(annual_details_by_tech!O$2:O$1295, annual_details_by_tech!$A$2:$A$1295, "HECO", annual_details_by_tech!$C$2:$C$1295, $F27, annual_details_by_tech!$B$2:$B$1295, "capital_outlay")</f>
        <v>0</v>
      </c>
      <c r="T27" s="33">
        <f>SUMIFS(annual_details_by_tech!P$2:P$1295, annual_details_by_tech!$A$2:$A$1295, "HECO", annual_details_by_tech!$C$2:$C$1295, $F27, annual_details_by_tech!$B$2:$B$1295, "capital_outlay")</f>
        <v>0</v>
      </c>
      <c r="U27" s="33">
        <f>SUMIFS(annual_details_by_tech!Q$2:Q$1295, annual_details_by_tech!$A$2:$A$1295, "HECO", annual_details_by_tech!$C$2:$C$1295, $F27, annual_details_by_tech!$B$2:$B$1295, "capital_outlay")</f>
        <v>0</v>
      </c>
      <c r="V27" s="33">
        <f>SUMIFS(annual_details_by_tech!R$2:R$1295, annual_details_by_tech!$A$2:$A$1295, "HECO", annual_details_by_tech!$C$2:$C$1295, $F27, annual_details_by_tech!$B$2:$B$1295, "capital_outlay")</f>
        <v>0</v>
      </c>
      <c r="W27" s="33">
        <f>SUMIFS(annual_details_by_tech!S$2:S$1295, annual_details_by_tech!$A$2:$A$1295, "HECO", annual_details_by_tech!$C$2:$C$1295, $F27, annual_details_by_tech!$B$2:$B$1295, "capital_outlay")</f>
        <v>0</v>
      </c>
      <c r="X27" s="33">
        <f>SUMIFS(annual_details_by_tech!T$2:T$1295, annual_details_by_tech!$A$2:$A$1295, "HECO", annual_details_by_tech!$C$2:$C$1295, $F27, annual_details_by_tech!$B$2:$B$1295, "capital_outlay")</f>
        <v>0</v>
      </c>
      <c r="Y27" s="33">
        <f>SUMIFS(annual_details_by_tech!U$2:U$1295, annual_details_by_tech!$A$2:$A$1295, "HECO", annual_details_by_tech!$C$2:$C$1295, $F27, annual_details_by_tech!$B$2:$B$1295, "capital_outlay")</f>
        <v>0</v>
      </c>
      <c r="Z27" s="33">
        <f>SUMIFS(annual_details_by_tech!V$2:V$1295, annual_details_by_tech!$A$2:$A$1295, "HECO", annual_details_by_tech!$C$2:$C$1295, $F27, annual_details_by_tech!$B$2:$B$1295, "capital_outlay")</f>
        <v>0</v>
      </c>
      <c r="AA27" s="33">
        <f>SUMIFS(annual_details_by_tech!W$2:W$1295, annual_details_by_tech!$A$2:$A$1295, "HECO", annual_details_by_tech!$C$2:$C$1295, $F27, annual_details_by_tech!$B$2:$B$1295, "capital_outlay")</f>
        <v>0</v>
      </c>
      <c r="AB27" s="33">
        <f>SUMIFS(annual_details_by_tech!X$2:X$1295, annual_details_by_tech!$A$2:$A$1295, "HECO", annual_details_by_tech!$C$2:$C$1295, $F27, annual_details_by_tech!$B$2:$B$1295, "capital_outlay")</f>
        <v>0</v>
      </c>
    </row>
    <row r="28" spans="1:28" s="9" customFormat="1" x14ac:dyDescent="0.2">
      <c r="A28" s="17"/>
      <c r="B28" s="6"/>
      <c r="C28" s="6"/>
      <c r="D28" s="32"/>
      <c r="E28" s="17"/>
      <c r="F28" s="32" t="str">
        <f>IF(AND(annual_details_by_tech!A20="HECO",annual_details_by_tech!B20=annual_details_by_tech!B$2), annual_details_by_tech!C20, "-
")</f>
        <v xml:space="preserve">-
</v>
      </c>
      <c r="G28" s="33"/>
      <c r="H28" s="33"/>
      <c r="I28" s="33"/>
      <c r="J28" s="33">
        <f>SUMIFS(annual_details_by_tech!F$2:F$1295, annual_details_by_tech!$A$2:$A$1295, "HECO", annual_details_by_tech!$C$2:$C$1295, $F28, annual_details_by_tech!$B$2:$B$1295, "capital_outlay")</f>
        <v>0</v>
      </c>
      <c r="K28" s="33">
        <f>SUMIFS(annual_details_by_tech!G$2:G$1295, annual_details_by_tech!$A$2:$A$1295, "HECO", annual_details_by_tech!$C$2:$C$1295, $F28, annual_details_by_tech!$B$2:$B$1295, "capital_outlay")</f>
        <v>0</v>
      </c>
      <c r="L28" s="33">
        <f>SUMIFS(annual_details_by_tech!H$2:H$1295, annual_details_by_tech!$A$2:$A$1295, "HECO", annual_details_by_tech!$C$2:$C$1295, $F28, annual_details_by_tech!$B$2:$B$1295, "capital_outlay")</f>
        <v>0</v>
      </c>
      <c r="M28" s="33">
        <f>SUMIFS(annual_details_by_tech!I$2:I$1295, annual_details_by_tech!$A$2:$A$1295, "HECO", annual_details_by_tech!$C$2:$C$1295, $F28, annual_details_by_tech!$B$2:$B$1295, "capital_outlay")</f>
        <v>0</v>
      </c>
      <c r="N28" s="33">
        <f>SUMIFS(annual_details_by_tech!J$2:J$1295, annual_details_by_tech!$A$2:$A$1295, "HECO", annual_details_by_tech!$C$2:$C$1295, $F28, annual_details_by_tech!$B$2:$B$1295, "capital_outlay")</f>
        <v>0</v>
      </c>
      <c r="O28" s="33">
        <f>SUMIFS(annual_details_by_tech!K$2:K$1295, annual_details_by_tech!$A$2:$A$1295, "HECO", annual_details_by_tech!$C$2:$C$1295, $F28, annual_details_by_tech!$B$2:$B$1295, "capital_outlay")</f>
        <v>0</v>
      </c>
      <c r="P28" s="33">
        <f>SUMIFS(annual_details_by_tech!L$2:L$1295, annual_details_by_tech!$A$2:$A$1295, "HECO", annual_details_by_tech!$C$2:$C$1295, $F28, annual_details_by_tech!$B$2:$B$1295, "capital_outlay")</f>
        <v>0</v>
      </c>
      <c r="Q28" s="33">
        <f>SUMIFS(annual_details_by_tech!M$2:M$1295, annual_details_by_tech!$A$2:$A$1295, "HECO", annual_details_by_tech!$C$2:$C$1295, $F28, annual_details_by_tech!$B$2:$B$1295, "capital_outlay")</f>
        <v>0</v>
      </c>
      <c r="R28" s="33">
        <f>SUMIFS(annual_details_by_tech!N$2:N$1295, annual_details_by_tech!$A$2:$A$1295, "HECO", annual_details_by_tech!$C$2:$C$1295, $F28, annual_details_by_tech!$B$2:$B$1295, "capital_outlay")</f>
        <v>0</v>
      </c>
      <c r="S28" s="33">
        <f>SUMIFS(annual_details_by_tech!O$2:O$1295, annual_details_by_tech!$A$2:$A$1295, "HECO", annual_details_by_tech!$C$2:$C$1295, $F28, annual_details_by_tech!$B$2:$B$1295, "capital_outlay")</f>
        <v>0</v>
      </c>
      <c r="T28" s="33">
        <f>SUMIFS(annual_details_by_tech!P$2:P$1295, annual_details_by_tech!$A$2:$A$1295, "HECO", annual_details_by_tech!$C$2:$C$1295, $F28, annual_details_by_tech!$B$2:$B$1295, "capital_outlay")</f>
        <v>0</v>
      </c>
      <c r="U28" s="33">
        <f>SUMIFS(annual_details_by_tech!Q$2:Q$1295, annual_details_by_tech!$A$2:$A$1295, "HECO", annual_details_by_tech!$C$2:$C$1295, $F28, annual_details_by_tech!$B$2:$B$1295, "capital_outlay")</f>
        <v>0</v>
      </c>
      <c r="V28" s="33">
        <f>SUMIFS(annual_details_by_tech!R$2:R$1295, annual_details_by_tech!$A$2:$A$1295, "HECO", annual_details_by_tech!$C$2:$C$1295, $F28, annual_details_by_tech!$B$2:$B$1295, "capital_outlay")</f>
        <v>0</v>
      </c>
      <c r="W28" s="33">
        <f>SUMIFS(annual_details_by_tech!S$2:S$1295, annual_details_by_tech!$A$2:$A$1295, "HECO", annual_details_by_tech!$C$2:$C$1295, $F28, annual_details_by_tech!$B$2:$B$1295, "capital_outlay")</f>
        <v>0</v>
      </c>
      <c r="X28" s="33">
        <f>SUMIFS(annual_details_by_tech!T$2:T$1295, annual_details_by_tech!$A$2:$A$1295, "HECO", annual_details_by_tech!$C$2:$C$1295, $F28, annual_details_by_tech!$B$2:$B$1295, "capital_outlay")</f>
        <v>0</v>
      </c>
      <c r="Y28" s="33">
        <f>SUMIFS(annual_details_by_tech!U$2:U$1295, annual_details_by_tech!$A$2:$A$1295, "HECO", annual_details_by_tech!$C$2:$C$1295, $F28, annual_details_by_tech!$B$2:$B$1295, "capital_outlay")</f>
        <v>0</v>
      </c>
      <c r="Z28" s="33">
        <f>SUMIFS(annual_details_by_tech!V$2:V$1295, annual_details_by_tech!$A$2:$A$1295, "HECO", annual_details_by_tech!$C$2:$C$1295, $F28, annual_details_by_tech!$B$2:$B$1295, "capital_outlay")</f>
        <v>0</v>
      </c>
      <c r="AA28" s="33">
        <f>SUMIFS(annual_details_by_tech!W$2:W$1295, annual_details_by_tech!$A$2:$A$1295, "HECO", annual_details_by_tech!$C$2:$C$1295, $F28, annual_details_by_tech!$B$2:$B$1295, "capital_outlay")</f>
        <v>0</v>
      </c>
      <c r="AB28" s="33">
        <f>SUMIFS(annual_details_by_tech!X$2:X$1295, annual_details_by_tech!$A$2:$A$1295, "HECO", annual_details_by_tech!$C$2:$C$1295, $F28, annual_details_by_tech!$B$2:$B$1295, "capital_outlay")</f>
        <v>0</v>
      </c>
    </row>
    <row r="29" spans="1:28" s="9" customFormat="1" x14ac:dyDescent="0.2">
      <c r="A29" s="17"/>
      <c r="B29" s="6"/>
      <c r="C29" s="6"/>
      <c r="D29" s="32"/>
      <c r="E29" s="17"/>
      <c r="F29" s="32" t="str">
        <f>IF(AND(annual_details_by_tech!A21="HECO",annual_details_by_tech!B21=annual_details_by_tech!B$2), annual_details_by_tech!C21, "-
")</f>
        <v xml:space="preserve">-
</v>
      </c>
      <c r="G29" s="33"/>
      <c r="H29" s="33"/>
      <c r="I29" s="33"/>
      <c r="J29" s="33">
        <f>SUMIFS(annual_details_by_tech!F$2:F$1295, annual_details_by_tech!$A$2:$A$1295, "HECO", annual_details_by_tech!$C$2:$C$1295, $F29, annual_details_by_tech!$B$2:$B$1295, "capital_outlay")</f>
        <v>0</v>
      </c>
      <c r="K29" s="33">
        <f>SUMIFS(annual_details_by_tech!G$2:G$1295, annual_details_by_tech!$A$2:$A$1295, "HECO", annual_details_by_tech!$C$2:$C$1295, $F29, annual_details_by_tech!$B$2:$B$1295, "capital_outlay")</f>
        <v>0</v>
      </c>
      <c r="L29" s="33">
        <f>SUMIFS(annual_details_by_tech!H$2:H$1295, annual_details_by_tech!$A$2:$A$1295, "HECO", annual_details_by_tech!$C$2:$C$1295, $F29, annual_details_by_tech!$B$2:$B$1295, "capital_outlay")</f>
        <v>0</v>
      </c>
      <c r="M29" s="33">
        <f>SUMIFS(annual_details_by_tech!I$2:I$1295, annual_details_by_tech!$A$2:$A$1295, "HECO", annual_details_by_tech!$C$2:$C$1295, $F29, annual_details_by_tech!$B$2:$B$1295, "capital_outlay")</f>
        <v>0</v>
      </c>
      <c r="N29" s="33">
        <f>SUMIFS(annual_details_by_tech!J$2:J$1295, annual_details_by_tech!$A$2:$A$1295, "HECO", annual_details_by_tech!$C$2:$C$1295, $F29, annual_details_by_tech!$B$2:$B$1295, "capital_outlay")</f>
        <v>0</v>
      </c>
      <c r="O29" s="33">
        <f>SUMIFS(annual_details_by_tech!K$2:K$1295, annual_details_by_tech!$A$2:$A$1295, "HECO", annual_details_by_tech!$C$2:$C$1295, $F29, annual_details_by_tech!$B$2:$B$1295, "capital_outlay")</f>
        <v>0</v>
      </c>
      <c r="P29" s="33">
        <f>SUMIFS(annual_details_by_tech!L$2:L$1295, annual_details_by_tech!$A$2:$A$1295, "HECO", annual_details_by_tech!$C$2:$C$1295, $F29, annual_details_by_tech!$B$2:$B$1295, "capital_outlay")</f>
        <v>0</v>
      </c>
      <c r="Q29" s="33">
        <f>SUMIFS(annual_details_by_tech!M$2:M$1295, annual_details_by_tech!$A$2:$A$1295, "HECO", annual_details_by_tech!$C$2:$C$1295, $F29, annual_details_by_tech!$B$2:$B$1295, "capital_outlay")</f>
        <v>0</v>
      </c>
      <c r="R29" s="33">
        <f>SUMIFS(annual_details_by_tech!N$2:N$1295, annual_details_by_tech!$A$2:$A$1295, "HECO", annual_details_by_tech!$C$2:$C$1295, $F29, annual_details_by_tech!$B$2:$B$1295, "capital_outlay")</f>
        <v>0</v>
      </c>
      <c r="S29" s="33">
        <f>SUMIFS(annual_details_by_tech!O$2:O$1295, annual_details_by_tech!$A$2:$A$1295, "HECO", annual_details_by_tech!$C$2:$C$1295, $F29, annual_details_by_tech!$B$2:$B$1295, "capital_outlay")</f>
        <v>0</v>
      </c>
      <c r="T29" s="33">
        <f>SUMIFS(annual_details_by_tech!P$2:P$1295, annual_details_by_tech!$A$2:$A$1295, "HECO", annual_details_by_tech!$C$2:$C$1295, $F29, annual_details_by_tech!$B$2:$B$1295, "capital_outlay")</f>
        <v>0</v>
      </c>
      <c r="U29" s="33">
        <f>SUMIFS(annual_details_by_tech!Q$2:Q$1295, annual_details_by_tech!$A$2:$A$1295, "HECO", annual_details_by_tech!$C$2:$C$1295, $F29, annual_details_by_tech!$B$2:$B$1295, "capital_outlay")</f>
        <v>0</v>
      </c>
      <c r="V29" s="33">
        <f>SUMIFS(annual_details_by_tech!R$2:R$1295, annual_details_by_tech!$A$2:$A$1295, "HECO", annual_details_by_tech!$C$2:$C$1295, $F29, annual_details_by_tech!$B$2:$B$1295, "capital_outlay")</f>
        <v>0</v>
      </c>
      <c r="W29" s="33">
        <f>SUMIFS(annual_details_by_tech!S$2:S$1295, annual_details_by_tech!$A$2:$A$1295, "HECO", annual_details_by_tech!$C$2:$C$1295, $F29, annual_details_by_tech!$B$2:$B$1295, "capital_outlay")</f>
        <v>0</v>
      </c>
      <c r="X29" s="33">
        <f>SUMIFS(annual_details_by_tech!T$2:T$1295, annual_details_by_tech!$A$2:$A$1295, "HECO", annual_details_by_tech!$C$2:$C$1295, $F29, annual_details_by_tech!$B$2:$B$1295, "capital_outlay")</f>
        <v>0</v>
      </c>
      <c r="Y29" s="33">
        <f>SUMIFS(annual_details_by_tech!U$2:U$1295, annual_details_by_tech!$A$2:$A$1295, "HECO", annual_details_by_tech!$C$2:$C$1295, $F29, annual_details_by_tech!$B$2:$B$1295, "capital_outlay")</f>
        <v>0</v>
      </c>
      <c r="Z29" s="33">
        <f>SUMIFS(annual_details_by_tech!V$2:V$1295, annual_details_by_tech!$A$2:$A$1295, "HECO", annual_details_by_tech!$C$2:$C$1295, $F29, annual_details_by_tech!$B$2:$B$1295, "capital_outlay")</f>
        <v>0</v>
      </c>
      <c r="AA29" s="33">
        <f>SUMIFS(annual_details_by_tech!W$2:W$1295, annual_details_by_tech!$A$2:$A$1295, "HECO", annual_details_by_tech!$C$2:$C$1295, $F29, annual_details_by_tech!$B$2:$B$1295, "capital_outlay")</f>
        <v>0</v>
      </c>
      <c r="AB29" s="33">
        <f>SUMIFS(annual_details_by_tech!X$2:X$1295, annual_details_by_tech!$A$2:$A$1295, "HECO", annual_details_by_tech!$C$2:$C$1295, $F29, annual_details_by_tech!$B$2:$B$1295, "capital_outlay")</f>
        <v>0</v>
      </c>
    </row>
    <row r="30" spans="1:28" s="9" customFormat="1" x14ac:dyDescent="0.2">
      <c r="A30" s="17"/>
      <c r="B30" s="6"/>
      <c r="C30" s="6"/>
      <c r="D30" s="32"/>
      <c r="E30" s="17"/>
      <c r="F30" s="32" t="str">
        <f>IF(AND(annual_details_by_tech!A22="HECO",annual_details_by_tech!B22=annual_details_by_tech!B$2), annual_details_by_tech!C22, "-
")</f>
        <v xml:space="preserve">-
</v>
      </c>
      <c r="G30" s="33"/>
      <c r="H30" s="33"/>
      <c r="I30" s="33"/>
      <c r="J30" s="33">
        <f>SUMIFS(annual_details_by_tech!F$2:F$1295, annual_details_by_tech!$A$2:$A$1295, "HECO", annual_details_by_tech!$C$2:$C$1295, $F30, annual_details_by_tech!$B$2:$B$1295, "capital_outlay")</f>
        <v>0</v>
      </c>
      <c r="K30" s="33">
        <f>SUMIFS(annual_details_by_tech!G$2:G$1295, annual_details_by_tech!$A$2:$A$1295, "HECO", annual_details_by_tech!$C$2:$C$1295, $F30, annual_details_by_tech!$B$2:$B$1295, "capital_outlay")</f>
        <v>0</v>
      </c>
      <c r="L30" s="33">
        <f>SUMIFS(annual_details_by_tech!H$2:H$1295, annual_details_by_tech!$A$2:$A$1295, "HECO", annual_details_by_tech!$C$2:$C$1295, $F30, annual_details_by_tech!$B$2:$B$1295, "capital_outlay")</f>
        <v>0</v>
      </c>
      <c r="M30" s="33">
        <f>SUMIFS(annual_details_by_tech!I$2:I$1295, annual_details_by_tech!$A$2:$A$1295, "HECO", annual_details_by_tech!$C$2:$C$1295, $F30, annual_details_by_tech!$B$2:$B$1295, "capital_outlay")</f>
        <v>0</v>
      </c>
      <c r="N30" s="33">
        <f>SUMIFS(annual_details_by_tech!J$2:J$1295, annual_details_by_tech!$A$2:$A$1295, "HECO", annual_details_by_tech!$C$2:$C$1295, $F30, annual_details_by_tech!$B$2:$B$1295, "capital_outlay")</f>
        <v>0</v>
      </c>
      <c r="O30" s="33">
        <f>SUMIFS(annual_details_by_tech!K$2:K$1295, annual_details_by_tech!$A$2:$A$1295, "HECO", annual_details_by_tech!$C$2:$C$1295, $F30, annual_details_by_tech!$B$2:$B$1295, "capital_outlay")</f>
        <v>0</v>
      </c>
      <c r="P30" s="33">
        <f>SUMIFS(annual_details_by_tech!L$2:L$1295, annual_details_by_tech!$A$2:$A$1295, "HECO", annual_details_by_tech!$C$2:$C$1295, $F30, annual_details_by_tech!$B$2:$B$1295, "capital_outlay")</f>
        <v>0</v>
      </c>
      <c r="Q30" s="33">
        <f>SUMIFS(annual_details_by_tech!M$2:M$1295, annual_details_by_tech!$A$2:$A$1295, "HECO", annual_details_by_tech!$C$2:$C$1295, $F30, annual_details_by_tech!$B$2:$B$1295, "capital_outlay")</f>
        <v>0</v>
      </c>
      <c r="R30" s="33">
        <f>SUMIFS(annual_details_by_tech!N$2:N$1295, annual_details_by_tech!$A$2:$A$1295, "HECO", annual_details_by_tech!$C$2:$C$1295, $F30, annual_details_by_tech!$B$2:$B$1295, "capital_outlay")</f>
        <v>0</v>
      </c>
      <c r="S30" s="33">
        <f>SUMIFS(annual_details_by_tech!O$2:O$1295, annual_details_by_tech!$A$2:$A$1295, "HECO", annual_details_by_tech!$C$2:$C$1295, $F30, annual_details_by_tech!$B$2:$B$1295, "capital_outlay")</f>
        <v>0</v>
      </c>
      <c r="T30" s="33">
        <f>SUMIFS(annual_details_by_tech!P$2:P$1295, annual_details_by_tech!$A$2:$A$1295, "HECO", annual_details_by_tech!$C$2:$C$1295, $F30, annual_details_by_tech!$B$2:$B$1295, "capital_outlay")</f>
        <v>0</v>
      </c>
      <c r="U30" s="33">
        <f>SUMIFS(annual_details_by_tech!Q$2:Q$1295, annual_details_by_tech!$A$2:$A$1295, "HECO", annual_details_by_tech!$C$2:$C$1295, $F30, annual_details_by_tech!$B$2:$B$1295, "capital_outlay")</f>
        <v>0</v>
      </c>
      <c r="V30" s="33">
        <f>SUMIFS(annual_details_by_tech!R$2:R$1295, annual_details_by_tech!$A$2:$A$1295, "HECO", annual_details_by_tech!$C$2:$C$1295, $F30, annual_details_by_tech!$B$2:$B$1295, "capital_outlay")</f>
        <v>0</v>
      </c>
      <c r="W30" s="33">
        <f>SUMIFS(annual_details_by_tech!S$2:S$1295, annual_details_by_tech!$A$2:$A$1295, "HECO", annual_details_by_tech!$C$2:$C$1295, $F30, annual_details_by_tech!$B$2:$B$1295, "capital_outlay")</f>
        <v>0</v>
      </c>
      <c r="X30" s="33">
        <f>SUMIFS(annual_details_by_tech!T$2:T$1295, annual_details_by_tech!$A$2:$A$1295, "HECO", annual_details_by_tech!$C$2:$C$1295, $F30, annual_details_by_tech!$B$2:$B$1295, "capital_outlay")</f>
        <v>0</v>
      </c>
      <c r="Y30" s="33">
        <f>SUMIFS(annual_details_by_tech!U$2:U$1295, annual_details_by_tech!$A$2:$A$1295, "HECO", annual_details_by_tech!$C$2:$C$1295, $F30, annual_details_by_tech!$B$2:$B$1295, "capital_outlay")</f>
        <v>0</v>
      </c>
      <c r="Z30" s="33">
        <f>SUMIFS(annual_details_by_tech!V$2:V$1295, annual_details_by_tech!$A$2:$A$1295, "HECO", annual_details_by_tech!$C$2:$C$1295, $F30, annual_details_by_tech!$B$2:$B$1295, "capital_outlay")</f>
        <v>0</v>
      </c>
      <c r="AA30" s="33">
        <f>SUMIFS(annual_details_by_tech!W$2:W$1295, annual_details_by_tech!$A$2:$A$1295, "HECO", annual_details_by_tech!$C$2:$C$1295, $F30, annual_details_by_tech!$B$2:$B$1295, "capital_outlay")</f>
        <v>0</v>
      </c>
      <c r="AB30" s="33">
        <f>SUMIFS(annual_details_by_tech!X$2:X$1295, annual_details_by_tech!$A$2:$A$1295, "HECO", annual_details_by_tech!$C$2:$C$1295, $F30, annual_details_by_tech!$B$2:$B$1295, "capital_outlay")</f>
        <v>0</v>
      </c>
    </row>
    <row r="31" spans="1:28" x14ac:dyDescent="0.2">
      <c r="B31" s="6"/>
      <c r="C31" s="6"/>
      <c r="D31" s="32"/>
      <c r="F31" s="32" t="str">
        <f>IF(AND(annual_details_by_tech!A23="HECO",annual_details_by_tech!B23=annual_details_by_tech!B$2), annual_details_by_tech!C23, "-
")</f>
        <v xml:space="preserve">-
</v>
      </c>
      <c r="G31" s="33"/>
      <c r="H31" s="33"/>
      <c r="I31" s="33"/>
      <c r="J31" s="33">
        <f>SUMIFS(annual_details_by_tech!F$2:F$1295, annual_details_by_tech!$A$2:$A$1295, "HECO", annual_details_by_tech!$C$2:$C$1295, $F31, annual_details_by_tech!$B$2:$B$1295, "capital_outlay")</f>
        <v>0</v>
      </c>
      <c r="K31" s="33">
        <f>SUMIFS(annual_details_by_tech!G$2:G$1295, annual_details_by_tech!$A$2:$A$1295, "HECO", annual_details_by_tech!$C$2:$C$1295, $F31, annual_details_by_tech!$B$2:$B$1295, "capital_outlay")</f>
        <v>0</v>
      </c>
      <c r="L31" s="33">
        <f>SUMIFS(annual_details_by_tech!H$2:H$1295, annual_details_by_tech!$A$2:$A$1295, "HECO", annual_details_by_tech!$C$2:$C$1295, $F31, annual_details_by_tech!$B$2:$B$1295, "capital_outlay")</f>
        <v>0</v>
      </c>
      <c r="M31" s="33">
        <f>SUMIFS(annual_details_by_tech!I$2:I$1295, annual_details_by_tech!$A$2:$A$1295, "HECO", annual_details_by_tech!$C$2:$C$1295, $F31, annual_details_by_tech!$B$2:$B$1295, "capital_outlay")</f>
        <v>0</v>
      </c>
      <c r="N31" s="33">
        <f>SUMIFS(annual_details_by_tech!J$2:J$1295, annual_details_by_tech!$A$2:$A$1295, "HECO", annual_details_by_tech!$C$2:$C$1295, $F31, annual_details_by_tech!$B$2:$B$1295, "capital_outlay")</f>
        <v>0</v>
      </c>
      <c r="O31" s="33">
        <f>SUMIFS(annual_details_by_tech!K$2:K$1295, annual_details_by_tech!$A$2:$A$1295, "HECO", annual_details_by_tech!$C$2:$C$1295, $F31, annual_details_by_tech!$B$2:$B$1295, "capital_outlay")</f>
        <v>0</v>
      </c>
      <c r="P31" s="33">
        <f>SUMIFS(annual_details_by_tech!L$2:L$1295, annual_details_by_tech!$A$2:$A$1295, "HECO", annual_details_by_tech!$C$2:$C$1295, $F31, annual_details_by_tech!$B$2:$B$1295, "capital_outlay")</f>
        <v>0</v>
      </c>
      <c r="Q31" s="33">
        <f>SUMIFS(annual_details_by_tech!M$2:M$1295, annual_details_by_tech!$A$2:$A$1295, "HECO", annual_details_by_tech!$C$2:$C$1295, $F31, annual_details_by_tech!$B$2:$B$1295, "capital_outlay")</f>
        <v>0</v>
      </c>
      <c r="R31" s="33">
        <f>SUMIFS(annual_details_by_tech!N$2:N$1295, annual_details_by_tech!$A$2:$A$1295, "HECO", annual_details_by_tech!$C$2:$C$1295, $F31, annual_details_by_tech!$B$2:$B$1295, "capital_outlay")</f>
        <v>0</v>
      </c>
      <c r="S31" s="33">
        <f>SUMIFS(annual_details_by_tech!O$2:O$1295, annual_details_by_tech!$A$2:$A$1295, "HECO", annual_details_by_tech!$C$2:$C$1295, $F31, annual_details_by_tech!$B$2:$B$1295, "capital_outlay")</f>
        <v>0</v>
      </c>
      <c r="T31" s="33">
        <f>SUMIFS(annual_details_by_tech!P$2:P$1295, annual_details_by_tech!$A$2:$A$1295, "HECO", annual_details_by_tech!$C$2:$C$1295, $F31, annual_details_by_tech!$B$2:$B$1295, "capital_outlay")</f>
        <v>0</v>
      </c>
      <c r="U31" s="33">
        <f>SUMIFS(annual_details_by_tech!Q$2:Q$1295, annual_details_by_tech!$A$2:$A$1295, "HECO", annual_details_by_tech!$C$2:$C$1295, $F31, annual_details_by_tech!$B$2:$B$1295, "capital_outlay")</f>
        <v>0</v>
      </c>
      <c r="V31" s="33">
        <f>SUMIFS(annual_details_by_tech!R$2:R$1295, annual_details_by_tech!$A$2:$A$1295, "HECO", annual_details_by_tech!$C$2:$C$1295, $F31, annual_details_by_tech!$B$2:$B$1295, "capital_outlay")</f>
        <v>0</v>
      </c>
      <c r="W31" s="33">
        <f>SUMIFS(annual_details_by_tech!S$2:S$1295, annual_details_by_tech!$A$2:$A$1295, "HECO", annual_details_by_tech!$C$2:$C$1295, $F31, annual_details_by_tech!$B$2:$B$1295, "capital_outlay")</f>
        <v>0</v>
      </c>
      <c r="X31" s="33">
        <f>SUMIFS(annual_details_by_tech!T$2:T$1295, annual_details_by_tech!$A$2:$A$1295, "HECO", annual_details_by_tech!$C$2:$C$1295, $F31, annual_details_by_tech!$B$2:$B$1295, "capital_outlay")</f>
        <v>0</v>
      </c>
      <c r="Y31" s="33">
        <f>SUMIFS(annual_details_by_tech!U$2:U$1295, annual_details_by_tech!$A$2:$A$1295, "HECO", annual_details_by_tech!$C$2:$C$1295, $F31, annual_details_by_tech!$B$2:$B$1295, "capital_outlay")</f>
        <v>0</v>
      </c>
      <c r="Z31" s="33">
        <f>SUMIFS(annual_details_by_tech!V$2:V$1295, annual_details_by_tech!$A$2:$A$1295, "HECO", annual_details_by_tech!$C$2:$C$1295, $F31, annual_details_by_tech!$B$2:$B$1295, "capital_outlay")</f>
        <v>0</v>
      </c>
      <c r="AA31" s="33">
        <f>SUMIFS(annual_details_by_tech!W$2:W$1295, annual_details_by_tech!$A$2:$A$1295, "HECO", annual_details_by_tech!$C$2:$C$1295, $F31, annual_details_by_tech!$B$2:$B$1295, "capital_outlay")</f>
        <v>0</v>
      </c>
      <c r="AB31" s="33">
        <f>SUMIFS(annual_details_by_tech!X$2:X$1295, annual_details_by_tech!$A$2:$A$1295, "HECO", annual_details_by_tech!$C$2:$C$1295, $F31, annual_details_by_tech!$B$2:$B$1295, "capital_outlay")</f>
        <v>0</v>
      </c>
    </row>
    <row r="32" spans="1:28" x14ac:dyDescent="0.2">
      <c r="B32" s="6"/>
      <c r="C32" s="6"/>
      <c r="D32" s="32"/>
      <c r="F32" s="32" t="str">
        <f>IF(AND(annual_details_by_tech!A24="HECO",annual_details_by_tech!B24=annual_details_by_tech!B$2), annual_details_by_tech!C24, "-
")</f>
        <v xml:space="preserve">-
</v>
      </c>
      <c r="G32" s="33"/>
      <c r="H32" s="33"/>
      <c r="I32" s="33"/>
      <c r="J32" s="33">
        <f>SUMIFS(annual_details_by_tech!F$2:F$1295, annual_details_by_tech!$A$2:$A$1295, "HECO", annual_details_by_tech!$C$2:$C$1295, $F32, annual_details_by_tech!$B$2:$B$1295, "capital_outlay")</f>
        <v>0</v>
      </c>
      <c r="K32" s="33">
        <f>SUMIFS(annual_details_by_tech!G$2:G$1295, annual_details_by_tech!$A$2:$A$1295, "HECO", annual_details_by_tech!$C$2:$C$1295, $F32, annual_details_by_tech!$B$2:$B$1295, "capital_outlay")</f>
        <v>0</v>
      </c>
      <c r="L32" s="33">
        <f>SUMIFS(annual_details_by_tech!H$2:H$1295, annual_details_by_tech!$A$2:$A$1295, "HECO", annual_details_by_tech!$C$2:$C$1295, $F32, annual_details_by_tech!$B$2:$B$1295, "capital_outlay")</f>
        <v>0</v>
      </c>
      <c r="M32" s="33">
        <f>SUMIFS(annual_details_by_tech!I$2:I$1295, annual_details_by_tech!$A$2:$A$1295, "HECO", annual_details_by_tech!$C$2:$C$1295, $F32, annual_details_by_tech!$B$2:$B$1295, "capital_outlay")</f>
        <v>0</v>
      </c>
      <c r="N32" s="33">
        <f>SUMIFS(annual_details_by_tech!J$2:J$1295, annual_details_by_tech!$A$2:$A$1295, "HECO", annual_details_by_tech!$C$2:$C$1295, $F32, annual_details_by_tech!$B$2:$B$1295, "capital_outlay")</f>
        <v>0</v>
      </c>
      <c r="O32" s="33">
        <f>SUMIFS(annual_details_by_tech!K$2:K$1295, annual_details_by_tech!$A$2:$A$1295, "HECO", annual_details_by_tech!$C$2:$C$1295, $F32, annual_details_by_tech!$B$2:$B$1295, "capital_outlay")</f>
        <v>0</v>
      </c>
      <c r="P32" s="33">
        <f>SUMIFS(annual_details_by_tech!L$2:L$1295, annual_details_by_tech!$A$2:$A$1295, "HECO", annual_details_by_tech!$C$2:$C$1295, $F32, annual_details_by_tech!$B$2:$B$1295, "capital_outlay")</f>
        <v>0</v>
      </c>
      <c r="Q32" s="33">
        <f>SUMIFS(annual_details_by_tech!M$2:M$1295, annual_details_by_tech!$A$2:$A$1295, "HECO", annual_details_by_tech!$C$2:$C$1295, $F32, annual_details_by_tech!$B$2:$B$1295, "capital_outlay")</f>
        <v>0</v>
      </c>
      <c r="R32" s="33">
        <f>SUMIFS(annual_details_by_tech!N$2:N$1295, annual_details_by_tech!$A$2:$A$1295, "HECO", annual_details_by_tech!$C$2:$C$1295, $F32, annual_details_by_tech!$B$2:$B$1295, "capital_outlay")</f>
        <v>0</v>
      </c>
      <c r="S32" s="33">
        <f>SUMIFS(annual_details_by_tech!O$2:O$1295, annual_details_by_tech!$A$2:$A$1295, "HECO", annual_details_by_tech!$C$2:$C$1295, $F32, annual_details_by_tech!$B$2:$B$1295, "capital_outlay")</f>
        <v>0</v>
      </c>
      <c r="T32" s="33">
        <f>SUMIFS(annual_details_by_tech!P$2:P$1295, annual_details_by_tech!$A$2:$A$1295, "HECO", annual_details_by_tech!$C$2:$C$1295, $F32, annual_details_by_tech!$B$2:$B$1295, "capital_outlay")</f>
        <v>0</v>
      </c>
      <c r="U32" s="33">
        <f>SUMIFS(annual_details_by_tech!Q$2:Q$1295, annual_details_by_tech!$A$2:$A$1295, "HECO", annual_details_by_tech!$C$2:$C$1295, $F32, annual_details_by_tech!$B$2:$B$1295, "capital_outlay")</f>
        <v>0</v>
      </c>
      <c r="V32" s="33">
        <f>SUMIFS(annual_details_by_tech!R$2:R$1295, annual_details_by_tech!$A$2:$A$1295, "HECO", annual_details_by_tech!$C$2:$C$1295, $F32, annual_details_by_tech!$B$2:$B$1295, "capital_outlay")</f>
        <v>0</v>
      </c>
      <c r="W32" s="33">
        <f>SUMIFS(annual_details_by_tech!S$2:S$1295, annual_details_by_tech!$A$2:$A$1295, "HECO", annual_details_by_tech!$C$2:$C$1295, $F32, annual_details_by_tech!$B$2:$B$1295, "capital_outlay")</f>
        <v>0</v>
      </c>
      <c r="X32" s="33">
        <f>SUMIFS(annual_details_by_tech!T$2:T$1295, annual_details_by_tech!$A$2:$A$1295, "HECO", annual_details_by_tech!$C$2:$C$1295, $F32, annual_details_by_tech!$B$2:$B$1295, "capital_outlay")</f>
        <v>0</v>
      </c>
      <c r="Y32" s="33">
        <f>SUMIFS(annual_details_by_tech!U$2:U$1295, annual_details_by_tech!$A$2:$A$1295, "HECO", annual_details_by_tech!$C$2:$C$1295, $F32, annual_details_by_tech!$B$2:$B$1295, "capital_outlay")</f>
        <v>0</v>
      </c>
      <c r="Z32" s="33">
        <f>SUMIFS(annual_details_by_tech!V$2:V$1295, annual_details_by_tech!$A$2:$A$1295, "HECO", annual_details_by_tech!$C$2:$C$1295, $F32, annual_details_by_tech!$B$2:$B$1295, "capital_outlay")</f>
        <v>0</v>
      </c>
      <c r="AA32" s="33">
        <f>SUMIFS(annual_details_by_tech!W$2:W$1295, annual_details_by_tech!$A$2:$A$1295, "HECO", annual_details_by_tech!$C$2:$C$1295, $F32, annual_details_by_tech!$B$2:$B$1295, "capital_outlay")</f>
        <v>0</v>
      </c>
      <c r="AB32" s="33">
        <f>SUMIFS(annual_details_by_tech!X$2:X$1295, annual_details_by_tech!$A$2:$A$1295, "HECO", annual_details_by_tech!$C$2:$C$1295, $F32, annual_details_by_tech!$B$2:$B$1295, "capital_outlay")</f>
        <v>0</v>
      </c>
    </row>
    <row r="33" spans="1:28" x14ac:dyDescent="0.2">
      <c r="B33" s="6"/>
      <c r="C33" s="6"/>
      <c r="D33" s="32"/>
      <c r="F33" s="32" t="str">
        <f>IF(AND(annual_details_by_tech!A25="HECO",annual_details_by_tech!B25=annual_details_by_tech!B$2), annual_details_by_tech!C25, "-
")</f>
        <v xml:space="preserve">-
</v>
      </c>
      <c r="G33" s="33"/>
      <c r="H33" s="33"/>
      <c r="I33" s="33"/>
      <c r="J33" s="33">
        <f>SUMIFS(annual_details_by_tech!F$2:F$1295, annual_details_by_tech!$A$2:$A$1295, "HECO", annual_details_by_tech!$C$2:$C$1295, $F33, annual_details_by_tech!$B$2:$B$1295, "capital_outlay")</f>
        <v>0</v>
      </c>
      <c r="K33" s="33">
        <f>SUMIFS(annual_details_by_tech!G$2:G$1295, annual_details_by_tech!$A$2:$A$1295, "HECO", annual_details_by_tech!$C$2:$C$1295, $F33, annual_details_by_tech!$B$2:$B$1295, "capital_outlay")</f>
        <v>0</v>
      </c>
      <c r="L33" s="33">
        <f>SUMIFS(annual_details_by_tech!H$2:H$1295, annual_details_by_tech!$A$2:$A$1295, "HECO", annual_details_by_tech!$C$2:$C$1295, $F33, annual_details_by_tech!$B$2:$B$1295, "capital_outlay")</f>
        <v>0</v>
      </c>
      <c r="M33" s="33">
        <f>SUMIFS(annual_details_by_tech!I$2:I$1295, annual_details_by_tech!$A$2:$A$1295, "HECO", annual_details_by_tech!$C$2:$C$1295, $F33, annual_details_by_tech!$B$2:$B$1295, "capital_outlay")</f>
        <v>0</v>
      </c>
      <c r="N33" s="33">
        <f>SUMIFS(annual_details_by_tech!J$2:J$1295, annual_details_by_tech!$A$2:$A$1295, "HECO", annual_details_by_tech!$C$2:$C$1295, $F33, annual_details_by_tech!$B$2:$B$1295, "capital_outlay")</f>
        <v>0</v>
      </c>
      <c r="O33" s="33">
        <f>SUMIFS(annual_details_by_tech!K$2:K$1295, annual_details_by_tech!$A$2:$A$1295, "HECO", annual_details_by_tech!$C$2:$C$1295, $F33, annual_details_by_tech!$B$2:$B$1295, "capital_outlay")</f>
        <v>0</v>
      </c>
      <c r="P33" s="33">
        <f>SUMIFS(annual_details_by_tech!L$2:L$1295, annual_details_by_tech!$A$2:$A$1295, "HECO", annual_details_by_tech!$C$2:$C$1295, $F33, annual_details_by_tech!$B$2:$B$1295, "capital_outlay")</f>
        <v>0</v>
      </c>
      <c r="Q33" s="33">
        <f>SUMIFS(annual_details_by_tech!M$2:M$1295, annual_details_by_tech!$A$2:$A$1295, "HECO", annual_details_by_tech!$C$2:$C$1295, $F33, annual_details_by_tech!$B$2:$B$1295, "capital_outlay")</f>
        <v>0</v>
      </c>
      <c r="R33" s="33">
        <f>SUMIFS(annual_details_by_tech!N$2:N$1295, annual_details_by_tech!$A$2:$A$1295, "HECO", annual_details_by_tech!$C$2:$C$1295, $F33, annual_details_by_tech!$B$2:$B$1295, "capital_outlay")</f>
        <v>0</v>
      </c>
      <c r="S33" s="33">
        <f>SUMIFS(annual_details_by_tech!O$2:O$1295, annual_details_by_tech!$A$2:$A$1295, "HECO", annual_details_by_tech!$C$2:$C$1295, $F33, annual_details_by_tech!$B$2:$B$1295, "capital_outlay")</f>
        <v>0</v>
      </c>
      <c r="T33" s="33">
        <f>SUMIFS(annual_details_by_tech!P$2:P$1295, annual_details_by_tech!$A$2:$A$1295, "HECO", annual_details_by_tech!$C$2:$C$1295, $F33, annual_details_by_tech!$B$2:$B$1295, "capital_outlay")</f>
        <v>0</v>
      </c>
      <c r="U33" s="33">
        <f>SUMIFS(annual_details_by_tech!Q$2:Q$1295, annual_details_by_tech!$A$2:$A$1295, "HECO", annual_details_by_tech!$C$2:$C$1295, $F33, annual_details_by_tech!$B$2:$B$1295, "capital_outlay")</f>
        <v>0</v>
      </c>
      <c r="V33" s="33">
        <f>SUMIFS(annual_details_by_tech!R$2:R$1295, annual_details_by_tech!$A$2:$A$1295, "HECO", annual_details_by_tech!$C$2:$C$1295, $F33, annual_details_by_tech!$B$2:$B$1295, "capital_outlay")</f>
        <v>0</v>
      </c>
      <c r="W33" s="33">
        <f>SUMIFS(annual_details_by_tech!S$2:S$1295, annual_details_by_tech!$A$2:$A$1295, "HECO", annual_details_by_tech!$C$2:$C$1295, $F33, annual_details_by_tech!$B$2:$B$1295, "capital_outlay")</f>
        <v>0</v>
      </c>
      <c r="X33" s="33">
        <f>SUMIFS(annual_details_by_tech!T$2:T$1295, annual_details_by_tech!$A$2:$A$1295, "HECO", annual_details_by_tech!$C$2:$C$1295, $F33, annual_details_by_tech!$B$2:$B$1295, "capital_outlay")</f>
        <v>0</v>
      </c>
      <c r="Y33" s="33">
        <f>SUMIFS(annual_details_by_tech!U$2:U$1295, annual_details_by_tech!$A$2:$A$1295, "HECO", annual_details_by_tech!$C$2:$C$1295, $F33, annual_details_by_tech!$B$2:$B$1295, "capital_outlay")</f>
        <v>0</v>
      </c>
      <c r="Z33" s="33">
        <f>SUMIFS(annual_details_by_tech!V$2:V$1295, annual_details_by_tech!$A$2:$A$1295, "HECO", annual_details_by_tech!$C$2:$C$1295, $F33, annual_details_by_tech!$B$2:$B$1295, "capital_outlay")</f>
        <v>0</v>
      </c>
      <c r="AA33" s="33">
        <f>SUMIFS(annual_details_by_tech!W$2:W$1295, annual_details_by_tech!$A$2:$A$1295, "HECO", annual_details_by_tech!$C$2:$C$1295, $F33, annual_details_by_tech!$B$2:$B$1295, "capital_outlay")</f>
        <v>0</v>
      </c>
      <c r="AB33" s="33">
        <f>SUMIFS(annual_details_by_tech!X$2:X$1295, annual_details_by_tech!$A$2:$A$1295, "HECO", annual_details_by_tech!$C$2:$C$1295, $F33, annual_details_by_tech!$B$2:$B$1295, "capital_outlay")</f>
        <v>0</v>
      </c>
    </row>
    <row r="34" spans="1:28" x14ac:dyDescent="0.2">
      <c r="B34" s="6"/>
      <c r="C34" s="6"/>
      <c r="D34" s="32"/>
      <c r="F34" s="32" t="str">
        <f>IF(AND(annual_details_by_tech!A26="HECO",annual_details_by_tech!B26=annual_details_by_tech!B$2), annual_details_by_tech!C26, "-
")</f>
        <v xml:space="preserve">-
</v>
      </c>
      <c r="G34" s="33"/>
      <c r="H34" s="33"/>
      <c r="I34" s="33"/>
      <c r="J34" s="33">
        <f>SUMIFS(annual_details_by_tech!F$2:F$1295, annual_details_by_tech!$A$2:$A$1295, "HECO", annual_details_by_tech!$C$2:$C$1295, $F34, annual_details_by_tech!$B$2:$B$1295, "capital_outlay")</f>
        <v>0</v>
      </c>
      <c r="K34" s="33">
        <f>SUMIFS(annual_details_by_tech!G$2:G$1295, annual_details_by_tech!$A$2:$A$1295, "HECO", annual_details_by_tech!$C$2:$C$1295, $F34, annual_details_by_tech!$B$2:$B$1295, "capital_outlay")</f>
        <v>0</v>
      </c>
      <c r="L34" s="33">
        <f>SUMIFS(annual_details_by_tech!H$2:H$1295, annual_details_by_tech!$A$2:$A$1295, "HECO", annual_details_by_tech!$C$2:$C$1295, $F34, annual_details_by_tech!$B$2:$B$1295, "capital_outlay")</f>
        <v>0</v>
      </c>
      <c r="M34" s="33">
        <f>SUMIFS(annual_details_by_tech!I$2:I$1295, annual_details_by_tech!$A$2:$A$1295, "HECO", annual_details_by_tech!$C$2:$C$1295, $F34, annual_details_by_tech!$B$2:$B$1295, "capital_outlay")</f>
        <v>0</v>
      </c>
      <c r="N34" s="33">
        <f>SUMIFS(annual_details_by_tech!J$2:J$1295, annual_details_by_tech!$A$2:$A$1295, "HECO", annual_details_by_tech!$C$2:$C$1295, $F34, annual_details_by_tech!$B$2:$B$1295, "capital_outlay")</f>
        <v>0</v>
      </c>
      <c r="O34" s="33">
        <f>SUMIFS(annual_details_by_tech!K$2:K$1295, annual_details_by_tech!$A$2:$A$1295, "HECO", annual_details_by_tech!$C$2:$C$1295, $F34, annual_details_by_tech!$B$2:$B$1295, "capital_outlay")</f>
        <v>0</v>
      </c>
      <c r="P34" s="33">
        <f>SUMIFS(annual_details_by_tech!L$2:L$1295, annual_details_by_tech!$A$2:$A$1295, "HECO", annual_details_by_tech!$C$2:$C$1295, $F34, annual_details_by_tech!$B$2:$B$1295, "capital_outlay")</f>
        <v>0</v>
      </c>
      <c r="Q34" s="33">
        <f>SUMIFS(annual_details_by_tech!M$2:M$1295, annual_details_by_tech!$A$2:$A$1295, "HECO", annual_details_by_tech!$C$2:$C$1295, $F34, annual_details_by_tech!$B$2:$B$1295, "capital_outlay")</f>
        <v>0</v>
      </c>
      <c r="R34" s="33">
        <f>SUMIFS(annual_details_by_tech!N$2:N$1295, annual_details_by_tech!$A$2:$A$1295, "HECO", annual_details_by_tech!$C$2:$C$1295, $F34, annual_details_by_tech!$B$2:$B$1295, "capital_outlay")</f>
        <v>0</v>
      </c>
      <c r="S34" s="33">
        <f>SUMIFS(annual_details_by_tech!O$2:O$1295, annual_details_by_tech!$A$2:$A$1295, "HECO", annual_details_by_tech!$C$2:$C$1295, $F34, annual_details_by_tech!$B$2:$B$1295, "capital_outlay")</f>
        <v>0</v>
      </c>
      <c r="T34" s="33">
        <f>SUMIFS(annual_details_by_tech!P$2:P$1295, annual_details_by_tech!$A$2:$A$1295, "HECO", annual_details_by_tech!$C$2:$C$1295, $F34, annual_details_by_tech!$B$2:$B$1295, "capital_outlay")</f>
        <v>0</v>
      </c>
      <c r="U34" s="33">
        <f>SUMIFS(annual_details_by_tech!Q$2:Q$1295, annual_details_by_tech!$A$2:$A$1295, "HECO", annual_details_by_tech!$C$2:$C$1295, $F34, annual_details_by_tech!$B$2:$B$1295, "capital_outlay")</f>
        <v>0</v>
      </c>
      <c r="V34" s="33">
        <f>SUMIFS(annual_details_by_tech!R$2:R$1295, annual_details_by_tech!$A$2:$A$1295, "HECO", annual_details_by_tech!$C$2:$C$1295, $F34, annual_details_by_tech!$B$2:$B$1295, "capital_outlay")</f>
        <v>0</v>
      </c>
      <c r="W34" s="33">
        <f>SUMIFS(annual_details_by_tech!S$2:S$1295, annual_details_by_tech!$A$2:$A$1295, "HECO", annual_details_by_tech!$C$2:$C$1295, $F34, annual_details_by_tech!$B$2:$B$1295, "capital_outlay")</f>
        <v>0</v>
      </c>
      <c r="X34" s="33">
        <f>SUMIFS(annual_details_by_tech!T$2:T$1295, annual_details_by_tech!$A$2:$A$1295, "HECO", annual_details_by_tech!$C$2:$C$1295, $F34, annual_details_by_tech!$B$2:$B$1295, "capital_outlay")</f>
        <v>0</v>
      </c>
      <c r="Y34" s="33">
        <f>SUMIFS(annual_details_by_tech!U$2:U$1295, annual_details_by_tech!$A$2:$A$1295, "HECO", annual_details_by_tech!$C$2:$C$1295, $F34, annual_details_by_tech!$B$2:$B$1295, "capital_outlay")</f>
        <v>0</v>
      </c>
      <c r="Z34" s="33">
        <f>SUMIFS(annual_details_by_tech!V$2:V$1295, annual_details_by_tech!$A$2:$A$1295, "HECO", annual_details_by_tech!$C$2:$C$1295, $F34, annual_details_by_tech!$B$2:$B$1295, "capital_outlay")</f>
        <v>0</v>
      </c>
      <c r="AA34" s="33">
        <f>SUMIFS(annual_details_by_tech!W$2:W$1295, annual_details_by_tech!$A$2:$A$1295, "HECO", annual_details_by_tech!$C$2:$C$1295, $F34, annual_details_by_tech!$B$2:$B$1295, "capital_outlay")</f>
        <v>0</v>
      </c>
      <c r="AB34" s="33">
        <f>SUMIFS(annual_details_by_tech!X$2:X$1295, annual_details_by_tech!$A$2:$A$1295, "HECO", annual_details_by_tech!$C$2:$C$1295, $F34, annual_details_by_tech!$B$2:$B$1295, "capital_outlay")</f>
        <v>0</v>
      </c>
    </row>
    <row r="35" spans="1:28" x14ac:dyDescent="0.2">
      <c r="B35" s="6"/>
      <c r="C35" s="6"/>
      <c r="D35" s="32"/>
      <c r="F35" s="32" t="str">
        <f>IF(AND(annual_details_by_tech!A27="HECO",annual_details_by_tech!B27=annual_details_by_tech!B$2), annual_details_by_tech!C27, "-
")</f>
        <v xml:space="preserve">-
</v>
      </c>
      <c r="G35" s="33"/>
      <c r="H35" s="33"/>
      <c r="I35" s="33"/>
      <c r="J35" s="33">
        <f>SUMIFS(annual_details_by_tech!F$2:F$1295, annual_details_by_tech!$A$2:$A$1295, "HECO", annual_details_by_tech!$C$2:$C$1295, $F35, annual_details_by_tech!$B$2:$B$1295, "capital_outlay")</f>
        <v>0</v>
      </c>
      <c r="K35" s="33">
        <f>SUMIFS(annual_details_by_tech!G$2:G$1295, annual_details_by_tech!$A$2:$A$1295, "HECO", annual_details_by_tech!$C$2:$C$1295, $F35, annual_details_by_tech!$B$2:$B$1295, "capital_outlay")</f>
        <v>0</v>
      </c>
      <c r="L35" s="33">
        <f>SUMIFS(annual_details_by_tech!H$2:H$1295, annual_details_by_tech!$A$2:$A$1295, "HECO", annual_details_by_tech!$C$2:$C$1295, $F35, annual_details_by_tech!$B$2:$B$1295, "capital_outlay")</f>
        <v>0</v>
      </c>
      <c r="M35" s="33">
        <f>SUMIFS(annual_details_by_tech!I$2:I$1295, annual_details_by_tech!$A$2:$A$1295, "HECO", annual_details_by_tech!$C$2:$C$1295, $F35, annual_details_by_tech!$B$2:$B$1295, "capital_outlay")</f>
        <v>0</v>
      </c>
      <c r="N35" s="33">
        <f>SUMIFS(annual_details_by_tech!J$2:J$1295, annual_details_by_tech!$A$2:$A$1295, "HECO", annual_details_by_tech!$C$2:$C$1295, $F35, annual_details_by_tech!$B$2:$B$1295, "capital_outlay")</f>
        <v>0</v>
      </c>
      <c r="O35" s="33">
        <f>SUMIFS(annual_details_by_tech!K$2:K$1295, annual_details_by_tech!$A$2:$A$1295, "HECO", annual_details_by_tech!$C$2:$C$1295, $F35, annual_details_by_tech!$B$2:$B$1295, "capital_outlay")</f>
        <v>0</v>
      </c>
      <c r="P35" s="33">
        <f>SUMIFS(annual_details_by_tech!L$2:L$1295, annual_details_by_tech!$A$2:$A$1295, "HECO", annual_details_by_tech!$C$2:$C$1295, $F35, annual_details_by_tech!$B$2:$B$1295, "capital_outlay")</f>
        <v>0</v>
      </c>
      <c r="Q35" s="33">
        <f>SUMIFS(annual_details_by_tech!M$2:M$1295, annual_details_by_tech!$A$2:$A$1295, "HECO", annual_details_by_tech!$C$2:$C$1295, $F35, annual_details_by_tech!$B$2:$B$1295, "capital_outlay")</f>
        <v>0</v>
      </c>
      <c r="R35" s="33">
        <f>SUMIFS(annual_details_by_tech!N$2:N$1295, annual_details_by_tech!$A$2:$A$1295, "HECO", annual_details_by_tech!$C$2:$C$1295, $F35, annual_details_by_tech!$B$2:$B$1295, "capital_outlay")</f>
        <v>0</v>
      </c>
      <c r="S35" s="33">
        <f>SUMIFS(annual_details_by_tech!O$2:O$1295, annual_details_by_tech!$A$2:$A$1295, "HECO", annual_details_by_tech!$C$2:$C$1295, $F35, annual_details_by_tech!$B$2:$B$1295, "capital_outlay")</f>
        <v>0</v>
      </c>
      <c r="T35" s="33">
        <f>SUMIFS(annual_details_by_tech!P$2:P$1295, annual_details_by_tech!$A$2:$A$1295, "HECO", annual_details_by_tech!$C$2:$C$1295, $F35, annual_details_by_tech!$B$2:$B$1295, "capital_outlay")</f>
        <v>0</v>
      </c>
      <c r="U35" s="33">
        <f>SUMIFS(annual_details_by_tech!Q$2:Q$1295, annual_details_by_tech!$A$2:$A$1295, "HECO", annual_details_by_tech!$C$2:$C$1295, $F35, annual_details_by_tech!$B$2:$B$1295, "capital_outlay")</f>
        <v>0</v>
      </c>
      <c r="V35" s="33">
        <f>SUMIFS(annual_details_by_tech!R$2:R$1295, annual_details_by_tech!$A$2:$A$1295, "HECO", annual_details_by_tech!$C$2:$C$1295, $F35, annual_details_by_tech!$B$2:$B$1295, "capital_outlay")</f>
        <v>0</v>
      </c>
      <c r="W35" s="33">
        <f>SUMIFS(annual_details_by_tech!S$2:S$1295, annual_details_by_tech!$A$2:$A$1295, "HECO", annual_details_by_tech!$C$2:$C$1295, $F35, annual_details_by_tech!$B$2:$B$1295, "capital_outlay")</f>
        <v>0</v>
      </c>
      <c r="X35" s="33">
        <f>SUMIFS(annual_details_by_tech!T$2:T$1295, annual_details_by_tech!$A$2:$A$1295, "HECO", annual_details_by_tech!$C$2:$C$1295, $F35, annual_details_by_tech!$B$2:$B$1295, "capital_outlay")</f>
        <v>0</v>
      </c>
      <c r="Y35" s="33">
        <f>SUMIFS(annual_details_by_tech!U$2:U$1295, annual_details_by_tech!$A$2:$A$1295, "HECO", annual_details_by_tech!$C$2:$C$1295, $F35, annual_details_by_tech!$B$2:$B$1295, "capital_outlay")</f>
        <v>0</v>
      </c>
      <c r="Z35" s="33">
        <f>SUMIFS(annual_details_by_tech!V$2:V$1295, annual_details_by_tech!$A$2:$A$1295, "HECO", annual_details_by_tech!$C$2:$C$1295, $F35, annual_details_by_tech!$B$2:$B$1295, "capital_outlay")</f>
        <v>0</v>
      </c>
      <c r="AA35" s="33">
        <f>SUMIFS(annual_details_by_tech!W$2:W$1295, annual_details_by_tech!$A$2:$A$1295, "HECO", annual_details_by_tech!$C$2:$C$1295, $F35, annual_details_by_tech!$B$2:$B$1295, "capital_outlay")</f>
        <v>0</v>
      </c>
      <c r="AB35" s="33">
        <f>SUMIFS(annual_details_by_tech!X$2:X$1295, annual_details_by_tech!$A$2:$A$1295, "HECO", annual_details_by_tech!$C$2:$C$1295, $F35, annual_details_by_tech!$B$2:$B$1295, "capital_outlay")</f>
        <v>0</v>
      </c>
    </row>
    <row r="36" spans="1:28" x14ac:dyDescent="0.2">
      <c r="B36" s="6"/>
      <c r="C36" s="6"/>
      <c r="D36" s="32"/>
      <c r="F36" s="32" t="str">
        <f>IF(AND(annual_details_by_tech!A28="HECO",annual_details_by_tech!B28=annual_details_by_tech!B$2), annual_details_by_tech!C28, "-
")</f>
        <v xml:space="preserve">-
</v>
      </c>
      <c r="G36" s="33"/>
      <c r="H36" s="33"/>
      <c r="I36" s="33"/>
      <c r="J36" s="33">
        <f>SUMIFS(annual_details_by_tech!F$2:F$1295, annual_details_by_tech!$A$2:$A$1295, "HECO", annual_details_by_tech!$C$2:$C$1295, $F36, annual_details_by_tech!$B$2:$B$1295, "capital_outlay")</f>
        <v>0</v>
      </c>
      <c r="K36" s="33">
        <f>SUMIFS(annual_details_by_tech!G$2:G$1295, annual_details_by_tech!$A$2:$A$1295, "HECO", annual_details_by_tech!$C$2:$C$1295, $F36, annual_details_by_tech!$B$2:$B$1295, "capital_outlay")</f>
        <v>0</v>
      </c>
      <c r="L36" s="33">
        <f>SUMIFS(annual_details_by_tech!H$2:H$1295, annual_details_by_tech!$A$2:$A$1295, "HECO", annual_details_by_tech!$C$2:$C$1295, $F36, annual_details_by_tech!$B$2:$B$1295, "capital_outlay")</f>
        <v>0</v>
      </c>
      <c r="M36" s="33">
        <f>SUMIFS(annual_details_by_tech!I$2:I$1295, annual_details_by_tech!$A$2:$A$1295, "HECO", annual_details_by_tech!$C$2:$C$1295, $F36, annual_details_by_tech!$B$2:$B$1295, "capital_outlay")</f>
        <v>0</v>
      </c>
      <c r="N36" s="33">
        <f>SUMIFS(annual_details_by_tech!J$2:J$1295, annual_details_by_tech!$A$2:$A$1295, "HECO", annual_details_by_tech!$C$2:$C$1295, $F36, annual_details_by_tech!$B$2:$B$1295, "capital_outlay")</f>
        <v>0</v>
      </c>
      <c r="O36" s="33">
        <f>SUMIFS(annual_details_by_tech!K$2:K$1295, annual_details_by_tech!$A$2:$A$1295, "HECO", annual_details_by_tech!$C$2:$C$1295, $F36, annual_details_by_tech!$B$2:$B$1295, "capital_outlay")</f>
        <v>0</v>
      </c>
      <c r="P36" s="33">
        <f>SUMIFS(annual_details_by_tech!L$2:L$1295, annual_details_by_tech!$A$2:$A$1295, "HECO", annual_details_by_tech!$C$2:$C$1295, $F36, annual_details_by_tech!$B$2:$B$1295, "capital_outlay")</f>
        <v>0</v>
      </c>
      <c r="Q36" s="33">
        <f>SUMIFS(annual_details_by_tech!M$2:M$1295, annual_details_by_tech!$A$2:$A$1295, "HECO", annual_details_by_tech!$C$2:$C$1295, $F36, annual_details_by_tech!$B$2:$B$1295, "capital_outlay")</f>
        <v>0</v>
      </c>
      <c r="R36" s="33">
        <f>SUMIFS(annual_details_by_tech!N$2:N$1295, annual_details_by_tech!$A$2:$A$1295, "HECO", annual_details_by_tech!$C$2:$C$1295, $F36, annual_details_by_tech!$B$2:$B$1295, "capital_outlay")</f>
        <v>0</v>
      </c>
      <c r="S36" s="33">
        <f>SUMIFS(annual_details_by_tech!O$2:O$1295, annual_details_by_tech!$A$2:$A$1295, "HECO", annual_details_by_tech!$C$2:$C$1295, $F36, annual_details_by_tech!$B$2:$B$1295, "capital_outlay")</f>
        <v>0</v>
      </c>
      <c r="T36" s="33">
        <f>SUMIFS(annual_details_by_tech!P$2:P$1295, annual_details_by_tech!$A$2:$A$1295, "HECO", annual_details_by_tech!$C$2:$C$1295, $F36, annual_details_by_tech!$B$2:$B$1295, "capital_outlay")</f>
        <v>0</v>
      </c>
      <c r="U36" s="33">
        <f>SUMIFS(annual_details_by_tech!Q$2:Q$1295, annual_details_by_tech!$A$2:$A$1295, "HECO", annual_details_by_tech!$C$2:$C$1295, $F36, annual_details_by_tech!$B$2:$B$1295, "capital_outlay")</f>
        <v>0</v>
      </c>
      <c r="V36" s="33">
        <f>SUMIFS(annual_details_by_tech!R$2:R$1295, annual_details_by_tech!$A$2:$A$1295, "HECO", annual_details_by_tech!$C$2:$C$1295, $F36, annual_details_by_tech!$B$2:$B$1295, "capital_outlay")</f>
        <v>0</v>
      </c>
      <c r="W36" s="33">
        <f>SUMIFS(annual_details_by_tech!S$2:S$1295, annual_details_by_tech!$A$2:$A$1295, "HECO", annual_details_by_tech!$C$2:$C$1295, $F36, annual_details_by_tech!$B$2:$B$1295, "capital_outlay")</f>
        <v>0</v>
      </c>
      <c r="X36" s="33">
        <f>SUMIFS(annual_details_by_tech!T$2:T$1295, annual_details_by_tech!$A$2:$A$1295, "HECO", annual_details_by_tech!$C$2:$C$1295, $F36, annual_details_by_tech!$B$2:$B$1295, "capital_outlay")</f>
        <v>0</v>
      </c>
      <c r="Y36" s="33">
        <f>SUMIFS(annual_details_by_tech!U$2:U$1295, annual_details_by_tech!$A$2:$A$1295, "HECO", annual_details_by_tech!$C$2:$C$1295, $F36, annual_details_by_tech!$B$2:$B$1295, "capital_outlay")</f>
        <v>0</v>
      </c>
      <c r="Z36" s="33">
        <f>SUMIFS(annual_details_by_tech!V$2:V$1295, annual_details_by_tech!$A$2:$A$1295, "HECO", annual_details_by_tech!$C$2:$C$1295, $F36, annual_details_by_tech!$B$2:$B$1295, "capital_outlay")</f>
        <v>0</v>
      </c>
      <c r="AA36" s="33">
        <f>SUMIFS(annual_details_by_tech!W$2:W$1295, annual_details_by_tech!$A$2:$A$1295, "HECO", annual_details_by_tech!$C$2:$C$1295, $F36, annual_details_by_tech!$B$2:$B$1295, "capital_outlay")</f>
        <v>0</v>
      </c>
      <c r="AB36" s="33">
        <f>SUMIFS(annual_details_by_tech!X$2:X$1295, annual_details_by_tech!$A$2:$A$1295, "HECO", annual_details_by_tech!$C$2:$C$1295, $F36, annual_details_by_tech!$B$2:$B$1295, "capital_outlay")</f>
        <v>0</v>
      </c>
    </row>
    <row r="37" spans="1:28" x14ac:dyDescent="0.2">
      <c r="B37" s="6"/>
      <c r="C37" s="6"/>
      <c r="D37" s="32"/>
      <c r="F37" s="32" t="str">
        <f>IF(AND(annual_details_by_tech!A29="HECO",annual_details_by_tech!B29=annual_details_by_tech!B$2), annual_details_by_tech!C29, "-
")</f>
        <v xml:space="preserve">-
</v>
      </c>
      <c r="G37" s="33"/>
      <c r="H37" s="33"/>
      <c r="I37" s="33"/>
      <c r="J37" s="33">
        <f>SUMIFS(annual_details_by_tech!F$2:F$1295, annual_details_by_tech!$A$2:$A$1295, "HECO", annual_details_by_tech!$C$2:$C$1295, $F37, annual_details_by_tech!$B$2:$B$1295, "capital_outlay")</f>
        <v>0</v>
      </c>
      <c r="K37" s="33">
        <f>SUMIFS(annual_details_by_tech!G$2:G$1295, annual_details_by_tech!$A$2:$A$1295, "HECO", annual_details_by_tech!$C$2:$C$1295, $F37, annual_details_by_tech!$B$2:$B$1295, "capital_outlay")</f>
        <v>0</v>
      </c>
      <c r="L37" s="33">
        <f>SUMIFS(annual_details_by_tech!H$2:H$1295, annual_details_by_tech!$A$2:$A$1295, "HECO", annual_details_by_tech!$C$2:$C$1295, $F37, annual_details_by_tech!$B$2:$B$1295, "capital_outlay")</f>
        <v>0</v>
      </c>
      <c r="M37" s="33">
        <f>SUMIFS(annual_details_by_tech!I$2:I$1295, annual_details_by_tech!$A$2:$A$1295, "HECO", annual_details_by_tech!$C$2:$C$1295, $F37, annual_details_by_tech!$B$2:$B$1295, "capital_outlay")</f>
        <v>0</v>
      </c>
      <c r="N37" s="33">
        <f>SUMIFS(annual_details_by_tech!J$2:J$1295, annual_details_by_tech!$A$2:$A$1295, "HECO", annual_details_by_tech!$C$2:$C$1295, $F37, annual_details_by_tech!$B$2:$B$1295, "capital_outlay")</f>
        <v>0</v>
      </c>
      <c r="O37" s="33">
        <f>SUMIFS(annual_details_by_tech!K$2:K$1295, annual_details_by_tech!$A$2:$A$1295, "HECO", annual_details_by_tech!$C$2:$C$1295, $F37, annual_details_by_tech!$B$2:$B$1295, "capital_outlay")</f>
        <v>0</v>
      </c>
      <c r="P37" s="33">
        <f>SUMIFS(annual_details_by_tech!L$2:L$1295, annual_details_by_tech!$A$2:$A$1295, "HECO", annual_details_by_tech!$C$2:$C$1295, $F37, annual_details_by_tech!$B$2:$B$1295, "capital_outlay")</f>
        <v>0</v>
      </c>
      <c r="Q37" s="33">
        <f>SUMIFS(annual_details_by_tech!M$2:M$1295, annual_details_by_tech!$A$2:$A$1295, "HECO", annual_details_by_tech!$C$2:$C$1295, $F37, annual_details_by_tech!$B$2:$B$1295, "capital_outlay")</f>
        <v>0</v>
      </c>
      <c r="R37" s="33">
        <f>SUMIFS(annual_details_by_tech!N$2:N$1295, annual_details_by_tech!$A$2:$A$1295, "HECO", annual_details_by_tech!$C$2:$C$1295, $F37, annual_details_by_tech!$B$2:$B$1295, "capital_outlay")</f>
        <v>0</v>
      </c>
      <c r="S37" s="33">
        <f>SUMIFS(annual_details_by_tech!O$2:O$1295, annual_details_by_tech!$A$2:$A$1295, "HECO", annual_details_by_tech!$C$2:$C$1295, $F37, annual_details_by_tech!$B$2:$B$1295, "capital_outlay")</f>
        <v>0</v>
      </c>
      <c r="T37" s="33">
        <f>SUMIFS(annual_details_by_tech!P$2:P$1295, annual_details_by_tech!$A$2:$A$1295, "HECO", annual_details_by_tech!$C$2:$C$1295, $F37, annual_details_by_tech!$B$2:$B$1295, "capital_outlay")</f>
        <v>0</v>
      </c>
      <c r="U37" s="33">
        <f>SUMIFS(annual_details_by_tech!Q$2:Q$1295, annual_details_by_tech!$A$2:$A$1295, "HECO", annual_details_by_tech!$C$2:$C$1295, $F37, annual_details_by_tech!$B$2:$B$1295, "capital_outlay")</f>
        <v>0</v>
      </c>
      <c r="V37" s="33">
        <f>SUMIFS(annual_details_by_tech!R$2:R$1295, annual_details_by_tech!$A$2:$A$1295, "HECO", annual_details_by_tech!$C$2:$C$1295, $F37, annual_details_by_tech!$B$2:$B$1295, "capital_outlay")</f>
        <v>0</v>
      </c>
      <c r="W37" s="33">
        <f>SUMIFS(annual_details_by_tech!S$2:S$1295, annual_details_by_tech!$A$2:$A$1295, "HECO", annual_details_by_tech!$C$2:$C$1295, $F37, annual_details_by_tech!$B$2:$B$1295, "capital_outlay")</f>
        <v>0</v>
      </c>
      <c r="X37" s="33">
        <f>SUMIFS(annual_details_by_tech!T$2:T$1295, annual_details_by_tech!$A$2:$A$1295, "HECO", annual_details_by_tech!$C$2:$C$1295, $F37, annual_details_by_tech!$B$2:$B$1295, "capital_outlay")</f>
        <v>0</v>
      </c>
      <c r="Y37" s="33">
        <f>SUMIFS(annual_details_by_tech!U$2:U$1295, annual_details_by_tech!$A$2:$A$1295, "HECO", annual_details_by_tech!$C$2:$C$1295, $F37, annual_details_by_tech!$B$2:$B$1295, "capital_outlay")</f>
        <v>0</v>
      </c>
      <c r="Z37" s="33">
        <f>SUMIFS(annual_details_by_tech!V$2:V$1295, annual_details_by_tech!$A$2:$A$1295, "HECO", annual_details_by_tech!$C$2:$C$1295, $F37, annual_details_by_tech!$B$2:$B$1295, "capital_outlay")</f>
        <v>0</v>
      </c>
      <c r="AA37" s="33">
        <f>SUMIFS(annual_details_by_tech!W$2:W$1295, annual_details_by_tech!$A$2:$A$1295, "HECO", annual_details_by_tech!$C$2:$C$1295, $F37, annual_details_by_tech!$B$2:$B$1295, "capital_outlay")</f>
        <v>0</v>
      </c>
      <c r="AB37" s="33">
        <f>SUMIFS(annual_details_by_tech!X$2:X$1295, annual_details_by_tech!$A$2:$A$1295, "HECO", annual_details_by_tech!$C$2:$C$1295, $F37, annual_details_by_tech!$B$2:$B$1295, "capital_outlay")</f>
        <v>0</v>
      </c>
    </row>
    <row r="38" spans="1:28" x14ac:dyDescent="0.2">
      <c r="B38" s="6"/>
      <c r="C38" s="6"/>
      <c r="D38" s="32"/>
      <c r="F38" s="32" t="str">
        <f>IF(AND(annual_details_by_tech!A30="HECO",annual_details_by_tech!B30=annual_details_by_tech!B$2), annual_details_by_tech!C30, "-
")</f>
        <v xml:space="preserve">-
</v>
      </c>
      <c r="G38" s="33"/>
      <c r="H38" s="33"/>
      <c r="I38" s="33"/>
      <c r="J38" s="33">
        <f>SUMIFS(annual_details_by_tech!F$2:F$1295, annual_details_by_tech!$A$2:$A$1295, "HECO", annual_details_by_tech!$C$2:$C$1295, $F38, annual_details_by_tech!$B$2:$B$1295, "capital_outlay")</f>
        <v>0</v>
      </c>
      <c r="K38" s="33">
        <f>SUMIFS(annual_details_by_tech!G$2:G$1295, annual_details_by_tech!$A$2:$A$1295, "HECO", annual_details_by_tech!$C$2:$C$1295, $F38, annual_details_by_tech!$B$2:$B$1295, "capital_outlay")</f>
        <v>0</v>
      </c>
      <c r="L38" s="33">
        <f>SUMIFS(annual_details_by_tech!H$2:H$1295, annual_details_by_tech!$A$2:$A$1295, "HECO", annual_details_by_tech!$C$2:$C$1295, $F38, annual_details_by_tech!$B$2:$B$1295, "capital_outlay")</f>
        <v>0</v>
      </c>
      <c r="M38" s="33">
        <f>SUMIFS(annual_details_by_tech!I$2:I$1295, annual_details_by_tech!$A$2:$A$1295, "HECO", annual_details_by_tech!$C$2:$C$1295, $F38, annual_details_by_tech!$B$2:$B$1295, "capital_outlay")</f>
        <v>0</v>
      </c>
      <c r="N38" s="33">
        <f>SUMIFS(annual_details_by_tech!J$2:J$1295, annual_details_by_tech!$A$2:$A$1295, "HECO", annual_details_by_tech!$C$2:$C$1295, $F38, annual_details_by_tech!$B$2:$B$1295, "capital_outlay")</f>
        <v>0</v>
      </c>
      <c r="O38" s="33">
        <f>SUMIFS(annual_details_by_tech!K$2:K$1295, annual_details_by_tech!$A$2:$A$1295, "HECO", annual_details_by_tech!$C$2:$C$1295, $F38, annual_details_by_tech!$B$2:$B$1295, "capital_outlay")</f>
        <v>0</v>
      </c>
      <c r="P38" s="33">
        <f>SUMIFS(annual_details_by_tech!L$2:L$1295, annual_details_by_tech!$A$2:$A$1295, "HECO", annual_details_by_tech!$C$2:$C$1295, $F38, annual_details_by_tech!$B$2:$B$1295, "capital_outlay")</f>
        <v>0</v>
      </c>
      <c r="Q38" s="33">
        <f>SUMIFS(annual_details_by_tech!M$2:M$1295, annual_details_by_tech!$A$2:$A$1295, "HECO", annual_details_by_tech!$C$2:$C$1295, $F38, annual_details_by_tech!$B$2:$B$1295, "capital_outlay")</f>
        <v>0</v>
      </c>
      <c r="R38" s="33">
        <f>SUMIFS(annual_details_by_tech!N$2:N$1295, annual_details_by_tech!$A$2:$A$1295, "HECO", annual_details_by_tech!$C$2:$C$1295, $F38, annual_details_by_tech!$B$2:$B$1295, "capital_outlay")</f>
        <v>0</v>
      </c>
      <c r="S38" s="33">
        <f>SUMIFS(annual_details_by_tech!O$2:O$1295, annual_details_by_tech!$A$2:$A$1295, "HECO", annual_details_by_tech!$C$2:$C$1295, $F38, annual_details_by_tech!$B$2:$B$1295, "capital_outlay")</f>
        <v>0</v>
      </c>
      <c r="T38" s="33">
        <f>SUMIFS(annual_details_by_tech!P$2:P$1295, annual_details_by_tech!$A$2:$A$1295, "HECO", annual_details_by_tech!$C$2:$C$1295, $F38, annual_details_by_tech!$B$2:$B$1295, "capital_outlay")</f>
        <v>0</v>
      </c>
      <c r="U38" s="33">
        <f>SUMIFS(annual_details_by_tech!Q$2:Q$1295, annual_details_by_tech!$A$2:$A$1295, "HECO", annual_details_by_tech!$C$2:$C$1295, $F38, annual_details_by_tech!$B$2:$B$1295, "capital_outlay")</f>
        <v>0</v>
      </c>
      <c r="V38" s="33">
        <f>SUMIFS(annual_details_by_tech!R$2:R$1295, annual_details_by_tech!$A$2:$A$1295, "HECO", annual_details_by_tech!$C$2:$C$1295, $F38, annual_details_by_tech!$B$2:$B$1295, "capital_outlay")</f>
        <v>0</v>
      </c>
      <c r="W38" s="33">
        <f>SUMIFS(annual_details_by_tech!S$2:S$1295, annual_details_by_tech!$A$2:$A$1295, "HECO", annual_details_by_tech!$C$2:$C$1295, $F38, annual_details_by_tech!$B$2:$B$1295, "capital_outlay")</f>
        <v>0</v>
      </c>
      <c r="X38" s="33">
        <f>SUMIFS(annual_details_by_tech!T$2:T$1295, annual_details_by_tech!$A$2:$A$1295, "HECO", annual_details_by_tech!$C$2:$C$1295, $F38, annual_details_by_tech!$B$2:$B$1295, "capital_outlay")</f>
        <v>0</v>
      </c>
      <c r="Y38" s="33">
        <f>SUMIFS(annual_details_by_tech!U$2:U$1295, annual_details_by_tech!$A$2:$A$1295, "HECO", annual_details_by_tech!$C$2:$C$1295, $F38, annual_details_by_tech!$B$2:$B$1295, "capital_outlay")</f>
        <v>0</v>
      </c>
      <c r="Z38" s="33">
        <f>SUMIFS(annual_details_by_tech!V$2:V$1295, annual_details_by_tech!$A$2:$A$1295, "HECO", annual_details_by_tech!$C$2:$C$1295, $F38, annual_details_by_tech!$B$2:$B$1295, "capital_outlay")</f>
        <v>0</v>
      </c>
      <c r="AA38" s="33">
        <f>SUMIFS(annual_details_by_tech!W$2:W$1295, annual_details_by_tech!$A$2:$A$1295, "HECO", annual_details_by_tech!$C$2:$C$1295, $F38, annual_details_by_tech!$B$2:$B$1295, "capital_outlay")</f>
        <v>0</v>
      </c>
      <c r="AB38" s="33">
        <f>SUMIFS(annual_details_by_tech!X$2:X$1295, annual_details_by_tech!$A$2:$A$1295, "HECO", annual_details_by_tech!$C$2:$C$1295, $F38, annual_details_by_tech!$B$2:$B$1295, "capital_outlay")</f>
        <v>0</v>
      </c>
    </row>
    <row r="39" spans="1:28" x14ac:dyDescent="0.2">
      <c r="B39" s="6"/>
      <c r="C39" s="6"/>
      <c r="D39" s="32"/>
      <c r="F39" s="32" t="str">
        <f>IF(AND(annual_details_by_tech!A31="HECO",annual_details_by_tech!B31=annual_details_by_tech!B$2), annual_details_by_tech!C31, "-
")</f>
        <v xml:space="preserve">-
</v>
      </c>
      <c r="G39" s="33"/>
      <c r="H39" s="33"/>
      <c r="I39" s="33"/>
      <c r="J39" s="33">
        <f>SUMIFS(annual_details_by_tech!F$2:F$1295, annual_details_by_tech!$A$2:$A$1295, "HECO", annual_details_by_tech!$C$2:$C$1295, $F39, annual_details_by_tech!$B$2:$B$1295, "capital_outlay")</f>
        <v>0</v>
      </c>
      <c r="K39" s="33">
        <f>SUMIFS(annual_details_by_tech!G$2:G$1295, annual_details_by_tech!$A$2:$A$1295, "HECO", annual_details_by_tech!$C$2:$C$1295, $F39, annual_details_by_tech!$B$2:$B$1295, "capital_outlay")</f>
        <v>0</v>
      </c>
      <c r="L39" s="33">
        <f>SUMIFS(annual_details_by_tech!H$2:H$1295, annual_details_by_tech!$A$2:$A$1295, "HECO", annual_details_by_tech!$C$2:$C$1295, $F39, annual_details_by_tech!$B$2:$B$1295, "capital_outlay")</f>
        <v>0</v>
      </c>
      <c r="M39" s="33">
        <f>SUMIFS(annual_details_by_tech!I$2:I$1295, annual_details_by_tech!$A$2:$A$1295, "HECO", annual_details_by_tech!$C$2:$C$1295, $F39, annual_details_by_tech!$B$2:$B$1295, "capital_outlay")</f>
        <v>0</v>
      </c>
      <c r="N39" s="33">
        <f>SUMIFS(annual_details_by_tech!J$2:J$1295, annual_details_by_tech!$A$2:$A$1295, "HECO", annual_details_by_tech!$C$2:$C$1295, $F39, annual_details_by_tech!$B$2:$B$1295, "capital_outlay")</f>
        <v>0</v>
      </c>
      <c r="O39" s="33">
        <f>SUMIFS(annual_details_by_tech!K$2:K$1295, annual_details_by_tech!$A$2:$A$1295, "HECO", annual_details_by_tech!$C$2:$C$1295, $F39, annual_details_by_tech!$B$2:$B$1295, "capital_outlay")</f>
        <v>0</v>
      </c>
      <c r="P39" s="33">
        <f>SUMIFS(annual_details_by_tech!L$2:L$1295, annual_details_by_tech!$A$2:$A$1295, "HECO", annual_details_by_tech!$C$2:$C$1295, $F39, annual_details_by_tech!$B$2:$B$1295, "capital_outlay")</f>
        <v>0</v>
      </c>
      <c r="Q39" s="33">
        <f>SUMIFS(annual_details_by_tech!M$2:M$1295, annual_details_by_tech!$A$2:$A$1295, "HECO", annual_details_by_tech!$C$2:$C$1295, $F39, annual_details_by_tech!$B$2:$B$1295, "capital_outlay")</f>
        <v>0</v>
      </c>
      <c r="R39" s="33">
        <f>SUMIFS(annual_details_by_tech!N$2:N$1295, annual_details_by_tech!$A$2:$A$1295, "HECO", annual_details_by_tech!$C$2:$C$1295, $F39, annual_details_by_tech!$B$2:$B$1295, "capital_outlay")</f>
        <v>0</v>
      </c>
      <c r="S39" s="33">
        <f>SUMIFS(annual_details_by_tech!O$2:O$1295, annual_details_by_tech!$A$2:$A$1295, "HECO", annual_details_by_tech!$C$2:$C$1295, $F39, annual_details_by_tech!$B$2:$B$1295, "capital_outlay")</f>
        <v>0</v>
      </c>
      <c r="T39" s="33">
        <f>SUMIFS(annual_details_by_tech!P$2:P$1295, annual_details_by_tech!$A$2:$A$1295, "HECO", annual_details_by_tech!$C$2:$C$1295, $F39, annual_details_by_tech!$B$2:$B$1295, "capital_outlay")</f>
        <v>0</v>
      </c>
      <c r="U39" s="33">
        <f>SUMIFS(annual_details_by_tech!Q$2:Q$1295, annual_details_by_tech!$A$2:$A$1295, "HECO", annual_details_by_tech!$C$2:$C$1295, $F39, annual_details_by_tech!$B$2:$B$1295, "capital_outlay")</f>
        <v>0</v>
      </c>
      <c r="V39" s="33">
        <f>SUMIFS(annual_details_by_tech!R$2:R$1295, annual_details_by_tech!$A$2:$A$1295, "HECO", annual_details_by_tech!$C$2:$C$1295, $F39, annual_details_by_tech!$B$2:$B$1295, "capital_outlay")</f>
        <v>0</v>
      </c>
      <c r="W39" s="33">
        <f>SUMIFS(annual_details_by_tech!S$2:S$1295, annual_details_by_tech!$A$2:$A$1295, "HECO", annual_details_by_tech!$C$2:$C$1295, $F39, annual_details_by_tech!$B$2:$B$1295, "capital_outlay")</f>
        <v>0</v>
      </c>
      <c r="X39" s="33">
        <f>SUMIFS(annual_details_by_tech!T$2:T$1295, annual_details_by_tech!$A$2:$A$1295, "HECO", annual_details_by_tech!$C$2:$C$1295, $F39, annual_details_by_tech!$B$2:$B$1295, "capital_outlay")</f>
        <v>0</v>
      </c>
      <c r="Y39" s="33">
        <f>SUMIFS(annual_details_by_tech!U$2:U$1295, annual_details_by_tech!$A$2:$A$1295, "HECO", annual_details_by_tech!$C$2:$C$1295, $F39, annual_details_by_tech!$B$2:$B$1295, "capital_outlay")</f>
        <v>0</v>
      </c>
      <c r="Z39" s="33">
        <f>SUMIFS(annual_details_by_tech!V$2:V$1295, annual_details_by_tech!$A$2:$A$1295, "HECO", annual_details_by_tech!$C$2:$C$1295, $F39, annual_details_by_tech!$B$2:$B$1295, "capital_outlay")</f>
        <v>0</v>
      </c>
      <c r="AA39" s="33">
        <f>SUMIFS(annual_details_by_tech!W$2:W$1295, annual_details_by_tech!$A$2:$A$1295, "HECO", annual_details_by_tech!$C$2:$C$1295, $F39, annual_details_by_tech!$B$2:$B$1295, "capital_outlay")</f>
        <v>0</v>
      </c>
      <c r="AB39" s="33">
        <f>SUMIFS(annual_details_by_tech!X$2:X$1295, annual_details_by_tech!$A$2:$A$1295, "HECO", annual_details_by_tech!$C$2:$C$1295, $F39, annual_details_by_tech!$B$2:$B$1295, "capital_outlay")</f>
        <v>0</v>
      </c>
    </row>
    <row r="40" spans="1:28" x14ac:dyDescent="0.2">
      <c r="B40" s="6"/>
      <c r="C40" s="6"/>
      <c r="D40" s="32"/>
      <c r="F40" s="32" t="str">
        <f>IF(AND(annual_details_by_tech!A32="HECO",annual_details_by_tech!B32=annual_details_by_tech!B$2), annual_details_by_tech!C32, "-
")</f>
        <v xml:space="preserve">-
</v>
      </c>
      <c r="G40" s="33"/>
      <c r="H40" s="33"/>
      <c r="I40" s="33"/>
      <c r="J40" s="33">
        <f>SUMIFS(annual_details_by_tech!F$2:F$1295, annual_details_by_tech!$A$2:$A$1295, "HECO", annual_details_by_tech!$C$2:$C$1295, $F40, annual_details_by_tech!$B$2:$B$1295, "capital_outlay")</f>
        <v>0</v>
      </c>
      <c r="K40" s="33">
        <f>SUMIFS(annual_details_by_tech!G$2:G$1295, annual_details_by_tech!$A$2:$A$1295, "HECO", annual_details_by_tech!$C$2:$C$1295, $F40, annual_details_by_tech!$B$2:$B$1295, "capital_outlay")</f>
        <v>0</v>
      </c>
      <c r="L40" s="33">
        <f>SUMIFS(annual_details_by_tech!H$2:H$1295, annual_details_by_tech!$A$2:$A$1295, "HECO", annual_details_by_tech!$C$2:$C$1295, $F40, annual_details_by_tech!$B$2:$B$1295, "capital_outlay")</f>
        <v>0</v>
      </c>
      <c r="M40" s="33">
        <f>SUMIFS(annual_details_by_tech!I$2:I$1295, annual_details_by_tech!$A$2:$A$1295, "HECO", annual_details_by_tech!$C$2:$C$1295, $F40, annual_details_by_tech!$B$2:$B$1295, "capital_outlay")</f>
        <v>0</v>
      </c>
      <c r="N40" s="33">
        <f>SUMIFS(annual_details_by_tech!J$2:J$1295, annual_details_by_tech!$A$2:$A$1295, "HECO", annual_details_by_tech!$C$2:$C$1295, $F40, annual_details_by_tech!$B$2:$B$1295, "capital_outlay")</f>
        <v>0</v>
      </c>
      <c r="O40" s="33">
        <f>SUMIFS(annual_details_by_tech!K$2:K$1295, annual_details_by_tech!$A$2:$A$1295, "HECO", annual_details_by_tech!$C$2:$C$1295, $F40, annual_details_by_tech!$B$2:$B$1295, "capital_outlay")</f>
        <v>0</v>
      </c>
      <c r="P40" s="33">
        <f>SUMIFS(annual_details_by_tech!L$2:L$1295, annual_details_by_tech!$A$2:$A$1295, "HECO", annual_details_by_tech!$C$2:$C$1295, $F40, annual_details_by_tech!$B$2:$B$1295, "capital_outlay")</f>
        <v>0</v>
      </c>
      <c r="Q40" s="33">
        <f>SUMIFS(annual_details_by_tech!M$2:M$1295, annual_details_by_tech!$A$2:$A$1295, "HECO", annual_details_by_tech!$C$2:$C$1295, $F40, annual_details_by_tech!$B$2:$B$1295, "capital_outlay")</f>
        <v>0</v>
      </c>
      <c r="R40" s="33">
        <f>SUMIFS(annual_details_by_tech!N$2:N$1295, annual_details_by_tech!$A$2:$A$1295, "HECO", annual_details_by_tech!$C$2:$C$1295, $F40, annual_details_by_tech!$B$2:$B$1295, "capital_outlay")</f>
        <v>0</v>
      </c>
      <c r="S40" s="33">
        <f>SUMIFS(annual_details_by_tech!O$2:O$1295, annual_details_by_tech!$A$2:$A$1295, "HECO", annual_details_by_tech!$C$2:$C$1295, $F40, annual_details_by_tech!$B$2:$B$1295, "capital_outlay")</f>
        <v>0</v>
      </c>
      <c r="T40" s="33">
        <f>SUMIFS(annual_details_by_tech!P$2:P$1295, annual_details_by_tech!$A$2:$A$1295, "HECO", annual_details_by_tech!$C$2:$C$1295, $F40, annual_details_by_tech!$B$2:$B$1295, "capital_outlay")</f>
        <v>0</v>
      </c>
      <c r="U40" s="33">
        <f>SUMIFS(annual_details_by_tech!Q$2:Q$1295, annual_details_by_tech!$A$2:$A$1295, "HECO", annual_details_by_tech!$C$2:$C$1295, $F40, annual_details_by_tech!$B$2:$B$1295, "capital_outlay")</f>
        <v>0</v>
      </c>
      <c r="V40" s="33">
        <f>SUMIFS(annual_details_by_tech!R$2:R$1295, annual_details_by_tech!$A$2:$A$1295, "HECO", annual_details_by_tech!$C$2:$C$1295, $F40, annual_details_by_tech!$B$2:$B$1295, "capital_outlay")</f>
        <v>0</v>
      </c>
      <c r="W40" s="33">
        <f>SUMIFS(annual_details_by_tech!S$2:S$1295, annual_details_by_tech!$A$2:$A$1295, "HECO", annual_details_by_tech!$C$2:$C$1295, $F40, annual_details_by_tech!$B$2:$B$1295, "capital_outlay")</f>
        <v>0</v>
      </c>
      <c r="X40" s="33">
        <f>SUMIFS(annual_details_by_tech!T$2:T$1295, annual_details_by_tech!$A$2:$A$1295, "HECO", annual_details_by_tech!$C$2:$C$1295, $F40, annual_details_by_tech!$B$2:$B$1295, "capital_outlay")</f>
        <v>0</v>
      </c>
      <c r="Y40" s="33">
        <f>SUMIFS(annual_details_by_tech!U$2:U$1295, annual_details_by_tech!$A$2:$A$1295, "HECO", annual_details_by_tech!$C$2:$C$1295, $F40, annual_details_by_tech!$B$2:$B$1295, "capital_outlay")</f>
        <v>0</v>
      </c>
      <c r="Z40" s="33">
        <f>SUMIFS(annual_details_by_tech!V$2:V$1295, annual_details_by_tech!$A$2:$A$1295, "HECO", annual_details_by_tech!$C$2:$C$1295, $F40, annual_details_by_tech!$B$2:$B$1295, "capital_outlay")</f>
        <v>0</v>
      </c>
      <c r="AA40" s="33">
        <f>SUMIFS(annual_details_by_tech!W$2:W$1295, annual_details_by_tech!$A$2:$A$1295, "HECO", annual_details_by_tech!$C$2:$C$1295, $F40, annual_details_by_tech!$B$2:$B$1295, "capital_outlay")</f>
        <v>0</v>
      </c>
      <c r="AB40" s="33">
        <f>SUMIFS(annual_details_by_tech!X$2:X$1295, annual_details_by_tech!$A$2:$A$1295, "HECO", annual_details_by_tech!$C$2:$C$1295, $F40, annual_details_by_tech!$B$2:$B$1295, "capital_outlay")</f>
        <v>0</v>
      </c>
    </row>
    <row r="41" spans="1:28" x14ac:dyDescent="0.2">
      <c r="B41" s="6"/>
      <c r="C41" s="6"/>
      <c r="D41" s="32"/>
      <c r="F41" s="32" t="str">
        <f>IF(AND(annual_details_by_tech!A33="HECO",annual_details_by_tech!B33=annual_details_by_tech!B$2), annual_details_by_tech!C33, "-
")</f>
        <v xml:space="preserve">-
</v>
      </c>
      <c r="G41" s="33"/>
      <c r="H41" s="33"/>
      <c r="I41" s="33"/>
      <c r="J41" s="33">
        <f>SUMIFS(annual_details_by_tech!F$2:F$1295, annual_details_by_tech!$A$2:$A$1295, "HECO", annual_details_by_tech!$C$2:$C$1295, $F41, annual_details_by_tech!$B$2:$B$1295, "capital_outlay")</f>
        <v>0</v>
      </c>
      <c r="K41" s="33">
        <f>SUMIFS(annual_details_by_tech!G$2:G$1295, annual_details_by_tech!$A$2:$A$1295, "HECO", annual_details_by_tech!$C$2:$C$1295, $F41, annual_details_by_tech!$B$2:$B$1295, "capital_outlay")</f>
        <v>0</v>
      </c>
      <c r="L41" s="33">
        <f>SUMIFS(annual_details_by_tech!H$2:H$1295, annual_details_by_tech!$A$2:$A$1295, "HECO", annual_details_by_tech!$C$2:$C$1295, $F41, annual_details_by_tech!$B$2:$B$1295, "capital_outlay")</f>
        <v>0</v>
      </c>
      <c r="M41" s="33">
        <f>SUMIFS(annual_details_by_tech!I$2:I$1295, annual_details_by_tech!$A$2:$A$1295, "HECO", annual_details_by_tech!$C$2:$C$1295, $F41, annual_details_by_tech!$B$2:$B$1295, "capital_outlay")</f>
        <v>0</v>
      </c>
      <c r="N41" s="33">
        <f>SUMIFS(annual_details_by_tech!J$2:J$1295, annual_details_by_tech!$A$2:$A$1295, "HECO", annual_details_by_tech!$C$2:$C$1295, $F41, annual_details_by_tech!$B$2:$B$1295, "capital_outlay")</f>
        <v>0</v>
      </c>
      <c r="O41" s="33">
        <f>SUMIFS(annual_details_by_tech!K$2:K$1295, annual_details_by_tech!$A$2:$A$1295, "HECO", annual_details_by_tech!$C$2:$C$1295, $F41, annual_details_by_tech!$B$2:$B$1295, "capital_outlay")</f>
        <v>0</v>
      </c>
      <c r="P41" s="33">
        <f>SUMIFS(annual_details_by_tech!L$2:L$1295, annual_details_by_tech!$A$2:$A$1295, "HECO", annual_details_by_tech!$C$2:$C$1295, $F41, annual_details_by_tech!$B$2:$B$1295, "capital_outlay")</f>
        <v>0</v>
      </c>
      <c r="Q41" s="33">
        <f>SUMIFS(annual_details_by_tech!M$2:M$1295, annual_details_by_tech!$A$2:$A$1295, "HECO", annual_details_by_tech!$C$2:$C$1295, $F41, annual_details_by_tech!$B$2:$B$1295, "capital_outlay")</f>
        <v>0</v>
      </c>
      <c r="R41" s="33">
        <f>SUMIFS(annual_details_by_tech!N$2:N$1295, annual_details_by_tech!$A$2:$A$1295, "HECO", annual_details_by_tech!$C$2:$C$1295, $F41, annual_details_by_tech!$B$2:$B$1295, "capital_outlay")</f>
        <v>0</v>
      </c>
      <c r="S41" s="33">
        <f>SUMIFS(annual_details_by_tech!O$2:O$1295, annual_details_by_tech!$A$2:$A$1295, "HECO", annual_details_by_tech!$C$2:$C$1295, $F41, annual_details_by_tech!$B$2:$B$1295, "capital_outlay")</f>
        <v>0</v>
      </c>
      <c r="T41" s="33">
        <f>SUMIFS(annual_details_by_tech!P$2:P$1295, annual_details_by_tech!$A$2:$A$1295, "HECO", annual_details_by_tech!$C$2:$C$1295, $F41, annual_details_by_tech!$B$2:$B$1295, "capital_outlay")</f>
        <v>0</v>
      </c>
      <c r="U41" s="33">
        <f>SUMIFS(annual_details_by_tech!Q$2:Q$1295, annual_details_by_tech!$A$2:$A$1295, "HECO", annual_details_by_tech!$C$2:$C$1295, $F41, annual_details_by_tech!$B$2:$B$1295, "capital_outlay")</f>
        <v>0</v>
      </c>
      <c r="V41" s="33">
        <f>SUMIFS(annual_details_by_tech!R$2:R$1295, annual_details_by_tech!$A$2:$A$1295, "HECO", annual_details_by_tech!$C$2:$C$1295, $F41, annual_details_by_tech!$B$2:$B$1295, "capital_outlay")</f>
        <v>0</v>
      </c>
      <c r="W41" s="33">
        <f>SUMIFS(annual_details_by_tech!S$2:S$1295, annual_details_by_tech!$A$2:$A$1295, "HECO", annual_details_by_tech!$C$2:$C$1295, $F41, annual_details_by_tech!$B$2:$B$1295, "capital_outlay")</f>
        <v>0</v>
      </c>
      <c r="X41" s="33">
        <f>SUMIFS(annual_details_by_tech!T$2:T$1295, annual_details_by_tech!$A$2:$A$1295, "HECO", annual_details_by_tech!$C$2:$C$1295, $F41, annual_details_by_tech!$B$2:$B$1295, "capital_outlay")</f>
        <v>0</v>
      </c>
      <c r="Y41" s="33">
        <f>SUMIFS(annual_details_by_tech!U$2:U$1295, annual_details_by_tech!$A$2:$A$1295, "HECO", annual_details_by_tech!$C$2:$C$1295, $F41, annual_details_by_tech!$B$2:$B$1295, "capital_outlay")</f>
        <v>0</v>
      </c>
      <c r="Z41" s="33">
        <f>SUMIFS(annual_details_by_tech!V$2:V$1295, annual_details_by_tech!$A$2:$A$1295, "HECO", annual_details_by_tech!$C$2:$C$1295, $F41, annual_details_by_tech!$B$2:$B$1295, "capital_outlay")</f>
        <v>0</v>
      </c>
      <c r="AA41" s="33">
        <f>SUMIFS(annual_details_by_tech!W$2:W$1295, annual_details_by_tech!$A$2:$A$1295, "HECO", annual_details_by_tech!$C$2:$C$1295, $F41, annual_details_by_tech!$B$2:$B$1295, "capital_outlay")</f>
        <v>0</v>
      </c>
      <c r="AB41" s="33">
        <f>SUMIFS(annual_details_by_tech!X$2:X$1295, annual_details_by_tech!$A$2:$A$1295, "HECO", annual_details_by_tech!$C$2:$C$1295, $F41, annual_details_by_tech!$B$2:$B$1295, "capital_outlay")</f>
        <v>0</v>
      </c>
    </row>
    <row r="42" spans="1:28" x14ac:dyDescent="0.2">
      <c r="B42" s="6"/>
      <c r="C42" s="6"/>
      <c r="D42" s="32"/>
      <c r="F42" s="32" t="str">
        <f>IF(AND(annual_details_by_tech!A34="HECO",annual_details_by_tech!B34=annual_details_by_tech!B$2), annual_details_by_tech!C34, "-
")</f>
        <v xml:space="preserve">-
</v>
      </c>
      <c r="G42" s="33"/>
      <c r="H42" s="33"/>
      <c r="I42" s="33"/>
      <c r="J42" s="33">
        <f>SUMIFS(annual_details_by_tech!F$2:F$1295, annual_details_by_tech!$A$2:$A$1295, "HECO", annual_details_by_tech!$C$2:$C$1295, $F42, annual_details_by_tech!$B$2:$B$1295, "capital_outlay")</f>
        <v>0</v>
      </c>
      <c r="K42" s="33">
        <f>SUMIFS(annual_details_by_tech!G$2:G$1295, annual_details_by_tech!$A$2:$A$1295, "HECO", annual_details_by_tech!$C$2:$C$1295, $F42, annual_details_by_tech!$B$2:$B$1295, "capital_outlay")</f>
        <v>0</v>
      </c>
      <c r="L42" s="33">
        <f>SUMIFS(annual_details_by_tech!H$2:H$1295, annual_details_by_tech!$A$2:$A$1295, "HECO", annual_details_by_tech!$C$2:$C$1295, $F42, annual_details_by_tech!$B$2:$B$1295, "capital_outlay")</f>
        <v>0</v>
      </c>
      <c r="M42" s="33">
        <f>SUMIFS(annual_details_by_tech!I$2:I$1295, annual_details_by_tech!$A$2:$A$1295, "HECO", annual_details_by_tech!$C$2:$C$1295, $F42, annual_details_by_tech!$B$2:$B$1295, "capital_outlay")</f>
        <v>0</v>
      </c>
      <c r="N42" s="33">
        <f>SUMIFS(annual_details_by_tech!J$2:J$1295, annual_details_by_tech!$A$2:$A$1295, "HECO", annual_details_by_tech!$C$2:$C$1295, $F42, annual_details_by_tech!$B$2:$B$1295, "capital_outlay")</f>
        <v>0</v>
      </c>
      <c r="O42" s="33">
        <f>SUMIFS(annual_details_by_tech!K$2:K$1295, annual_details_by_tech!$A$2:$A$1295, "HECO", annual_details_by_tech!$C$2:$C$1295, $F42, annual_details_by_tech!$B$2:$B$1295, "capital_outlay")</f>
        <v>0</v>
      </c>
      <c r="P42" s="33">
        <f>SUMIFS(annual_details_by_tech!L$2:L$1295, annual_details_by_tech!$A$2:$A$1295, "HECO", annual_details_by_tech!$C$2:$C$1295, $F42, annual_details_by_tech!$B$2:$B$1295, "capital_outlay")</f>
        <v>0</v>
      </c>
      <c r="Q42" s="33">
        <f>SUMIFS(annual_details_by_tech!M$2:M$1295, annual_details_by_tech!$A$2:$A$1295, "HECO", annual_details_by_tech!$C$2:$C$1295, $F42, annual_details_by_tech!$B$2:$B$1295, "capital_outlay")</f>
        <v>0</v>
      </c>
      <c r="R42" s="33">
        <f>SUMIFS(annual_details_by_tech!N$2:N$1295, annual_details_by_tech!$A$2:$A$1295, "HECO", annual_details_by_tech!$C$2:$C$1295, $F42, annual_details_by_tech!$B$2:$B$1295, "capital_outlay")</f>
        <v>0</v>
      </c>
      <c r="S42" s="33">
        <f>SUMIFS(annual_details_by_tech!O$2:O$1295, annual_details_by_tech!$A$2:$A$1295, "HECO", annual_details_by_tech!$C$2:$C$1295, $F42, annual_details_by_tech!$B$2:$B$1295, "capital_outlay")</f>
        <v>0</v>
      </c>
      <c r="T42" s="33">
        <f>SUMIFS(annual_details_by_tech!P$2:P$1295, annual_details_by_tech!$A$2:$A$1295, "HECO", annual_details_by_tech!$C$2:$C$1295, $F42, annual_details_by_tech!$B$2:$B$1295, "capital_outlay")</f>
        <v>0</v>
      </c>
      <c r="U42" s="33">
        <f>SUMIFS(annual_details_by_tech!Q$2:Q$1295, annual_details_by_tech!$A$2:$A$1295, "HECO", annual_details_by_tech!$C$2:$C$1295, $F42, annual_details_by_tech!$B$2:$B$1295, "capital_outlay")</f>
        <v>0</v>
      </c>
      <c r="V42" s="33">
        <f>SUMIFS(annual_details_by_tech!R$2:R$1295, annual_details_by_tech!$A$2:$A$1295, "HECO", annual_details_by_tech!$C$2:$C$1295, $F42, annual_details_by_tech!$B$2:$B$1295, "capital_outlay")</f>
        <v>0</v>
      </c>
      <c r="W42" s="33">
        <f>SUMIFS(annual_details_by_tech!S$2:S$1295, annual_details_by_tech!$A$2:$A$1295, "HECO", annual_details_by_tech!$C$2:$C$1295, $F42, annual_details_by_tech!$B$2:$B$1295, "capital_outlay")</f>
        <v>0</v>
      </c>
      <c r="X42" s="33">
        <f>SUMIFS(annual_details_by_tech!T$2:T$1295, annual_details_by_tech!$A$2:$A$1295, "HECO", annual_details_by_tech!$C$2:$C$1295, $F42, annual_details_by_tech!$B$2:$B$1295, "capital_outlay")</f>
        <v>0</v>
      </c>
      <c r="Y42" s="33">
        <f>SUMIFS(annual_details_by_tech!U$2:U$1295, annual_details_by_tech!$A$2:$A$1295, "HECO", annual_details_by_tech!$C$2:$C$1295, $F42, annual_details_by_tech!$B$2:$B$1295, "capital_outlay")</f>
        <v>0</v>
      </c>
      <c r="Z42" s="33">
        <f>SUMIFS(annual_details_by_tech!V$2:V$1295, annual_details_by_tech!$A$2:$A$1295, "HECO", annual_details_by_tech!$C$2:$C$1295, $F42, annual_details_by_tech!$B$2:$B$1295, "capital_outlay")</f>
        <v>0</v>
      </c>
      <c r="AA42" s="33">
        <f>SUMIFS(annual_details_by_tech!W$2:W$1295, annual_details_by_tech!$A$2:$A$1295, "HECO", annual_details_by_tech!$C$2:$C$1295, $F42, annual_details_by_tech!$B$2:$B$1295, "capital_outlay")</f>
        <v>0</v>
      </c>
      <c r="AB42" s="33">
        <f>SUMIFS(annual_details_by_tech!X$2:X$1295, annual_details_by_tech!$A$2:$A$1295, "HECO", annual_details_by_tech!$C$2:$C$1295, $F42, annual_details_by_tech!$B$2:$B$1295, "capital_outlay")</f>
        <v>0</v>
      </c>
    </row>
    <row r="43" spans="1:28" x14ac:dyDescent="0.2">
      <c r="B43" s="6"/>
      <c r="C43" s="6"/>
      <c r="D43" s="32"/>
      <c r="F43" s="32" t="str">
        <f>IF(AND(annual_details_by_tech!A35="HECO",annual_details_by_tech!B35=annual_details_by_tech!B$2), annual_details_by_tech!C35, "-
")</f>
        <v xml:space="preserve">-
</v>
      </c>
      <c r="G43" s="33"/>
      <c r="H43" s="33"/>
      <c r="I43" s="33"/>
      <c r="J43" s="33">
        <f>SUMIFS(annual_details_by_tech!F$2:F$1295, annual_details_by_tech!$A$2:$A$1295, "HECO", annual_details_by_tech!$C$2:$C$1295, $F43, annual_details_by_tech!$B$2:$B$1295, "capital_outlay")</f>
        <v>0</v>
      </c>
      <c r="K43" s="33">
        <f>SUMIFS(annual_details_by_tech!G$2:G$1295, annual_details_by_tech!$A$2:$A$1295, "HECO", annual_details_by_tech!$C$2:$C$1295, $F43, annual_details_by_tech!$B$2:$B$1295, "capital_outlay")</f>
        <v>0</v>
      </c>
      <c r="L43" s="33">
        <f>SUMIFS(annual_details_by_tech!H$2:H$1295, annual_details_by_tech!$A$2:$A$1295, "HECO", annual_details_by_tech!$C$2:$C$1295, $F43, annual_details_by_tech!$B$2:$B$1295, "capital_outlay")</f>
        <v>0</v>
      </c>
      <c r="M43" s="33">
        <f>SUMIFS(annual_details_by_tech!I$2:I$1295, annual_details_by_tech!$A$2:$A$1295, "HECO", annual_details_by_tech!$C$2:$C$1295, $F43, annual_details_by_tech!$B$2:$B$1295, "capital_outlay")</f>
        <v>0</v>
      </c>
      <c r="N43" s="33">
        <f>SUMIFS(annual_details_by_tech!J$2:J$1295, annual_details_by_tech!$A$2:$A$1295, "HECO", annual_details_by_tech!$C$2:$C$1295, $F43, annual_details_by_tech!$B$2:$B$1295, "capital_outlay")</f>
        <v>0</v>
      </c>
      <c r="O43" s="33">
        <f>SUMIFS(annual_details_by_tech!K$2:K$1295, annual_details_by_tech!$A$2:$A$1295, "HECO", annual_details_by_tech!$C$2:$C$1295, $F43, annual_details_by_tech!$B$2:$B$1295, "capital_outlay")</f>
        <v>0</v>
      </c>
      <c r="P43" s="33">
        <f>SUMIFS(annual_details_by_tech!L$2:L$1295, annual_details_by_tech!$A$2:$A$1295, "HECO", annual_details_by_tech!$C$2:$C$1295, $F43, annual_details_by_tech!$B$2:$B$1295, "capital_outlay")</f>
        <v>0</v>
      </c>
      <c r="Q43" s="33">
        <f>SUMIFS(annual_details_by_tech!M$2:M$1295, annual_details_by_tech!$A$2:$A$1295, "HECO", annual_details_by_tech!$C$2:$C$1295, $F43, annual_details_by_tech!$B$2:$B$1295, "capital_outlay")</f>
        <v>0</v>
      </c>
      <c r="R43" s="33">
        <f>SUMIFS(annual_details_by_tech!N$2:N$1295, annual_details_by_tech!$A$2:$A$1295, "HECO", annual_details_by_tech!$C$2:$C$1295, $F43, annual_details_by_tech!$B$2:$B$1295, "capital_outlay")</f>
        <v>0</v>
      </c>
      <c r="S43" s="33">
        <f>SUMIFS(annual_details_by_tech!O$2:O$1295, annual_details_by_tech!$A$2:$A$1295, "HECO", annual_details_by_tech!$C$2:$C$1295, $F43, annual_details_by_tech!$B$2:$B$1295, "capital_outlay")</f>
        <v>0</v>
      </c>
      <c r="T43" s="33">
        <f>SUMIFS(annual_details_by_tech!P$2:P$1295, annual_details_by_tech!$A$2:$A$1295, "HECO", annual_details_by_tech!$C$2:$C$1295, $F43, annual_details_by_tech!$B$2:$B$1295, "capital_outlay")</f>
        <v>0</v>
      </c>
      <c r="U43" s="33">
        <f>SUMIFS(annual_details_by_tech!Q$2:Q$1295, annual_details_by_tech!$A$2:$A$1295, "HECO", annual_details_by_tech!$C$2:$C$1295, $F43, annual_details_by_tech!$B$2:$B$1295, "capital_outlay")</f>
        <v>0</v>
      </c>
      <c r="V43" s="33">
        <f>SUMIFS(annual_details_by_tech!R$2:R$1295, annual_details_by_tech!$A$2:$A$1295, "HECO", annual_details_by_tech!$C$2:$C$1295, $F43, annual_details_by_tech!$B$2:$B$1295, "capital_outlay")</f>
        <v>0</v>
      </c>
      <c r="W43" s="33">
        <f>SUMIFS(annual_details_by_tech!S$2:S$1295, annual_details_by_tech!$A$2:$A$1295, "HECO", annual_details_by_tech!$C$2:$C$1295, $F43, annual_details_by_tech!$B$2:$B$1295, "capital_outlay")</f>
        <v>0</v>
      </c>
      <c r="X43" s="33">
        <f>SUMIFS(annual_details_by_tech!T$2:T$1295, annual_details_by_tech!$A$2:$A$1295, "HECO", annual_details_by_tech!$C$2:$C$1295, $F43, annual_details_by_tech!$B$2:$B$1295, "capital_outlay")</f>
        <v>0</v>
      </c>
      <c r="Y43" s="33">
        <f>SUMIFS(annual_details_by_tech!U$2:U$1295, annual_details_by_tech!$A$2:$A$1295, "HECO", annual_details_by_tech!$C$2:$C$1295, $F43, annual_details_by_tech!$B$2:$B$1295, "capital_outlay")</f>
        <v>0</v>
      </c>
      <c r="Z43" s="33">
        <f>SUMIFS(annual_details_by_tech!V$2:V$1295, annual_details_by_tech!$A$2:$A$1295, "HECO", annual_details_by_tech!$C$2:$C$1295, $F43, annual_details_by_tech!$B$2:$B$1295, "capital_outlay")</f>
        <v>0</v>
      </c>
      <c r="AA43" s="33">
        <f>SUMIFS(annual_details_by_tech!W$2:W$1295, annual_details_by_tech!$A$2:$A$1295, "HECO", annual_details_by_tech!$C$2:$C$1295, $F43, annual_details_by_tech!$B$2:$B$1295, "capital_outlay")</f>
        <v>0</v>
      </c>
      <c r="AB43" s="33">
        <f>SUMIFS(annual_details_by_tech!X$2:X$1295, annual_details_by_tech!$A$2:$A$1295, "HECO", annual_details_by_tech!$C$2:$C$1295, $F43, annual_details_by_tech!$B$2:$B$1295, "capital_outlay")</f>
        <v>0</v>
      </c>
    </row>
    <row r="44" spans="1:28" x14ac:dyDescent="0.2">
      <c r="B44" s="6"/>
      <c r="C44" s="6"/>
      <c r="D44" s="32"/>
      <c r="F44" s="32" t="str">
        <f>IF(AND(annual_details_by_tech!A36="HECO",annual_details_by_tech!B36=annual_details_by_tech!B$2), annual_details_by_tech!C36, "-
")</f>
        <v xml:space="preserve">-
</v>
      </c>
      <c r="G44" s="33"/>
      <c r="H44" s="33"/>
      <c r="I44" s="33"/>
      <c r="J44" s="33">
        <f>SUMIFS(annual_details_by_tech!F$2:F$1295, annual_details_by_tech!$A$2:$A$1295, "HECO", annual_details_by_tech!$C$2:$C$1295, $F44, annual_details_by_tech!$B$2:$B$1295, "capital_outlay")</f>
        <v>0</v>
      </c>
      <c r="K44" s="33">
        <f>SUMIFS(annual_details_by_tech!G$2:G$1295, annual_details_by_tech!$A$2:$A$1295, "HECO", annual_details_by_tech!$C$2:$C$1295, $F44, annual_details_by_tech!$B$2:$B$1295, "capital_outlay")</f>
        <v>0</v>
      </c>
      <c r="L44" s="33">
        <f>SUMIFS(annual_details_by_tech!H$2:H$1295, annual_details_by_tech!$A$2:$A$1295, "HECO", annual_details_by_tech!$C$2:$C$1295, $F44, annual_details_by_tech!$B$2:$B$1295, "capital_outlay")</f>
        <v>0</v>
      </c>
      <c r="M44" s="33">
        <f>SUMIFS(annual_details_by_tech!I$2:I$1295, annual_details_by_tech!$A$2:$A$1295, "HECO", annual_details_by_tech!$C$2:$C$1295, $F44, annual_details_by_tech!$B$2:$B$1295, "capital_outlay")</f>
        <v>0</v>
      </c>
      <c r="N44" s="33">
        <f>SUMIFS(annual_details_by_tech!J$2:J$1295, annual_details_by_tech!$A$2:$A$1295, "HECO", annual_details_by_tech!$C$2:$C$1295, $F44, annual_details_by_tech!$B$2:$B$1295, "capital_outlay")</f>
        <v>0</v>
      </c>
      <c r="O44" s="33">
        <f>SUMIFS(annual_details_by_tech!K$2:K$1295, annual_details_by_tech!$A$2:$A$1295, "HECO", annual_details_by_tech!$C$2:$C$1295, $F44, annual_details_by_tech!$B$2:$B$1295, "capital_outlay")</f>
        <v>0</v>
      </c>
      <c r="P44" s="33">
        <f>SUMIFS(annual_details_by_tech!L$2:L$1295, annual_details_by_tech!$A$2:$A$1295, "HECO", annual_details_by_tech!$C$2:$C$1295, $F44, annual_details_by_tech!$B$2:$B$1295, "capital_outlay")</f>
        <v>0</v>
      </c>
      <c r="Q44" s="33">
        <f>SUMIFS(annual_details_by_tech!M$2:M$1295, annual_details_by_tech!$A$2:$A$1295, "HECO", annual_details_by_tech!$C$2:$C$1295, $F44, annual_details_by_tech!$B$2:$B$1295, "capital_outlay")</f>
        <v>0</v>
      </c>
      <c r="R44" s="33">
        <f>SUMIFS(annual_details_by_tech!N$2:N$1295, annual_details_by_tech!$A$2:$A$1295, "HECO", annual_details_by_tech!$C$2:$C$1295, $F44, annual_details_by_tech!$B$2:$B$1295, "capital_outlay")</f>
        <v>0</v>
      </c>
      <c r="S44" s="33">
        <f>SUMIFS(annual_details_by_tech!O$2:O$1295, annual_details_by_tech!$A$2:$A$1295, "HECO", annual_details_by_tech!$C$2:$C$1295, $F44, annual_details_by_tech!$B$2:$B$1295, "capital_outlay")</f>
        <v>0</v>
      </c>
      <c r="T44" s="33">
        <f>SUMIFS(annual_details_by_tech!P$2:P$1295, annual_details_by_tech!$A$2:$A$1295, "HECO", annual_details_by_tech!$C$2:$C$1295, $F44, annual_details_by_tech!$B$2:$B$1295, "capital_outlay")</f>
        <v>0</v>
      </c>
      <c r="U44" s="33">
        <f>SUMIFS(annual_details_by_tech!Q$2:Q$1295, annual_details_by_tech!$A$2:$A$1295, "HECO", annual_details_by_tech!$C$2:$C$1295, $F44, annual_details_by_tech!$B$2:$B$1295, "capital_outlay")</f>
        <v>0</v>
      </c>
      <c r="V44" s="33">
        <f>SUMIFS(annual_details_by_tech!R$2:R$1295, annual_details_by_tech!$A$2:$A$1295, "HECO", annual_details_by_tech!$C$2:$C$1295, $F44, annual_details_by_tech!$B$2:$B$1295, "capital_outlay")</f>
        <v>0</v>
      </c>
      <c r="W44" s="33">
        <f>SUMIFS(annual_details_by_tech!S$2:S$1295, annual_details_by_tech!$A$2:$A$1295, "HECO", annual_details_by_tech!$C$2:$C$1295, $F44, annual_details_by_tech!$B$2:$B$1295, "capital_outlay")</f>
        <v>0</v>
      </c>
      <c r="X44" s="33">
        <f>SUMIFS(annual_details_by_tech!T$2:T$1295, annual_details_by_tech!$A$2:$A$1295, "HECO", annual_details_by_tech!$C$2:$C$1295, $F44, annual_details_by_tech!$B$2:$B$1295, "capital_outlay")</f>
        <v>0</v>
      </c>
      <c r="Y44" s="33">
        <f>SUMIFS(annual_details_by_tech!U$2:U$1295, annual_details_by_tech!$A$2:$A$1295, "HECO", annual_details_by_tech!$C$2:$C$1295, $F44, annual_details_by_tech!$B$2:$B$1295, "capital_outlay")</f>
        <v>0</v>
      </c>
      <c r="Z44" s="33">
        <f>SUMIFS(annual_details_by_tech!V$2:V$1295, annual_details_by_tech!$A$2:$A$1295, "HECO", annual_details_by_tech!$C$2:$C$1295, $F44, annual_details_by_tech!$B$2:$B$1295, "capital_outlay")</f>
        <v>0</v>
      </c>
      <c r="AA44" s="33">
        <f>SUMIFS(annual_details_by_tech!W$2:W$1295, annual_details_by_tech!$A$2:$A$1295, "HECO", annual_details_by_tech!$C$2:$C$1295, $F44, annual_details_by_tech!$B$2:$B$1295, "capital_outlay")</f>
        <v>0</v>
      </c>
      <c r="AB44" s="33">
        <f>SUMIFS(annual_details_by_tech!X$2:X$1295, annual_details_by_tech!$A$2:$A$1295, "HECO", annual_details_by_tech!$C$2:$C$1295, $F44, annual_details_by_tech!$B$2:$B$1295, "capital_outlay")</f>
        <v>0</v>
      </c>
    </row>
    <row r="45" spans="1:28" x14ac:dyDescent="0.2">
      <c r="B45" s="6"/>
      <c r="C45" s="6"/>
      <c r="D45" s="32"/>
      <c r="F45" s="32" t="str">
        <f>IF(AND(annual_details_by_tech!A37="HECO",annual_details_by_tech!B37=annual_details_by_tech!B$2), annual_details_by_tech!C37, "-
")</f>
        <v xml:space="preserve">-
</v>
      </c>
      <c r="G45" s="33"/>
      <c r="H45" s="33"/>
      <c r="I45" s="33"/>
      <c r="J45" s="33">
        <f>SUMIFS(annual_details_by_tech!F$2:F$1295, annual_details_by_tech!$A$2:$A$1295, "HECO", annual_details_by_tech!$C$2:$C$1295, $F45, annual_details_by_tech!$B$2:$B$1295, "capital_outlay")</f>
        <v>0</v>
      </c>
      <c r="K45" s="33">
        <f>SUMIFS(annual_details_by_tech!G$2:G$1295, annual_details_by_tech!$A$2:$A$1295, "HECO", annual_details_by_tech!$C$2:$C$1295, $F45, annual_details_by_tech!$B$2:$B$1295, "capital_outlay")</f>
        <v>0</v>
      </c>
      <c r="L45" s="33">
        <f>SUMIFS(annual_details_by_tech!H$2:H$1295, annual_details_by_tech!$A$2:$A$1295, "HECO", annual_details_by_tech!$C$2:$C$1295, $F45, annual_details_by_tech!$B$2:$B$1295, "capital_outlay")</f>
        <v>0</v>
      </c>
      <c r="M45" s="33">
        <f>SUMIFS(annual_details_by_tech!I$2:I$1295, annual_details_by_tech!$A$2:$A$1295, "HECO", annual_details_by_tech!$C$2:$C$1295, $F45, annual_details_by_tech!$B$2:$B$1295, "capital_outlay")</f>
        <v>0</v>
      </c>
      <c r="N45" s="33">
        <f>SUMIFS(annual_details_by_tech!J$2:J$1295, annual_details_by_tech!$A$2:$A$1295, "HECO", annual_details_by_tech!$C$2:$C$1295, $F45, annual_details_by_tech!$B$2:$B$1295, "capital_outlay")</f>
        <v>0</v>
      </c>
      <c r="O45" s="33">
        <f>SUMIFS(annual_details_by_tech!K$2:K$1295, annual_details_by_tech!$A$2:$A$1295, "HECO", annual_details_by_tech!$C$2:$C$1295, $F45, annual_details_by_tech!$B$2:$B$1295, "capital_outlay")</f>
        <v>0</v>
      </c>
      <c r="P45" s="33">
        <f>SUMIFS(annual_details_by_tech!L$2:L$1295, annual_details_by_tech!$A$2:$A$1295, "HECO", annual_details_by_tech!$C$2:$C$1295, $F45, annual_details_by_tech!$B$2:$B$1295, "capital_outlay")</f>
        <v>0</v>
      </c>
      <c r="Q45" s="33">
        <f>SUMIFS(annual_details_by_tech!M$2:M$1295, annual_details_by_tech!$A$2:$A$1295, "HECO", annual_details_by_tech!$C$2:$C$1295, $F45, annual_details_by_tech!$B$2:$B$1295, "capital_outlay")</f>
        <v>0</v>
      </c>
      <c r="R45" s="33">
        <f>SUMIFS(annual_details_by_tech!N$2:N$1295, annual_details_by_tech!$A$2:$A$1295, "HECO", annual_details_by_tech!$C$2:$C$1295, $F45, annual_details_by_tech!$B$2:$B$1295, "capital_outlay")</f>
        <v>0</v>
      </c>
      <c r="S45" s="33">
        <f>SUMIFS(annual_details_by_tech!O$2:O$1295, annual_details_by_tech!$A$2:$A$1295, "HECO", annual_details_by_tech!$C$2:$C$1295, $F45, annual_details_by_tech!$B$2:$B$1295, "capital_outlay")</f>
        <v>0</v>
      </c>
      <c r="T45" s="33">
        <f>SUMIFS(annual_details_by_tech!P$2:P$1295, annual_details_by_tech!$A$2:$A$1295, "HECO", annual_details_by_tech!$C$2:$C$1295, $F45, annual_details_by_tech!$B$2:$B$1295, "capital_outlay")</f>
        <v>0</v>
      </c>
      <c r="U45" s="33">
        <f>SUMIFS(annual_details_by_tech!Q$2:Q$1295, annual_details_by_tech!$A$2:$A$1295, "HECO", annual_details_by_tech!$C$2:$C$1295, $F45, annual_details_by_tech!$B$2:$B$1295, "capital_outlay")</f>
        <v>0</v>
      </c>
      <c r="V45" s="33">
        <f>SUMIFS(annual_details_by_tech!R$2:R$1295, annual_details_by_tech!$A$2:$A$1295, "HECO", annual_details_by_tech!$C$2:$C$1295, $F45, annual_details_by_tech!$B$2:$B$1295, "capital_outlay")</f>
        <v>0</v>
      </c>
      <c r="W45" s="33">
        <f>SUMIFS(annual_details_by_tech!S$2:S$1295, annual_details_by_tech!$A$2:$A$1295, "HECO", annual_details_by_tech!$C$2:$C$1295, $F45, annual_details_by_tech!$B$2:$B$1295, "capital_outlay")</f>
        <v>0</v>
      </c>
      <c r="X45" s="33">
        <f>SUMIFS(annual_details_by_tech!T$2:T$1295, annual_details_by_tech!$A$2:$A$1295, "HECO", annual_details_by_tech!$C$2:$C$1295, $F45, annual_details_by_tech!$B$2:$B$1295, "capital_outlay")</f>
        <v>0</v>
      </c>
      <c r="Y45" s="33">
        <f>SUMIFS(annual_details_by_tech!U$2:U$1295, annual_details_by_tech!$A$2:$A$1295, "HECO", annual_details_by_tech!$C$2:$C$1295, $F45, annual_details_by_tech!$B$2:$B$1295, "capital_outlay")</f>
        <v>0</v>
      </c>
      <c r="Z45" s="33">
        <f>SUMIFS(annual_details_by_tech!V$2:V$1295, annual_details_by_tech!$A$2:$A$1295, "HECO", annual_details_by_tech!$C$2:$C$1295, $F45, annual_details_by_tech!$B$2:$B$1295, "capital_outlay")</f>
        <v>0</v>
      </c>
      <c r="AA45" s="33">
        <f>SUMIFS(annual_details_by_tech!W$2:W$1295, annual_details_by_tech!$A$2:$A$1295, "HECO", annual_details_by_tech!$C$2:$C$1295, $F45, annual_details_by_tech!$B$2:$B$1295, "capital_outlay")</f>
        <v>0</v>
      </c>
      <c r="AB45" s="33">
        <f>SUMIFS(annual_details_by_tech!X$2:X$1295, annual_details_by_tech!$A$2:$A$1295, "HECO", annual_details_by_tech!$C$2:$C$1295, $F45, annual_details_by_tech!$B$2:$B$1295, "capital_outlay")</f>
        <v>0</v>
      </c>
    </row>
    <row r="46" spans="1:28" x14ac:dyDescent="0.2">
      <c r="B46" s="10"/>
      <c r="C46" s="10"/>
      <c r="D46" s="10"/>
      <c r="F46" s="25" t="s">
        <v>9</v>
      </c>
      <c r="G46" s="28"/>
      <c r="H46" s="28"/>
      <c r="I46" s="28">
        <f t="shared" ref="I46:AB46" si="2">SUM(I47:I48)</f>
        <v>0</v>
      </c>
      <c r="J46" s="28">
        <f t="shared" si="2"/>
        <v>0</v>
      </c>
      <c r="K46" s="28">
        <f t="shared" si="2"/>
        <v>0</v>
      </c>
      <c r="L46" s="28">
        <f t="shared" si="2"/>
        <v>0</v>
      </c>
      <c r="M46" s="28">
        <f t="shared" si="2"/>
        <v>0</v>
      </c>
      <c r="N46" s="28">
        <f t="shared" si="2"/>
        <v>0</v>
      </c>
      <c r="O46" s="28">
        <f t="shared" si="2"/>
        <v>0</v>
      </c>
      <c r="P46" s="28">
        <f t="shared" si="2"/>
        <v>0</v>
      </c>
      <c r="Q46" s="28">
        <f t="shared" si="2"/>
        <v>0</v>
      </c>
      <c r="R46" s="28">
        <f t="shared" si="2"/>
        <v>0</v>
      </c>
      <c r="S46" s="28">
        <f t="shared" si="2"/>
        <v>0</v>
      </c>
      <c r="T46" s="28">
        <f t="shared" si="2"/>
        <v>0</v>
      </c>
      <c r="U46" s="28">
        <f t="shared" si="2"/>
        <v>0</v>
      </c>
      <c r="V46" s="28">
        <f t="shared" si="2"/>
        <v>0</v>
      </c>
      <c r="W46" s="28">
        <f t="shared" si="2"/>
        <v>0</v>
      </c>
      <c r="X46" s="28">
        <f t="shared" si="2"/>
        <v>0</v>
      </c>
      <c r="Y46" s="28">
        <f t="shared" si="2"/>
        <v>0</v>
      </c>
      <c r="Z46" s="28">
        <f t="shared" si="2"/>
        <v>0</v>
      </c>
      <c r="AA46" s="28">
        <f t="shared" si="2"/>
        <v>0</v>
      </c>
      <c r="AB46" s="28">
        <f t="shared" si="2"/>
        <v>0</v>
      </c>
    </row>
    <row r="47" spans="1:28" s="5" customFormat="1" x14ac:dyDescent="0.2">
      <c r="A47" s="17"/>
      <c r="B47" s="6"/>
      <c r="C47" s="6"/>
      <c r="D47" s="7"/>
      <c r="E47" s="17"/>
      <c r="F47" s="6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s="5" customFormat="1" x14ac:dyDescent="0.2">
      <c r="A48" s="17"/>
      <c r="B48" s="6"/>
      <c r="C48" s="6"/>
      <c r="D48" s="7"/>
      <c r="E48" s="17"/>
      <c r="F48" s="6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30" s="5" customFormat="1" x14ac:dyDescent="0.2">
      <c r="A49" s="17"/>
      <c r="B49" s="6"/>
      <c r="C49" s="6"/>
      <c r="D49" s="7"/>
      <c r="E49" s="17"/>
      <c r="F49" s="6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30" s="5" customFormat="1" x14ac:dyDescent="0.2">
      <c r="A50" s="17"/>
      <c r="B50" s="6"/>
      <c r="C50" s="6"/>
      <c r="D50" s="7"/>
      <c r="E50" s="17"/>
      <c r="F50" s="6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30" x14ac:dyDescent="0.2">
      <c r="B51" s="5"/>
      <c r="C51" s="5"/>
      <c r="D51" s="11"/>
      <c r="F51" s="25" t="s">
        <v>10</v>
      </c>
      <c r="G51" s="28"/>
      <c r="H51" s="28"/>
      <c r="I51" s="28">
        <f t="shared" ref="I51:AB51" si="3">SUM(I52:I56)</f>
        <v>0</v>
      </c>
      <c r="J51" s="28">
        <f t="shared" si="3"/>
        <v>0</v>
      </c>
      <c r="K51" s="28">
        <f t="shared" si="3"/>
        <v>0</v>
      </c>
      <c r="L51" s="28">
        <f t="shared" si="3"/>
        <v>0</v>
      </c>
      <c r="M51" s="28">
        <f t="shared" si="3"/>
        <v>0</v>
      </c>
      <c r="N51" s="28">
        <f t="shared" si="3"/>
        <v>0</v>
      </c>
      <c r="O51" s="28">
        <f t="shared" si="3"/>
        <v>0</v>
      </c>
      <c r="P51" s="28">
        <f t="shared" si="3"/>
        <v>0</v>
      </c>
      <c r="Q51" s="28">
        <f t="shared" si="3"/>
        <v>0</v>
      </c>
      <c r="R51" s="28">
        <f t="shared" si="3"/>
        <v>0</v>
      </c>
      <c r="S51" s="28">
        <f t="shared" si="3"/>
        <v>0</v>
      </c>
      <c r="T51" s="28">
        <f t="shared" si="3"/>
        <v>0</v>
      </c>
      <c r="U51" s="28">
        <f t="shared" si="3"/>
        <v>0</v>
      </c>
      <c r="V51" s="28">
        <f t="shared" si="3"/>
        <v>0</v>
      </c>
      <c r="W51" s="28">
        <f t="shared" si="3"/>
        <v>0</v>
      </c>
      <c r="X51" s="28">
        <f t="shared" si="3"/>
        <v>0</v>
      </c>
      <c r="Y51" s="28">
        <f t="shared" si="3"/>
        <v>0</v>
      </c>
      <c r="Z51" s="28">
        <f t="shared" si="3"/>
        <v>0</v>
      </c>
      <c r="AA51" s="28">
        <f t="shared" si="3"/>
        <v>0</v>
      </c>
      <c r="AB51" s="28">
        <f t="shared" si="3"/>
        <v>0</v>
      </c>
    </row>
    <row r="52" spans="1:30" x14ac:dyDescent="0.2">
      <c r="B52" s="6"/>
      <c r="C52" s="6"/>
      <c r="D52" s="7"/>
      <c r="F52" s="6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30" x14ac:dyDescent="0.2">
      <c r="B53" s="6"/>
      <c r="C53" s="6"/>
      <c r="D53" s="7"/>
      <c r="F53" s="6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30" x14ac:dyDescent="0.2">
      <c r="B54" s="6"/>
      <c r="C54" s="6"/>
      <c r="D54" s="7"/>
      <c r="F54" s="6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30" x14ac:dyDescent="0.2">
      <c r="B55" s="6"/>
      <c r="C55" s="6"/>
      <c r="D55" s="7"/>
      <c r="F55" s="6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D55" s="26"/>
    </row>
    <row r="56" spans="1:30" x14ac:dyDescent="0.2">
      <c r="B56" s="6"/>
      <c r="C56" s="6"/>
      <c r="D56" s="7"/>
      <c r="F56" s="6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30" x14ac:dyDescent="0.2">
      <c r="B57" s="6"/>
      <c r="C57" s="6"/>
      <c r="D57" s="7"/>
      <c r="F57" s="6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30" x14ac:dyDescent="0.2">
      <c r="B58" s="6"/>
      <c r="C58" s="6"/>
      <c r="D58" s="7"/>
      <c r="F58" s="6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30" x14ac:dyDescent="0.2">
      <c r="B59" s="5"/>
      <c r="C59" s="5"/>
      <c r="D59" s="5"/>
      <c r="F59" s="25" t="s">
        <v>11</v>
      </c>
      <c r="G59" s="28"/>
      <c r="H59" s="28"/>
      <c r="I59" s="28">
        <f>I60</f>
        <v>0</v>
      </c>
      <c r="J59" s="28">
        <f t="shared" ref="J59:AB59" si="4">J60</f>
        <v>0</v>
      </c>
      <c r="K59" s="28">
        <f t="shared" si="4"/>
        <v>0</v>
      </c>
      <c r="L59" s="28">
        <f t="shared" si="4"/>
        <v>0</v>
      </c>
      <c r="M59" s="28">
        <f t="shared" si="4"/>
        <v>0</v>
      </c>
      <c r="N59" s="28">
        <f t="shared" si="4"/>
        <v>0</v>
      </c>
      <c r="O59" s="28">
        <f t="shared" si="4"/>
        <v>0</v>
      </c>
      <c r="P59" s="28">
        <f t="shared" si="4"/>
        <v>0</v>
      </c>
      <c r="Q59" s="28">
        <f t="shared" si="4"/>
        <v>0</v>
      </c>
      <c r="R59" s="28">
        <f t="shared" si="4"/>
        <v>0</v>
      </c>
      <c r="S59" s="28">
        <f t="shared" si="4"/>
        <v>0</v>
      </c>
      <c r="T59" s="28">
        <f t="shared" si="4"/>
        <v>0</v>
      </c>
      <c r="U59" s="28">
        <f t="shared" si="4"/>
        <v>0</v>
      </c>
      <c r="V59" s="28">
        <f t="shared" si="4"/>
        <v>0</v>
      </c>
      <c r="W59" s="28">
        <f t="shared" si="4"/>
        <v>0</v>
      </c>
      <c r="X59" s="28">
        <f t="shared" si="4"/>
        <v>0</v>
      </c>
      <c r="Y59" s="28">
        <f t="shared" si="4"/>
        <v>0</v>
      </c>
      <c r="Z59" s="28">
        <f t="shared" si="4"/>
        <v>0</v>
      </c>
      <c r="AA59" s="28">
        <f t="shared" si="4"/>
        <v>0</v>
      </c>
      <c r="AB59" s="28">
        <f t="shared" si="4"/>
        <v>0</v>
      </c>
    </row>
    <row r="60" spans="1:30" x14ac:dyDescent="0.2">
      <c r="B60" s="6"/>
      <c r="C60" s="6"/>
      <c r="D60" s="7"/>
      <c r="F60" s="6"/>
      <c r="G60" s="12"/>
      <c r="H60" s="12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30" x14ac:dyDescent="0.2">
      <c r="B61" s="6"/>
      <c r="C61" s="6"/>
      <c r="D61" s="7"/>
      <c r="F61" s="6"/>
      <c r="G61" s="12"/>
      <c r="H61" s="12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30" x14ac:dyDescent="0.2">
      <c r="B62" s="6"/>
      <c r="C62" s="6"/>
      <c r="D62" s="7"/>
      <c r="F62" s="6"/>
      <c r="G62" s="12"/>
      <c r="H62" s="12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30" x14ac:dyDescent="0.2">
      <c r="B63" s="6"/>
      <c r="C63" s="6"/>
      <c r="D63" s="7"/>
      <c r="F63" s="6"/>
      <c r="G63" s="12"/>
      <c r="H63" s="12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30" x14ac:dyDescent="0.2">
      <c r="B64" s="6"/>
      <c r="C64" s="6"/>
      <c r="D64" s="7"/>
      <c r="F64" s="6"/>
      <c r="G64" s="12"/>
      <c r="H64" s="12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6:28" s="27" customFormat="1" x14ac:dyDescent="0.2"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</row>
    <row r="66" spans="6:28" x14ac:dyDescent="0.2"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</row>
    <row r="67" spans="6:28" x14ac:dyDescent="0.2">
      <c r="F67" s="17" t="s">
        <v>12</v>
      </c>
      <c r="G67" s="30"/>
      <c r="H67" s="30">
        <f t="shared" ref="H67:AB67" si="5">H51+H46+H9+H59</f>
        <v>0</v>
      </c>
      <c r="I67" s="30">
        <f t="shared" si="5"/>
        <v>0</v>
      </c>
      <c r="J67" s="30">
        <f t="shared" si="5"/>
        <v>112677993.5461854</v>
      </c>
      <c r="K67" s="30">
        <f t="shared" si="5"/>
        <v>0</v>
      </c>
      <c r="L67" s="30">
        <f t="shared" si="5"/>
        <v>0</v>
      </c>
      <c r="M67" s="30">
        <f t="shared" si="5"/>
        <v>0</v>
      </c>
      <c r="N67" s="30">
        <f t="shared" si="5"/>
        <v>0</v>
      </c>
      <c r="O67" s="30">
        <f t="shared" si="5"/>
        <v>0</v>
      </c>
      <c r="P67" s="30">
        <f t="shared" si="5"/>
        <v>0</v>
      </c>
      <c r="Q67" s="30">
        <f t="shared" si="5"/>
        <v>0</v>
      </c>
      <c r="R67" s="30">
        <f t="shared" si="5"/>
        <v>0</v>
      </c>
      <c r="S67" s="30">
        <f t="shared" si="5"/>
        <v>0</v>
      </c>
      <c r="T67" s="30">
        <f t="shared" si="5"/>
        <v>0</v>
      </c>
      <c r="U67" s="30">
        <f t="shared" si="5"/>
        <v>0</v>
      </c>
      <c r="V67" s="30">
        <f t="shared" si="5"/>
        <v>0</v>
      </c>
      <c r="W67" s="30">
        <f t="shared" si="5"/>
        <v>0</v>
      </c>
      <c r="X67" s="30">
        <f t="shared" si="5"/>
        <v>0</v>
      </c>
      <c r="Y67" s="30">
        <f t="shared" si="5"/>
        <v>64061358.443167001</v>
      </c>
      <c r="Z67" s="30">
        <f t="shared" si="5"/>
        <v>0</v>
      </c>
      <c r="AA67" s="30">
        <f t="shared" si="5"/>
        <v>0</v>
      </c>
      <c r="AB67" s="30">
        <f t="shared" si="5"/>
        <v>0</v>
      </c>
    </row>
    <row r="68" spans="6:28" x14ac:dyDescent="0.2"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</row>
    <row r="69" spans="6:28" x14ac:dyDescent="0.2">
      <c r="F69" s="1" t="s">
        <v>27</v>
      </c>
      <c r="G69" s="30"/>
      <c r="H69" s="30"/>
      <c r="I69" s="31">
        <v>2019</v>
      </c>
      <c r="J69" s="31">
        <f>I69+1</f>
        <v>2020</v>
      </c>
      <c r="K69" s="31">
        <f t="shared" ref="K69:AB69" si="6">J69+1</f>
        <v>2021</v>
      </c>
      <c r="L69" s="31">
        <f t="shared" si="6"/>
        <v>2022</v>
      </c>
      <c r="M69" s="31">
        <f t="shared" si="6"/>
        <v>2023</v>
      </c>
      <c r="N69" s="31">
        <f t="shared" si="6"/>
        <v>2024</v>
      </c>
      <c r="O69" s="31">
        <f t="shared" si="6"/>
        <v>2025</v>
      </c>
      <c r="P69" s="31">
        <f t="shared" si="6"/>
        <v>2026</v>
      </c>
      <c r="Q69" s="31">
        <f t="shared" si="6"/>
        <v>2027</v>
      </c>
      <c r="R69" s="31">
        <f t="shared" si="6"/>
        <v>2028</v>
      </c>
      <c r="S69" s="31">
        <f t="shared" si="6"/>
        <v>2029</v>
      </c>
      <c r="T69" s="31">
        <f t="shared" si="6"/>
        <v>2030</v>
      </c>
      <c r="U69" s="31">
        <f t="shared" si="6"/>
        <v>2031</v>
      </c>
      <c r="V69" s="31">
        <f t="shared" si="6"/>
        <v>2032</v>
      </c>
      <c r="W69" s="31">
        <f t="shared" si="6"/>
        <v>2033</v>
      </c>
      <c r="X69" s="31">
        <f t="shared" si="6"/>
        <v>2034</v>
      </c>
      <c r="Y69" s="31">
        <f t="shared" si="6"/>
        <v>2035</v>
      </c>
      <c r="Z69" s="31">
        <f t="shared" si="6"/>
        <v>2036</v>
      </c>
      <c r="AA69" s="31">
        <f t="shared" si="6"/>
        <v>2037</v>
      </c>
      <c r="AB69" s="31">
        <f t="shared" si="6"/>
        <v>2038</v>
      </c>
    </row>
    <row r="70" spans="6:28" x14ac:dyDescent="0.2">
      <c r="F70" s="17" t="s">
        <v>13</v>
      </c>
      <c r="G70" s="30"/>
      <c r="H70" s="30"/>
      <c r="I70" s="33"/>
      <c r="J70" s="33">
        <f>0.001*SUMIFS(annual_details_by_tech!F$2:F$1295, annual_details_by_tech!$A$2:$A$1295, "HECO", annual_details_by_tech!$B$2:$B$1295, "fuel_cost")</f>
        <v>331609.8564536589</v>
      </c>
      <c r="K70" s="33">
        <f>0.001*SUMIFS(annual_details_by_tech!G$2:G$1295, annual_details_by_tech!$A$2:$A$1295, "HECO", annual_details_by_tech!$B$2:$B$1295, "fuel_cost")</f>
        <v>273019.91760897049</v>
      </c>
      <c r="L70" s="33">
        <f>0.001*SUMIFS(annual_details_by_tech!H$2:H$1295, annual_details_by_tech!$A$2:$A$1295, "HECO", annual_details_by_tech!$B$2:$B$1295, "fuel_cost")</f>
        <v>281225.8601079795</v>
      </c>
      <c r="M70" s="33">
        <f>0.001*SUMIFS(annual_details_by_tech!I$2:I$1295, annual_details_by_tech!$A$2:$A$1295, "HECO", annual_details_by_tech!$B$2:$B$1295, "fuel_cost")</f>
        <v>277893.96925873152</v>
      </c>
      <c r="N70" s="33">
        <f>0.001*SUMIFS(annual_details_by_tech!J$2:J$1295, annual_details_by_tech!$A$2:$A$1295, "HECO", annual_details_by_tech!$B$2:$B$1295, "fuel_cost")</f>
        <v>283188.55973616487</v>
      </c>
      <c r="O70" s="33">
        <f>0.001*SUMIFS(annual_details_by_tech!K$2:K$1295, annual_details_by_tech!$A$2:$A$1295, "HECO", annual_details_by_tech!$B$2:$B$1295, "fuel_cost")</f>
        <v>277511.55877774733</v>
      </c>
      <c r="P70" s="33">
        <f>0.001*SUMIFS(annual_details_by_tech!L$2:L$1295, annual_details_by_tech!$A$2:$A$1295, "HECO", annual_details_by_tech!$B$2:$B$1295, "fuel_cost")</f>
        <v>264795.1328466977</v>
      </c>
      <c r="Q70" s="33">
        <f>0.001*SUMIFS(annual_details_by_tech!M$2:M$1295, annual_details_by_tech!$A$2:$A$1295, "HECO", annual_details_by_tech!$B$2:$B$1295, "fuel_cost")</f>
        <v>257110.36922084002</v>
      </c>
      <c r="R70" s="33">
        <f>0.001*SUMIFS(annual_details_by_tech!N$2:N$1295, annual_details_by_tech!$A$2:$A$1295, "HECO", annual_details_by_tech!$B$2:$B$1295, "fuel_cost")</f>
        <v>255675.44798621049</v>
      </c>
      <c r="S70" s="33">
        <f>0.001*SUMIFS(annual_details_by_tech!O$2:O$1295, annual_details_by_tech!$A$2:$A$1295, "HECO", annual_details_by_tech!$B$2:$B$1295, "fuel_cost")</f>
        <v>230594.51582713329</v>
      </c>
      <c r="T70" s="33">
        <f>0.001*SUMIFS(annual_details_by_tech!P$2:P$1295, annual_details_by_tech!$A$2:$A$1295, "HECO", annual_details_by_tech!$B$2:$B$1295, "fuel_cost")</f>
        <v>211646.49910351902</v>
      </c>
      <c r="U70" s="33">
        <f>0.001*SUMIFS(annual_details_by_tech!Q$2:Q$1295, annual_details_by_tech!$A$2:$A$1295, "HECO", annual_details_by_tech!$B$2:$B$1295, "fuel_cost")</f>
        <v>171486.02012081674</v>
      </c>
      <c r="V70" s="33">
        <f>0.001*SUMIFS(annual_details_by_tech!R$2:R$1295, annual_details_by_tech!$A$2:$A$1295, "HECO", annual_details_by_tech!$B$2:$B$1295, "fuel_cost")</f>
        <v>152883.37365662045</v>
      </c>
      <c r="W70" s="33">
        <f>0.001*SUMIFS(annual_details_by_tech!S$2:S$1295, annual_details_by_tech!$A$2:$A$1295, "HECO", annual_details_by_tech!$B$2:$B$1295, "fuel_cost")</f>
        <v>135652.93715818034</v>
      </c>
      <c r="X70" s="33">
        <f>0.001*SUMIFS(annual_details_by_tech!T$2:T$1295, annual_details_by_tech!$A$2:$A$1295, "HECO", annual_details_by_tech!$B$2:$B$1295, "fuel_cost")</f>
        <v>126257.633905825</v>
      </c>
      <c r="Y70" s="33">
        <f>0.001*SUMIFS(annual_details_by_tech!U$2:U$1295, annual_details_by_tech!$A$2:$A$1295, "HECO", annual_details_by_tech!$B$2:$B$1295, "fuel_cost")</f>
        <v>118400.43552108764</v>
      </c>
      <c r="Z70" s="33">
        <f>0.001*SUMIFS(annual_details_by_tech!V$2:V$1295, annual_details_by_tech!$A$2:$A$1295, "HECO", annual_details_by_tech!$B$2:$B$1295, "fuel_cost")</f>
        <v>118033.54793928054</v>
      </c>
      <c r="AA70" s="33">
        <f>0.001*SUMIFS(annual_details_by_tech!W$2:W$1295, annual_details_by_tech!$A$2:$A$1295, "HECO", annual_details_by_tech!$B$2:$B$1295, "fuel_cost")</f>
        <v>116320.92149756433</v>
      </c>
      <c r="AB70" s="33">
        <f>0.001*SUMIFS(annual_details_by_tech!X$2:X$1295, annual_details_by_tech!$A$2:$A$1295, "HECO", annual_details_by_tech!$B$2:$B$1295, "fuel_cost")</f>
        <v>116465.45373797859</v>
      </c>
    </row>
    <row r="71" spans="6:28" x14ac:dyDescent="0.2">
      <c r="F71" s="17" t="s">
        <v>104</v>
      </c>
      <c r="G71" s="30"/>
      <c r="H71" s="30"/>
      <c r="I71" s="33"/>
      <c r="J71" s="33" cm="1">
        <f t="array" ref="J71">0.001*SUM(SUMIFS(annual_details_by_tech!F$2:F$1295, annual_details_by_tech!$A$2:$A$1295, "PPA", annual_details_by_tech!$E$2:$E$1295, 0, annual_details_by_tech!$B$2:$B$1295, {"amortized_cost","fuel_cost","fixed_om","variable_om","startup_om","ppa_cost"}))</f>
        <v>453351.31257306261</v>
      </c>
      <c r="K71" s="33" cm="1">
        <f t="array" ref="K71">0.001*SUM(SUMIFS(annual_details_by_tech!G$2:G$1295, annual_details_by_tech!$A$2:$A$1295, "PPA", annual_details_by_tech!$E$2:$E$1295, 0, annual_details_by_tech!$B$2:$B$1295, {"amortized_cost","fuel_cost","fixed_om","variable_om","startup_om","ppa_cost"}))</f>
        <v>439080.6667295532</v>
      </c>
      <c r="L71" s="33" cm="1">
        <f t="array" ref="L71">0.001*SUM(SUMIFS(annual_details_by_tech!H$2:H$1295, annual_details_by_tech!$A$2:$A$1295, "PPA", annual_details_by_tech!$E$2:$E$1295, 0, annual_details_by_tech!$B$2:$B$1295, {"amortized_cost","fuel_cost","fixed_om","variable_om","startup_om","ppa_cost"}))</f>
        <v>329977.90216260339</v>
      </c>
      <c r="M71" s="33" cm="1">
        <f t="array" ref="M71">0.001*SUM(SUMIFS(annual_details_by_tech!I$2:I$1295, annual_details_by_tech!$A$2:$A$1295, "PPA", annual_details_by_tech!$E$2:$E$1295, 0, annual_details_by_tech!$B$2:$B$1295, {"amortized_cost","fuel_cost","fixed_om","variable_om","startup_om","ppa_cost"}))</f>
        <v>332275.78768508538</v>
      </c>
      <c r="N71" s="33" cm="1">
        <f t="array" ref="N71">0.001*SUM(SUMIFS(annual_details_by_tech!J$2:J$1295, annual_details_by_tech!$A$2:$A$1295, "PPA", annual_details_by_tech!$E$2:$E$1295, 0, annual_details_by_tech!$B$2:$B$1295, {"amortized_cost","fuel_cost","fixed_om","variable_om","startup_om","ppa_cost"}))</f>
        <v>338696.11543055263</v>
      </c>
      <c r="O71" s="33" cm="1">
        <f t="array" ref="O71">0.001*SUM(SUMIFS(annual_details_by_tech!K$2:K$1295, annual_details_by_tech!$A$2:$A$1295, "PPA", annual_details_by_tech!$E$2:$E$1295, 0, annual_details_by_tech!$B$2:$B$1295, {"amortized_cost","fuel_cost","fixed_om","variable_om","startup_om","ppa_cost"}))</f>
        <v>343566.84905493236</v>
      </c>
      <c r="P71" s="33" cm="1">
        <f t="array" ref="P71">0.001*SUM(SUMIFS(annual_details_by_tech!L$2:L$1295, annual_details_by_tech!$A$2:$A$1295, "PPA", annual_details_by_tech!$E$2:$E$1295, 0, annual_details_by_tech!$B$2:$B$1295, {"amortized_cost","fuel_cost","fixed_om","variable_om","startup_om","ppa_cost"}))</f>
        <v>359699.64631054376</v>
      </c>
      <c r="Q71" s="33" cm="1">
        <f t="array" ref="Q71">0.001*SUM(SUMIFS(annual_details_by_tech!M$2:M$1295, annual_details_by_tech!$A$2:$A$1295, "PPA", annual_details_by_tech!$E$2:$E$1295, 0, annual_details_by_tech!$B$2:$B$1295, {"amortized_cost","fuel_cost","fixed_om","variable_om","startup_om","ppa_cost"}))</f>
        <v>366240.39075408946</v>
      </c>
      <c r="R71" s="33" cm="1">
        <f t="array" ref="R71">0.001*SUM(SUMIFS(annual_details_by_tech!N$2:N$1295, annual_details_by_tech!$A$2:$A$1295, "PPA", annual_details_by_tech!$E$2:$E$1295, 0, annual_details_by_tech!$B$2:$B$1295, {"amortized_cost","fuel_cost","fixed_om","variable_om","startup_om","ppa_cost"}))</f>
        <v>367000.69490154961</v>
      </c>
      <c r="S71" s="33" cm="1">
        <f t="array" ref="S71">0.001*SUM(SUMIFS(annual_details_by_tech!O$2:O$1295, annual_details_by_tech!$A$2:$A$1295, "PPA", annual_details_by_tech!$E$2:$E$1295, 0, annual_details_by_tech!$B$2:$B$1295, {"amortized_cost","fuel_cost","fixed_om","variable_om","startup_om","ppa_cost"}))</f>
        <v>372855.61215038266</v>
      </c>
      <c r="T71" s="33" cm="1">
        <f t="array" ref="T71">0.001*SUM(SUMIFS(annual_details_by_tech!P$2:P$1295, annual_details_by_tech!$A$2:$A$1295, "PPA", annual_details_by_tech!$E$2:$E$1295, 0, annual_details_by_tech!$B$2:$B$1295, {"amortized_cost","fuel_cost","fixed_om","variable_om","startup_om","ppa_cost"}))</f>
        <v>384844.47613942041</v>
      </c>
      <c r="U71" s="33" cm="1">
        <f t="array" ref="U71">0.001*SUM(SUMIFS(annual_details_by_tech!Q$2:Q$1295, annual_details_by_tech!$A$2:$A$1295, "PPA", annual_details_by_tech!$E$2:$E$1295, 0, annual_details_by_tech!$B$2:$B$1295, {"amortized_cost","fuel_cost","fixed_om","variable_om","startup_om","ppa_cost"}))</f>
        <v>393794.11518061999</v>
      </c>
      <c r="V71" s="33" cm="1">
        <f t="array" ref="V71">0.001*SUM(SUMIFS(annual_details_by_tech!R$2:R$1295, annual_details_by_tech!$A$2:$A$1295, "PPA", annual_details_by_tech!$E$2:$E$1295, 0, annual_details_by_tech!$B$2:$B$1295, {"amortized_cost","fuel_cost","fixed_om","variable_om","startup_om","ppa_cost"}))</f>
        <v>394817.55476278573</v>
      </c>
      <c r="W71" s="33" cm="1">
        <f t="array" ref="W71">0.001*SUM(SUMIFS(annual_details_by_tech!S$2:S$1295, annual_details_by_tech!$A$2:$A$1295, "PPA", annual_details_by_tech!$E$2:$E$1295, 0, annual_details_by_tech!$B$2:$B$1295, {"amortized_cost","fuel_cost","fixed_om","variable_om","startup_om","ppa_cost"}))</f>
        <v>390671.4451754195</v>
      </c>
      <c r="X71" s="33" cm="1">
        <f t="array" ref="X71">0.001*SUM(SUMIFS(annual_details_by_tech!T$2:T$1295, annual_details_by_tech!$A$2:$A$1295, "PPA", annual_details_by_tech!$E$2:$E$1295, 0, annual_details_by_tech!$B$2:$B$1295, {"amortized_cost","fuel_cost","fixed_om","variable_om","startup_om","ppa_cost"}))</f>
        <v>380467.22230118519</v>
      </c>
      <c r="Y71" s="33" cm="1">
        <f t="array" ref="Y71">0.001*SUM(SUMIFS(annual_details_by_tech!U$2:U$1295, annual_details_by_tech!$A$2:$A$1295, "PPA", annual_details_by_tech!$E$2:$E$1295, 0, annual_details_by_tech!$B$2:$B$1295, {"amortized_cost","fuel_cost","fixed_om","variable_om","startup_om","ppa_cost"}))</f>
        <v>371991.29275244783</v>
      </c>
      <c r="Z71" s="33" cm="1">
        <f t="array" ref="Z71">0.001*SUM(SUMIFS(annual_details_by_tech!V$2:V$1295, annual_details_by_tech!$A$2:$A$1295, "PPA", annual_details_by_tech!$E$2:$E$1295, 0, annual_details_by_tech!$B$2:$B$1295, {"amortized_cost","fuel_cost","fixed_om","variable_om","startup_om","ppa_cost"}))</f>
        <v>368399.31365419831</v>
      </c>
      <c r="AA71" s="33" cm="1">
        <f t="array" ref="AA71">0.001*SUM(SUMIFS(annual_details_by_tech!W$2:W$1295, annual_details_by_tech!$A$2:$A$1295, "PPA", annual_details_by_tech!$E$2:$E$1295, 0, annual_details_by_tech!$B$2:$B$1295, {"amortized_cost","fuel_cost","fixed_om","variable_om","startup_om","ppa_cost"}))</f>
        <v>367057.01043842803</v>
      </c>
      <c r="AB71" s="33" cm="1">
        <f t="array" ref="AB71">0.001*SUM(SUMIFS(annual_details_by_tech!X$2:X$1295, annual_details_by_tech!$A$2:$A$1295, "PPA", annual_details_by_tech!$E$2:$E$1295, 0, annual_details_by_tech!$B$2:$B$1295, {"amortized_cost","fuel_cost","fixed_om","variable_om","startup_om","ppa_cost"}))</f>
        <v>367203.53860264958</v>
      </c>
    </row>
    <row r="72" spans="6:28" x14ac:dyDescent="0.2">
      <c r="F72" s="17" t="s">
        <v>105</v>
      </c>
      <c r="G72" s="30"/>
      <c r="H72" s="30"/>
      <c r="I72" s="33"/>
      <c r="J72" s="33" cm="1">
        <f t="array" ref="J72">0.001*SUM(SUMIFS(annual_details_by_tech!F$2:F$1295, annual_details_by_tech!$A$2:$A$1295, "PPA", annual_details_by_tech!$E$2:$E$1295, 1, annual_details_by_tech!$B$2:$B$1295, {"amortized_cost","fuel_cost","fixed_om","variable_om","startup_om","ppa_cost"}))</f>
        <v>73431.767227844422</v>
      </c>
      <c r="K72" s="33" cm="1">
        <f t="array" ref="K72">0.001*SUM(SUMIFS(annual_details_by_tech!G$2:G$1295, annual_details_by_tech!$A$2:$A$1295, "PPA", annual_details_by_tech!$E$2:$E$1295, 1, annual_details_by_tech!$B$2:$B$1295, {"amortized_cost","fuel_cost","fixed_om","variable_om","startup_om","ppa_cost"}))</f>
        <v>89901.589724032325</v>
      </c>
      <c r="L72" s="33" cm="1">
        <f t="array" ref="L72">0.001*SUM(SUMIFS(annual_details_by_tech!H$2:H$1295, annual_details_by_tech!$A$2:$A$1295, "PPA", annual_details_by_tech!$E$2:$E$1295, 1, annual_details_by_tech!$B$2:$B$1295, {"amortized_cost","fuel_cost","fixed_om","variable_om","startup_om","ppa_cost"}))</f>
        <v>183957.55724345898</v>
      </c>
      <c r="M72" s="33" cm="1">
        <f t="array" ref="M72">0.001*SUM(SUMIFS(annual_details_by_tech!I$2:I$1295, annual_details_by_tech!$A$2:$A$1295, "PPA", annual_details_by_tech!$E$2:$E$1295, 1, annual_details_by_tech!$B$2:$B$1295, {"amortized_cost","fuel_cost","fixed_om","variable_om","startup_om","ppa_cost"}))</f>
        <v>183957.55724345898</v>
      </c>
      <c r="N72" s="33" cm="1">
        <f t="array" ref="N72">0.001*SUM(SUMIFS(annual_details_by_tech!J$2:J$1295, annual_details_by_tech!$A$2:$A$1295, "PPA", annual_details_by_tech!$E$2:$E$1295, 1, annual_details_by_tech!$B$2:$B$1295, {"amortized_cost","fuel_cost","fixed_om","variable_om","startup_om","ppa_cost"}))</f>
        <v>183957.55724345898</v>
      </c>
      <c r="O72" s="33" cm="1">
        <f t="array" ref="O72">0.001*SUM(SUMIFS(annual_details_by_tech!K$2:K$1295, annual_details_by_tech!$A$2:$A$1295, "PPA", annual_details_by_tech!$E$2:$E$1295, 1, annual_details_by_tech!$B$2:$B$1295, {"amortized_cost","fuel_cost","fixed_om","variable_om","startup_om","ppa_cost"}))</f>
        <v>183957.55724345898</v>
      </c>
      <c r="P72" s="33" cm="1">
        <f t="array" ref="P72">0.001*SUM(SUMIFS(annual_details_by_tech!L$2:L$1295, annual_details_by_tech!$A$2:$A$1295, "PPA", annual_details_by_tech!$E$2:$E$1295, 1, annual_details_by_tech!$B$2:$B$1295, {"amortized_cost","fuel_cost","fixed_om","variable_om","startup_om","ppa_cost"}))</f>
        <v>188875.43304185363</v>
      </c>
      <c r="Q72" s="33" cm="1">
        <f t="array" ref="Q72">0.001*SUM(SUMIFS(annual_details_by_tech!M$2:M$1295, annual_details_by_tech!$A$2:$A$1295, "PPA", annual_details_by_tech!$E$2:$E$1295, 1, annual_details_by_tech!$B$2:$B$1295, {"amortized_cost","fuel_cost","fixed_om","variable_om","startup_om","ppa_cost"}))</f>
        <v>193629.25455746698</v>
      </c>
      <c r="R72" s="33" cm="1">
        <f t="array" ref="R72">0.001*SUM(SUMIFS(annual_details_by_tech!N$2:N$1295, annual_details_by_tech!$A$2:$A$1295, "PPA", annual_details_by_tech!$E$2:$E$1295, 1, annual_details_by_tech!$B$2:$B$1295, {"amortized_cost","fuel_cost","fixed_om","variable_om","startup_om","ppa_cost"}))</f>
        <v>198225.35141147376</v>
      </c>
      <c r="S72" s="33" cm="1">
        <f t="array" ref="S72">0.001*SUM(SUMIFS(annual_details_by_tech!O$2:O$1295, annual_details_by_tech!$A$2:$A$1295, "PPA", annual_details_by_tech!$E$2:$E$1295, 1, annual_details_by_tech!$B$2:$B$1295, {"amortized_cost","fuel_cost","fixed_om","variable_om","startup_om","ppa_cost"}))</f>
        <v>202669.79943664384</v>
      </c>
      <c r="T72" s="33" cm="1">
        <f t="array" ref="T72">0.001*SUM(SUMIFS(annual_details_by_tech!P$2:P$1295, annual_details_by_tech!$A$2:$A$1295, "PPA", annual_details_by_tech!$E$2:$E$1295, 1, annual_details_by_tech!$B$2:$B$1295, {"amortized_cost","fuel_cost","fixed_om","variable_om","startup_om","ppa_cost"}))</f>
        <v>206968.43099374976</v>
      </c>
      <c r="U72" s="33" cm="1">
        <f t="array" ref="U72">0.001*SUM(SUMIFS(annual_details_by_tech!Q$2:Q$1295, annual_details_by_tech!$A$2:$A$1295, "PPA", annual_details_by_tech!$E$2:$E$1295, 1, annual_details_by_tech!$B$2:$B$1295, {"amortized_cost","fuel_cost","fixed_om","variable_om","startup_om","ppa_cost"}))</f>
        <v>230071.26076290867</v>
      </c>
      <c r="V72" s="33" cm="1">
        <f t="array" ref="V72">0.001*SUM(SUMIFS(annual_details_by_tech!R$2:R$1295, annual_details_by_tech!$A$2:$A$1295, "PPA", annual_details_by_tech!$E$2:$E$1295, 1, annual_details_by_tech!$B$2:$B$1295, {"amortized_cost","fuel_cost","fixed_om","variable_om","startup_om","ppa_cost"}))</f>
        <v>252424.9455997714</v>
      </c>
      <c r="W72" s="33" cm="1">
        <f t="array" ref="W72">0.001*SUM(SUMIFS(annual_details_by_tech!S$2:S$1295, annual_details_by_tech!$A$2:$A$1295, "PPA", annual_details_by_tech!$E$2:$E$1295, 1, annual_details_by_tech!$B$2:$B$1295, {"amortized_cost","fuel_cost","fixed_om","variable_om","startup_om","ppa_cost"}))</f>
        <v>274058.15119240229</v>
      </c>
      <c r="X72" s="33" cm="1">
        <f t="array" ref="X72">0.001*SUM(SUMIFS(annual_details_by_tech!T$2:T$1295, annual_details_by_tech!$A$2:$A$1295, "PPA", annual_details_by_tech!$E$2:$E$1295, 1, annual_details_by_tech!$B$2:$B$1295, {"amortized_cost","fuel_cost","fixed_om","variable_om","startup_om","ppa_cost"}))</f>
        <v>294998.39731265587</v>
      </c>
      <c r="Y72" s="33" cm="1">
        <f t="array" ref="Y72">0.001*SUM(SUMIFS(annual_details_by_tech!U$2:U$1295, annual_details_by_tech!$A$2:$A$1295, "PPA", annual_details_by_tech!$E$2:$E$1295, 1, annual_details_by_tech!$B$2:$B$1295, {"amortized_cost","fuel_cost","fixed_om","variable_om","startup_om","ppa_cost"}))</f>
        <v>315272.10432352935</v>
      </c>
      <c r="Z72" s="33" cm="1">
        <f t="array" ref="Z72">0.001*SUM(SUMIFS(annual_details_by_tech!V$2:V$1295, annual_details_by_tech!$A$2:$A$1295, "PPA", annual_details_by_tech!$E$2:$E$1295, 1, annual_details_by_tech!$B$2:$B$1295, {"amortized_cost","fuel_cost","fixed_om","variable_om","startup_om","ppa_cost"}))</f>
        <v>319413.45588941849</v>
      </c>
      <c r="AA72" s="33" cm="1">
        <f t="array" ref="AA72">0.001*SUM(SUMIFS(annual_details_by_tech!W$2:W$1295, annual_details_by_tech!$A$2:$A$1295, "PPA", annual_details_by_tech!$E$2:$E$1295, 1, annual_details_by_tech!$B$2:$B$1295, {"amortized_cost","fuel_cost","fixed_om","variable_om","startup_om","ppa_cost"}))</f>
        <v>323424.69340073894</v>
      </c>
      <c r="AB72" s="33" cm="1">
        <f t="array" ref="AB72">0.001*SUM(SUMIFS(annual_details_by_tech!X$2:X$1295, annual_details_by_tech!$A$2:$A$1295, "PPA", annual_details_by_tech!$E$2:$E$1295, 1, annual_details_by_tech!$B$2:$B$1295, {"amortized_cost","fuel_cost","fixed_om","variable_om","startup_om","ppa_cost"}))</f>
        <v>327310.74924898049</v>
      </c>
    </row>
    <row r="73" spans="6:28" x14ac:dyDescent="0.2">
      <c r="F73" s="17" t="s">
        <v>14</v>
      </c>
      <c r="G73" s="30"/>
      <c r="H73" s="30"/>
      <c r="I73" s="34"/>
      <c r="J73" s="33" cm="1">
        <f t="array" ref="J73">0.001*19307327 + 0.001*SUM(SUMIFS(annual_details_by_tech!F$2:F$1295, annual_details_by_tech!$A$2:$A$1295, "HECO", annual_details_by_tech!$B$2:$B$1295, {"fixed_om","variable_om","startup_om"}))</f>
        <v>62920.331616169642</v>
      </c>
      <c r="K73" s="33" cm="1">
        <f t="array" ref="K73">0.001*19307327 + 0.001*SUM(SUMIFS(annual_details_by_tech!G$2:G$1295, annual_details_by_tech!$A$2:$A$1295, "HECO", annual_details_by_tech!$B$2:$B$1295, {"fixed_om","variable_om","startup_om"}))</f>
        <v>59179.373419480966</v>
      </c>
      <c r="L73" s="33" cm="1">
        <f t="array" ref="L73">0.001*19307327 + 0.001*SUM(SUMIFS(annual_details_by_tech!H$2:H$1295, annual_details_by_tech!$A$2:$A$1295, "HECO", annual_details_by_tech!$B$2:$B$1295, {"fixed_om","variable_om","startup_om"}))</f>
        <v>53340.710762519069</v>
      </c>
      <c r="M73" s="33" cm="1">
        <f t="array" ref="M73">0.001*19307327 + 0.001*SUM(SUMIFS(annual_details_by_tech!I$2:I$1295, annual_details_by_tech!$A$2:$A$1295, "HECO", annual_details_by_tech!$B$2:$B$1295, {"fixed_om","variable_om","startup_om"}))</f>
        <v>52748.313474290888</v>
      </c>
      <c r="N73" s="33" cm="1">
        <f t="array" ref="N73">0.001*19307327 + 0.001*SUM(SUMIFS(annual_details_by_tech!J$2:J$1295, annual_details_by_tech!$A$2:$A$1295, "HECO", annual_details_by_tech!$B$2:$B$1295, {"fixed_om","variable_om","startup_om"}))</f>
        <v>52582.48750975584</v>
      </c>
      <c r="O73" s="33" cm="1">
        <f t="array" ref="O73">0.001*19307327 + 0.001*SUM(SUMIFS(annual_details_by_tech!K$2:K$1295, annual_details_by_tech!$A$2:$A$1295, "HECO", annual_details_by_tech!$B$2:$B$1295, {"fixed_om","variable_om","startup_om"}))</f>
        <v>52272.14730512556</v>
      </c>
      <c r="P73" s="33" cm="1">
        <f t="array" ref="P73">0.001*19307327 + 0.001*SUM(SUMIFS(annual_details_by_tech!L$2:L$1295, annual_details_by_tech!$A$2:$A$1295, "HECO", annual_details_by_tech!$B$2:$B$1295, {"fixed_om","variable_om","startup_om"}))</f>
        <v>50864.710080927834</v>
      </c>
      <c r="Q73" s="33" cm="1">
        <f t="array" ref="Q73">0.001*19307327 + 0.001*SUM(SUMIFS(annual_details_by_tech!M$2:M$1295, annual_details_by_tech!$A$2:$A$1295, "HECO", annual_details_by_tech!$B$2:$B$1295, {"fixed_om","variable_om","startup_om"}))</f>
        <v>49605.981392660127</v>
      </c>
      <c r="R73" s="33" cm="1">
        <f t="array" ref="R73">0.001*19307327 + 0.001*SUM(SUMIFS(annual_details_by_tech!N$2:N$1295, annual_details_by_tech!$A$2:$A$1295, "HECO", annual_details_by_tech!$B$2:$B$1295, {"fixed_om","variable_om","startup_om"}))</f>
        <v>49401.675331281731</v>
      </c>
      <c r="S73" s="33" cm="1">
        <f t="array" ref="S73">0.001*19307327 + 0.001*SUM(SUMIFS(annual_details_by_tech!O$2:O$1295, annual_details_by_tech!$A$2:$A$1295, "HECO", annual_details_by_tech!$B$2:$B$1295, {"fixed_om","variable_om","startup_om"}))</f>
        <v>47345.042848869023</v>
      </c>
      <c r="T73" s="33" cm="1">
        <f t="array" ref="T73">0.001*19307327 + 0.001*SUM(SUMIFS(annual_details_by_tech!P$2:P$1295, annual_details_by_tech!$A$2:$A$1295, "HECO", annual_details_by_tech!$B$2:$B$1295, {"fixed_om","variable_om","startup_om"}))</f>
        <v>45754.97143606568</v>
      </c>
      <c r="U73" s="33" cm="1">
        <f t="array" ref="U73">0.001*19307327 + 0.001*SUM(SUMIFS(annual_details_by_tech!Q$2:Q$1295, annual_details_by_tech!$A$2:$A$1295, "HECO", annual_details_by_tech!$B$2:$B$1295, {"fixed_om","variable_om","startup_om"}))</f>
        <v>42470.181501387378</v>
      </c>
      <c r="V73" s="33" cm="1">
        <f t="array" ref="V73">0.001*19307327 + 0.001*SUM(SUMIFS(annual_details_by_tech!R$2:R$1295, annual_details_by_tech!$A$2:$A$1295, "HECO", annual_details_by_tech!$B$2:$B$1295, {"fixed_om","variable_om","startup_om"}))</f>
        <v>40788.471763083697</v>
      </c>
      <c r="W73" s="33" cm="1">
        <f t="array" ref="W73">0.001*19307327 + 0.001*SUM(SUMIFS(annual_details_by_tech!S$2:S$1295, annual_details_by_tech!$A$2:$A$1295, "HECO", annual_details_by_tech!$B$2:$B$1295, {"fixed_om","variable_om","startup_om"}))</f>
        <v>39082.929378579531</v>
      </c>
      <c r="X73" s="33" cm="1">
        <f t="array" ref="X73">0.001*19307327 + 0.001*SUM(SUMIFS(annual_details_by_tech!T$2:T$1295, annual_details_by_tech!$A$2:$A$1295, "HECO", annual_details_by_tech!$B$2:$B$1295, {"fixed_om","variable_om","startup_om"}))</f>
        <v>38442.973360641481</v>
      </c>
      <c r="Y73" s="33" cm="1">
        <f t="array" ref="Y73">0.001*19307327 + 0.001*SUM(SUMIFS(annual_details_by_tech!U$2:U$1295, annual_details_by_tech!$A$2:$A$1295, "HECO", annual_details_by_tech!$B$2:$B$1295, {"fixed_om","variable_om","startup_om"}))</f>
        <v>36794.714532181417</v>
      </c>
      <c r="Z73" s="33" cm="1">
        <f t="array" ref="Z73">0.001*19307327 + 0.001*SUM(SUMIFS(annual_details_by_tech!V$2:V$1295, annual_details_by_tech!$A$2:$A$1295, "HECO", annual_details_by_tech!$B$2:$B$1295, {"fixed_om","variable_om","startup_om"}))</f>
        <v>36822.158581833501</v>
      </c>
      <c r="AA73" s="33" cm="1">
        <f t="array" ref="AA73">0.001*19307327 + 0.001*SUM(SUMIFS(annual_details_by_tech!W$2:W$1295, annual_details_by_tech!$A$2:$A$1295, "HECO", annual_details_by_tech!$B$2:$B$1295, {"fixed_om","variable_om","startup_om"}))</f>
        <v>36530.126967621778</v>
      </c>
      <c r="AB73" s="33" cm="1">
        <f t="array" ref="AB73">0.001*19307327 + 0.001*SUM(SUMIFS(annual_details_by_tech!X$2:X$1295, annual_details_by_tech!$A$2:$A$1295, "HECO", annual_details_by_tech!$B$2:$B$1295, {"fixed_om","variable_om","startup_om"}))</f>
        <v>37107.330987582551</v>
      </c>
    </row>
    <row r="74" spans="6:28" x14ac:dyDescent="0.2">
      <c r="F74" s="17" t="s">
        <v>15</v>
      </c>
      <c r="G74" s="30"/>
      <c r="H74" s="30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</row>
    <row r="75" spans="6:28" x14ac:dyDescent="0.2">
      <c r="F75" s="17" t="s">
        <v>16</v>
      </c>
      <c r="G75" s="30"/>
      <c r="H75" s="30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6:28" x14ac:dyDescent="0.2">
      <c r="F76" s="17" t="s">
        <v>17</v>
      </c>
      <c r="G76" s="30"/>
      <c r="H76" s="30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</row>
    <row r="77" spans="6:28" x14ac:dyDescent="0.2">
      <c r="F77" s="17" t="s">
        <v>39</v>
      </c>
      <c r="G77" s="30"/>
      <c r="H77" s="30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</row>
    <row r="78" spans="6:28" x14ac:dyDescent="0.2">
      <c r="F78" s="17" t="s">
        <v>106</v>
      </c>
      <c r="G78" s="30"/>
      <c r="H78" s="30"/>
      <c r="I78" s="34"/>
      <c r="J78" s="33" cm="1">
        <f t="array" ref="J78">0.001*SUM(SUMIFS(annual_details_by_tech!F$2:F$1295, annual_details_by_tech!$D$2:$D$1295, J$69, annual_details_by_tech!$A$2:$A$1295, "PPA", annual_details_by_tech!$B$2:$B$1295, {"amortized_cost","fuel_cost","fixed_om","variable_om","startup_om","ppa_cost"}))</f>
        <v>6509.7906904078072</v>
      </c>
      <c r="K78" s="33" cm="1">
        <f t="array" ref="K78">0.001*SUM(SUMIFS(annual_details_by_tech!G$2:G$1295, annual_details_by_tech!$D$2:$D$1295, K$69, annual_details_by_tech!$A$2:$A$1295, "PPA", annual_details_by_tech!$B$2:$B$1295, {"amortized_cost","fuel_cost","fixed_om","variable_om","startup_om","ppa_cost"}))</f>
        <v>33640.269787905127</v>
      </c>
      <c r="L78" s="33" cm="1">
        <f t="array" ref="L78">0.001*SUM(SUMIFS(annual_details_by_tech!H$2:H$1295, annual_details_by_tech!$D$2:$D$1295, L$69, annual_details_by_tech!$A$2:$A$1295, "PPA", annual_details_by_tech!$B$2:$B$1295, {"amortized_cost","fuel_cost","fixed_om","variable_om","startup_om","ppa_cost"}))</f>
        <v>95261.258840364448</v>
      </c>
      <c r="M78" s="33" cm="1">
        <f t="array" ref="M78">0.001*SUM(SUMIFS(annual_details_by_tech!I$2:I$1295, annual_details_by_tech!$D$2:$D$1295, M$69, annual_details_by_tech!$A$2:$A$1295, "PPA", annual_details_by_tech!$B$2:$B$1295, {"amortized_cost","fuel_cost","fixed_om","variable_om","startup_om","ppa_cost"}))</f>
        <v>0</v>
      </c>
      <c r="N78" s="33" cm="1">
        <f t="array" ref="N78">0.001*SUM(SUMIFS(annual_details_by_tech!J$2:J$1295, annual_details_by_tech!$D$2:$D$1295, N$69, annual_details_by_tech!$A$2:$A$1295, "PPA", annual_details_by_tech!$B$2:$B$1295, {"amortized_cost","fuel_cost","fixed_om","variable_om","startup_om","ppa_cost"}))</f>
        <v>695.02256896737504</v>
      </c>
      <c r="O78" s="33" cm="1">
        <f t="array" ref="O78">0.001*SUM(SUMIFS(annual_details_by_tech!K$2:K$1295, annual_details_by_tech!$D$2:$D$1295, O$69, annual_details_by_tech!$A$2:$A$1295, "PPA", annual_details_by_tech!$B$2:$B$1295, {"amortized_cost","fuel_cost","fixed_om","variable_om","startup_om","ppa_cost"}))</f>
        <v>1852.63272905964</v>
      </c>
      <c r="P78" s="33" cm="1">
        <f t="array" ref="P78">0.001*SUM(SUMIFS(annual_details_by_tech!L$2:L$1295, annual_details_by_tech!$D$2:$D$1295, P$69, annual_details_by_tech!$A$2:$A$1295, "PPA", annual_details_by_tech!$B$2:$B$1295, {"amortized_cost","fuel_cost","fixed_om","variable_om","startup_om","ppa_cost"}))</f>
        <v>9074.1228978073741</v>
      </c>
      <c r="Q78" s="33" cm="1">
        <f t="array" ref="Q78">0.001*SUM(SUMIFS(annual_details_by_tech!M$2:M$1295, annual_details_by_tech!$D$2:$D$1295, Q$69, annual_details_by_tech!$A$2:$A$1295, "PPA", annual_details_by_tech!$B$2:$B$1295, {"amortized_cost","fuel_cost","fixed_om","variable_om","startup_om","ppa_cost"}))</f>
        <v>6579.7027690109144</v>
      </c>
      <c r="R78" s="33" cm="1">
        <f t="array" ref="R78">0.001*SUM(SUMIFS(annual_details_by_tech!N$2:N$1295, annual_details_by_tech!$D$2:$D$1295, R$69, annual_details_by_tech!$A$2:$A$1295, "PPA", annual_details_by_tech!$B$2:$B$1295, {"amortized_cost","fuel_cost","fixed_om","variable_om","startup_om","ppa_cost"}))</f>
        <v>4616.039811613472</v>
      </c>
      <c r="S78" s="33" cm="1">
        <f t="array" ref="S78">0.001*SUM(SUMIFS(annual_details_by_tech!O$2:O$1295, annual_details_by_tech!$D$2:$D$1295, S$69, annual_details_by_tech!$A$2:$A$1295, "PPA", annual_details_by_tech!$B$2:$B$1295, {"amortized_cost","fuel_cost","fixed_om","variable_om","startup_om","ppa_cost"}))</f>
        <v>5177.477701993198</v>
      </c>
      <c r="T78" s="33" cm="1">
        <f t="array" ref="T78">0.001*SUM(SUMIFS(annual_details_by_tech!P$2:P$1295, annual_details_by_tech!$D$2:$D$1295, T$69, annual_details_by_tech!$A$2:$A$1295, "PPA", annual_details_by_tech!$B$2:$B$1295, {"amortized_cost","fuel_cost","fixed_om","variable_om","startup_om","ppa_cost"}))</f>
        <v>8207.0228999028914</v>
      </c>
      <c r="U78" s="33" cm="1">
        <f t="array" ref="U78">0.001*SUM(SUMIFS(annual_details_by_tech!Q$2:Q$1295, annual_details_by_tech!$D$2:$D$1295, U$69, annual_details_by_tech!$A$2:$A$1295, "PPA", annual_details_by_tech!$B$2:$B$1295, {"amortized_cost","fuel_cost","fixed_om","variable_om","startup_om","ppa_cost"}))</f>
        <v>25837.600396563765</v>
      </c>
      <c r="V78" s="33" cm="1">
        <f t="array" ref="V78">0.001*SUM(SUMIFS(annual_details_by_tech!R$2:R$1295, annual_details_by_tech!$D$2:$D$1295, V$69, annual_details_by_tech!$A$2:$A$1295, "PPA", annual_details_by_tech!$B$2:$B$1295, {"amortized_cost","fuel_cost","fixed_om","variable_om","startup_om","ppa_cost"}))</f>
        <v>22525.299118409559</v>
      </c>
      <c r="W78" s="33" cm="1">
        <f t="array" ref="W78">0.001*SUM(SUMIFS(annual_details_by_tech!S$2:S$1295, annual_details_by_tech!$D$2:$D$1295, W$69, annual_details_by_tech!$A$2:$A$1295, "PPA", annual_details_by_tech!$B$2:$B$1295, {"amortized_cost","fuel_cost","fixed_om","variable_om","startup_om","ppa_cost"}))</f>
        <v>21824.117534859331</v>
      </c>
      <c r="X78" s="33" cm="1">
        <f t="array" ref="X78">0.001*SUM(SUMIFS(annual_details_by_tech!T$2:T$1295, annual_details_by_tech!$D$2:$D$1295, X$69, annual_details_by_tech!$A$2:$A$1295, "PPA", annual_details_by_tech!$B$2:$B$1295, {"amortized_cost","fuel_cost","fixed_om","variable_om","startup_om","ppa_cost"}))</f>
        <v>21165.780802464611</v>
      </c>
      <c r="Y78" s="33" cm="1">
        <f t="array" ref="Y78">0.001*SUM(SUMIFS(annual_details_by_tech!U$2:U$1295, annual_details_by_tech!$D$2:$D$1295, Y$69, annual_details_by_tech!$A$2:$A$1295, "PPA", annual_details_by_tech!$B$2:$B$1295, {"amortized_cost","fuel_cost","fixed_om","variable_om","startup_om","ppa_cost"}))</f>
        <v>20679.000763852851</v>
      </c>
      <c r="Z78" s="33" cm="1">
        <f t="array" ref="Z78">0.001*SUM(SUMIFS(annual_details_by_tech!V$2:V$1295, annual_details_by_tech!$D$2:$D$1295, Z$69, annual_details_by_tech!$A$2:$A$1295, "PPA", annual_details_by_tech!$B$2:$B$1295, {"amortized_cost","fuel_cost","fixed_om","variable_om","startup_om","ppa_cost"}))</f>
        <v>16085.195660265092</v>
      </c>
      <c r="AA78" s="33" cm="1">
        <f t="array" ref="AA78">0.001*SUM(SUMIFS(annual_details_by_tech!W$2:W$1295, annual_details_by_tech!$D$2:$D$1295, AA$69, annual_details_by_tech!$A$2:$A$1295, "PPA", annual_details_by_tech!$B$2:$B$1295, {"amortized_cost","fuel_cost","fixed_om","variable_om","startup_om","ppa_cost"}))</f>
        <v>4710.9863926636126</v>
      </c>
      <c r="AB78" s="33" cm="1">
        <f t="array" ref="AB78">0.001*SUM(SUMIFS(annual_details_by_tech!X$2:X$1295, annual_details_by_tech!$D$2:$D$1295, AB$69, annual_details_by_tech!$A$2:$A$1295, "PPA", annual_details_by_tech!$B$2:$B$1295, {"amortized_cost","fuel_cost","fixed_om","variable_om","startup_om","ppa_cost"}))</f>
        <v>7190.9237379373071</v>
      </c>
    </row>
    <row r="79" spans="6:28" x14ac:dyDescent="0.2">
      <c r="G79" s="30"/>
      <c r="H79" s="30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 spans="6:28" x14ac:dyDescent="0.2">
      <c r="G80" s="30"/>
      <c r="H80" s="30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 spans="6:28" x14ac:dyDescent="0.2">
      <c r="F81" s="1" t="s">
        <v>29</v>
      </c>
      <c r="G81" s="30"/>
      <c r="H81" s="30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 spans="6:28" x14ac:dyDescent="0.2">
      <c r="F82" s="17" t="s">
        <v>18</v>
      </c>
      <c r="G82" s="30"/>
      <c r="H82" s="30"/>
      <c r="I82" s="33"/>
      <c r="J82" s="33">
        <f>0.001*SUMIFS(annual_details_by_tech!F$2:F$1295, annual_details_by_tech!$A$2:$A$1295, "system", annual_details_by_tech!$B$2:$B$1295, "gross_load")-J87+J89</f>
        <v>7072.140889037687</v>
      </c>
      <c r="K82" s="33">
        <f>0.001*SUMIFS(annual_details_by_tech!G$2:G$1295, annual_details_by_tech!$A$2:$A$1295, "system", annual_details_by_tech!$B$2:$B$1295, "gross_load")-K87+K89</f>
        <v>6981.5302783070065</v>
      </c>
      <c r="L82" s="33">
        <f>0.001*SUMIFS(annual_details_by_tech!H$2:H$1295, annual_details_by_tech!$A$2:$A$1295, "system", annual_details_by_tech!$B$2:$B$1295, "gross_load")-L87+L89</f>
        <v>6874.3773435490739</v>
      </c>
      <c r="M82" s="33">
        <f>0.001*SUMIFS(annual_details_by_tech!I$2:I$1295, annual_details_by_tech!$A$2:$A$1295, "system", annual_details_by_tech!$B$2:$B$1295, "gross_load")-M87+M89</f>
        <v>6788.5557698245111</v>
      </c>
      <c r="N82" s="33">
        <f>0.001*SUMIFS(annual_details_by_tech!J$2:J$1295, annual_details_by_tech!$A$2:$A$1295, "system", annual_details_by_tech!$B$2:$B$1295, "gross_load")-N87+N89</f>
        <v>6727.4577224037594</v>
      </c>
      <c r="O82" s="33">
        <f>0.001*SUMIFS(annual_details_by_tech!K$2:K$1295, annual_details_by_tech!$A$2:$A$1295, "system", annual_details_by_tech!$B$2:$B$1295, "gross_load")-O87+O89</f>
        <v>6623.8821160958778</v>
      </c>
      <c r="P82" s="33">
        <f>0.001*SUMIFS(annual_details_by_tech!L$2:L$1295, annual_details_by_tech!$A$2:$A$1295, "system", annual_details_by_tech!$B$2:$B$1295, "gross_load")-P87+P89</f>
        <v>6542.3258441191192</v>
      </c>
      <c r="Q82" s="33">
        <f>0.001*SUMIFS(annual_details_by_tech!M$2:M$1295, annual_details_by_tech!$A$2:$A$1295, "system", annual_details_by_tech!$B$2:$B$1295, "gross_load")-Q87+Q89</f>
        <v>6460.296876928538</v>
      </c>
      <c r="R82" s="33">
        <f>0.001*SUMIFS(annual_details_by_tech!N$2:N$1295, annual_details_by_tech!$A$2:$A$1295, "system", annual_details_by_tech!$B$2:$B$1295, "gross_load")-R87+R89</f>
        <v>6395.5571201046605</v>
      </c>
      <c r="S82" s="33">
        <f>0.001*SUMIFS(annual_details_by_tech!O$2:O$1295, annual_details_by_tech!$A$2:$A$1295, "system", annual_details_by_tech!$B$2:$B$1295, "gross_load")-S87+S89</f>
        <v>6274.1861371027298</v>
      </c>
      <c r="T82" s="33">
        <f>0.001*SUMIFS(annual_details_by_tech!P$2:P$1295, annual_details_by_tech!$A$2:$A$1295, "system", annual_details_by_tech!$B$2:$B$1295, "gross_load")-T87+T89</f>
        <v>6181.1571578975963</v>
      </c>
      <c r="U82" s="33">
        <f>0.001*SUMIFS(annual_details_by_tech!Q$2:Q$1295, annual_details_by_tech!$A$2:$A$1295, "system", annual_details_by_tech!$B$2:$B$1295, "gross_load")-U87+U89</f>
        <v>6143.8512504377923</v>
      </c>
      <c r="V82" s="33">
        <f>0.001*SUMIFS(annual_details_by_tech!R$2:R$1295, annual_details_by_tech!$A$2:$A$1295, "system", annual_details_by_tech!$B$2:$B$1295, "gross_load")-V87+V89</f>
        <v>6189.0358373933323</v>
      </c>
      <c r="W82" s="33">
        <f>0.001*SUMIFS(annual_details_by_tech!S$2:S$1295, annual_details_by_tech!$A$2:$A$1295, "system", annual_details_by_tech!$B$2:$B$1295, "gross_load")-W87+W89</f>
        <v>6190.5789400033482</v>
      </c>
      <c r="X82" s="33">
        <f>0.001*SUMIFS(annual_details_by_tech!T$2:T$1295, annual_details_by_tech!$A$2:$A$1295, "system", annual_details_by_tech!$B$2:$B$1295, "gross_load")-X87+X89</f>
        <v>6227.9138808407206</v>
      </c>
      <c r="Y82" s="33">
        <f>0.001*SUMIFS(annual_details_by_tech!U$2:U$1295, annual_details_by_tech!$A$2:$A$1295, "system", annual_details_by_tech!$B$2:$B$1295, "gross_load")-Y87+Y89</f>
        <v>6225.4457920099403</v>
      </c>
      <c r="Z82" s="33">
        <f>0.001*SUMIFS(annual_details_by_tech!V$2:V$1295, annual_details_by_tech!$A$2:$A$1295, "system", annual_details_by_tech!$B$2:$B$1295, "gross_load")-Z87+Z89</f>
        <v>6274.6451650579284</v>
      </c>
      <c r="AA82" s="33">
        <f>0.001*SUMIFS(annual_details_by_tech!W$2:W$1295, annual_details_by_tech!$A$2:$A$1295, "system", annual_details_by_tech!$B$2:$B$1295, "gross_load")-AA87+AA89</f>
        <v>6294.941979689268</v>
      </c>
      <c r="AB82" s="33">
        <f>0.001*SUMIFS(annual_details_by_tech!X$2:X$1295, annual_details_by_tech!$A$2:$A$1295, "system", annual_details_by_tech!$B$2:$B$1295, "gross_load")-AB87+AB89</f>
        <v>6345.8751978105165</v>
      </c>
    </row>
    <row r="83" spans="6:28" x14ac:dyDescent="0.2">
      <c r="F83" s="17" t="s">
        <v>19</v>
      </c>
      <c r="G83" s="30"/>
      <c r="H83" s="30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</row>
    <row r="84" spans="6:28" x14ac:dyDescent="0.2">
      <c r="F84" s="17" t="s">
        <v>20</v>
      </c>
      <c r="G84" s="30"/>
      <c r="H84" s="30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</row>
    <row r="85" spans="6:28" x14ac:dyDescent="0.2">
      <c r="F85" s="17" t="s">
        <v>21</v>
      </c>
      <c r="G85" s="30"/>
      <c r="H85" s="30"/>
      <c r="I85" s="33"/>
      <c r="J85" s="33">
        <f>0.001*SUMIFS(annual_details_by_tech!F$2:F$1295,annual_details_by_tech!$A$2:$A$1295,"system",annual_details_by_tech!$B$2:$B$1295,"co2_emissions")</f>
        <v>5687.6866262611502</v>
      </c>
      <c r="K85" s="33">
        <f>0.001*SUMIFS(annual_details_by_tech!G$2:G$1295,annual_details_by_tech!$A$2:$A$1295,"system",annual_details_by_tech!$B$2:$B$1295,"co2_emissions")</f>
        <v>5521.45177560915</v>
      </c>
      <c r="L85" s="33">
        <f>0.001*SUMIFS(annual_details_by_tech!H$2:H$1295,annual_details_by_tech!$A$2:$A$1295,"system",annual_details_by_tech!$B$2:$B$1295,"co2_emissions")</f>
        <v>2802.8517309874101</v>
      </c>
      <c r="M85" s="33">
        <f>0.001*SUMIFS(annual_details_by_tech!I$2:I$1295,annual_details_by_tech!$A$2:$A$1295,"system",annual_details_by_tech!$B$2:$B$1295,"co2_emissions")</f>
        <v>2739.6528041247502</v>
      </c>
      <c r="N85" s="33">
        <f>0.001*SUMIFS(annual_details_by_tech!J$2:J$1295,annual_details_by_tech!$A$2:$A$1295,"system",annual_details_by_tech!$B$2:$B$1295,"co2_emissions")</f>
        <v>2698.82248422356</v>
      </c>
      <c r="O85" s="33">
        <f>0.001*SUMIFS(annual_details_by_tech!K$2:K$1295,annual_details_by_tech!$A$2:$A$1295,"system",annual_details_by_tech!$B$2:$B$1295,"co2_emissions")</f>
        <v>2623.10349885197</v>
      </c>
      <c r="P85" s="33">
        <f>0.001*SUMIFS(annual_details_by_tech!L$2:L$1295,annual_details_by_tech!$A$2:$A$1295,"system",annual_details_by_tech!$B$2:$B$1295,"co2_emissions")</f>
        <v>2522.3805465007299</v>
      </c>
      <c r="Q85" s="33">
        <f>0.001*SUMIFS(annual_details_by_tech!M$2:M$1295,annual_details_by_tech!$A$2:$A$1295,"system",annual_details_by_tech!$B$2:$B$1295,"co2_emissions")</f>
        <v>2426.4397523632801</v>
      </c>
      <c r="R85" s="33">
        <f>0.001*SUMIFS(annual_details_by_tech!N$2:N$1295,annual_details_by_tech!$A$2:$A$1295,"system",annual_details_by_tech!$B$2:$B$1295,"co2_emissions")</f>
        <v>2381.99798225936</v>
      </c>
      <c r="S85" s="33">
        <f>0.001*SUMIFS(annual_details_by_tech!O$2:O$1295,annual_details_by_tech!$A$2:$A$1295,"system",annual_details_by_tech!$B$2:$B$1295,"co2_emissions")</f>
        <v>2230.8903148210397</v>
      </c>
      <c r="T85" s="33">
        <f>0.001*SUMIFS(annual_details_by_tech!P$2:P$1295,annual_details_by_tech!$A$2:$A$1295,"system",annual_details_by_tech!$B$2:$B$1295,"co2_emissions")</f>
        <v>2138.7400389261202</v>
      </c>
      <c r="U85" s="33">
        <f>0.001*SUMIFS(annual_details_by_tech!Q$2:Q$1295,annual_details_by_tech!$A$2:$A$1295,"system",annual_details_by_tech!$B$2:$B$1295,"co2_emissions")</f>
        <v>1935.2194550704301</v>
      </c>
      <c r="V85" s="33">
        <f>0.001*SUMIFS(annual_details_by_tech!R$2:R$1295,annual_details_by_tech!$A$2:$A$1295,"system",annual_details_by_tech!$B$2:$B$1295,"co2_emissions")</f>
        <v>1822.61011569641</v>
      </c>
      <c r="W85" s="33">
        <f>0.001*SUMIFS(annual_details_by_tech!S$2:S$1295,annual_details_by_tech!$A$2:$A$1295,"system",annual_details_by_tech!$B$2:$B$1295,"co2_emissions")</f>
        <v>1692.668347196</v>
      </c>
      <c r="X85" s="33">
        <f>0.001*SUMIFS(annual_details_by_tech!T$2:T$1295,annual_details_by_tech!$A$2:$A$1295,"system",annual_details_by_tech!$B$2:$B$1295,"co2_emissions")</f>
        <v>1578.44699939619</v>
      </c>
      <c r="Y85" s="33">
        <f>0.001*SUMIFS(annual_details_by_tech!U$2:U$1295,annual_details_by_tech!$A$2:$A$1295,"system",annual_details_by_tech!$B$2:$B$1295,"co2_emissions")</f>
        <v>1476.48228063593</v>
      </c>
      <c r="Z85" s="33">
        <f>0.001*SUMIFS(annual_details_by_tech!V$2:V$1295,annual_details_by_tech!$A$2:$A$1295,"system",annual_details_by_tech!$B$2:$B$1295,"co2_emissions")</f>
        <v>1475.7889278619102</v>
      </c>
      <c r="AA85" s="33">
        <f>0.001*SUMIFS(annual_details_by_tech!W$2:W$1295,annual_details_by_tech!$A$2:$A$1295,"system",annual_details_by_tech!$B$2:$B$1295,"co2_emissions")</f>
        <v>1446.79275484306</v>
      </c>
      <c r="AB85" s="33">
        <f>0.001*SUMIFS(annual_details_by_tech!X$2:X$1295,annual_details_by_tech!$A$2:$A$1295,"system",annual_details_by_tech!$B$2:$B$1295,"co2_emissions")</f>
        <v>1423.41084735921</v>
      </c>
    </row>
    <row r="86" spans="6:28" x14ac:dyDescent="0.2">
      <c r="F86" s="17" t="s">
        <v>107</v>
      </c>
      <c r="G86" s="30"/>
      <c r="H86" s="30"/>
      <c r="I86" s="33"/>
      <c r="J86" s="33" cm="1">
        <f t="array" ref="J86">0.001*SUM(SUMIFS(annual_details_by_tech!F$2:F$1295, annual_details_by_tech!$A$2:$A$1295, {"HECO","PPA"}, annual_details_by_tech!$B$2:$B$1295, "renewable_output"))</f>
        <v>1471.0889585304701</v>
      </c>
      <c r="K86" s="33" cm="1">
        <f t="array" ref="K86">0.001*SUM(SUMIFS(annual_details_by_tech!G$2:G$1295, annual_details_by_tech!$A$2:$A$1295, {"HECO","PPA"}, annual_details_by_tech!$B$2:$B$1295, "renewable_output"))</f>
        <v>1497.3926453470699</v>
      </c>
      <c r="L86" s="33" cm="1">
        <f t="array" ref="L86">0.001*SUM(SUMIFS(annual_details_by_tech!H$2:H$1295, annual_details_by_tech!$A$2:$A$1295, {"HECO","PPA"}, annual_details_by_tech!$B$2:$B$1295, "renewable_output"))</f>
        <v>3137.2898744846602</v>
      </c>
      <c r="M86" s="33" cm="1">
        <f t="array" ref="M86">0.001*SUM(SUMIFS(annual_details_by_tech!I$2:I$1295, annual_details_by_tech!$A$2:$A$1295, {"HECO","PPA"}, annual_details_by_tech!$B$2:$B$1295, "renewable_output"))</f>
        <v>3137.2898744846602</v>
      </c>
      <c r="N86" s="33" cm="1">
        <f t="array" ref="N86">0.001*SUM(SUMIFS(annual_details_by_tech!J$2:J$1295, annual_details_by_tech!$A$2:$A$1295, {"HECO","PPA"}, annual_details_by_tech!$B$2:$B$1295, "renewable_output"))</f>
        <v>3134.2784681968228</v>
      </c>
      <c r="O86" s="33" cm="1">
        <f t="array" ref="O86">0.001*SUM(SUMIFS(annual_details_by_tech!K$2:K$1295, annual_details_by_tech!$A$2:$A$1295, {"HECO","PPA"}, annual_details_by_tech!$B$2:$B$1295, "renewable_output"))</f>
        <v>3128.5889254331992</v>
      </c>
      <c r="P86" s="33" cm="1">
        <f t="array" ref="P86">0.001*SUM(SUMIFS(annual_details_by_tech!L$2:L$1295, annual_details_by_tech!$A$2:$A$1295, {"HECO","PPA"}, annual_details_by_tech!$B$2:$B$1295, "renewable_output"))</f>
        <v>3169.5409760561029</v>
      </c>
      <c r="Q86" s="33" cm="1">
        <f t="array" ref="Q86">0.001*SUM(SUMIFS(annual_details_by_tech!M$2:M$1295, annual_details_by_tech!$A$2:$A$1295, {"HECO","PPA"}, annual_details_by_tech!$B$2:$B$1295, "renewable_output"))</f>
        <v>3202.8834583710295</v>
      </c>
      <c r="R86" s="33" cm="1">
        <f t="array" ref="R86">0.001*SUM(SUMIFS(annual_details_by_tech!N$2:N$1295, annual_details_by_tech!$A$2:$A$1295, {"HECO","PPA"}, annual_details_by_tech!$B$2:$B$1295, "renewable_output"))</f>
        <v>3228.551483909856</v>
      </c>
      <c r="S86" s="33" cm="1">
        <f t="array" ref="S86">0.001*SUM(SUMIFS(annual_details_by_tech!O$2:O$1295, annual_details_by_tech!$A$2:$A$1295, {"HECO","PPA"}, annual_details_by_tech!$B$2:$B$1295, "renewable_output"))</f>
        <v>3264.9254086835467</v>
      </c>
      <c r="T86" s="33" cm="1">
        <f t="array" ref="T86">0.001*SUM(SUMIFS(annual_details_by_tech!P$2:P$1295, annual_details_by_tech!$A$2:$A$1295, {"HECO","PPA"}, annual_details_by_tech!$B$2:$B$1295, "renewable_output"))</f>
        <v>3305.2162032264646</v>
      </c>
      <c r="U86" s="33" cm="1">
        <f t="array" ref="U86">0.001*SUM(SUMIFS(annual_details_by_tech!Q$2:Q$1295, annual_details_by_tech!$A$2:$A$1295, {"HECO","PPA"}, annual_details_by_tech!$B$2:$B$1295, "renewable_output"))</f>
        <v>3513.5840092203271</v>
      </c>
      <c r="V86" s="33" cm="1">
        <f t="array" ref="V86">0.001*SUM(SUMIFS(annual_details_by_tech!R$2:R$1295, annual_details_by_tech!$A$2:$A$1295, {"HECO","PPA"}, annual_details_by_tech!$B$2:$B$1295, "renewable_output"))</f>
        <v>3705.4272679862365</v>
      </c>
      <c r="W86" s="33" cm="1">
        <f t="array" ref="W86">0.001*SUM(SUMIFS(annual_details_by_tech!S$2:S$1295, annual_details_by_tech!$A$2:$A$1295, {"HECO","PPA"}, annual_details_by_tech!$B$2:$B$1295, "renewable_output"))</f>
        <v>3891.3195650910297</v>
      </c>
      <c r="X86" s="33" cm="1">
        <f t="array" ref="X86">0.001*SUM(SUMIFS(annual_details_by_tech!T$2:T$1295, annual_details_by_tech!$A$2:$A$1295, {"HECO","PPA"}, annual_details_by_tech!$B$2:$B$1295, "renewable_output"))</f>
        <v>4085.652727360758</v>
      </c>
      <c r="Y86" s="33" cm="1">
        <f t="array" ref="Y86">0.001*SUM(SUMIFS(annual_details_by_tech!U$2:U$1295, annual_details_by_tech!$A$2:$A$1295, {"HECO","PPA"}, annual_details_by_tech!$B$2:$B$1295, "renewable_output"))</f>
        <v>4234.4577117306981</v>
      </c>
      <c r="Z86" s="33" cm="1">
        <f t="array" ref="Z86">0.001*SUM(SUMIFS(annual_details_by_tech!V$2:V$1295, annual_details_by_tech!$A$2:$A$1295, {"HECO","PPA"}, annual_details_by_tech!$B$2:$B$1295, "renewable_output"))</f>
        <v>4275.3680302909543</v>
      </c>
      <c r="AA86" s="33" cm="1">
        <f t="array" ref="AA86">0.001*SUM(SUMIFS(annual_details_by_tech!W$2:W$1295, annual_details_by_tech!$A$2:$A$1295, {"HECO","PPA"}, annual_details_by_tech!$B$2:$B$1295, "renewable_output"))</f>
        <v>4328.6513284276061</v>
      </c>
      <c r="AB86" s="33" cm="1">
        <f t="array" ref="AB86">0.001*SUM(SUMIFS(annual_details_by_tech!X$2:X$1295, annual_details_by_tech!$A$2:$A$1295, {"HECO","PPA"}, annual_details_by_tech!$B$2:$B$1295, "renewable_output"))</f>
        <v>4398.4821511144428</v>
      </c>
    </row>
    <row r="87" spans="6:28" x14ac:dyDescent="0.2">
      <c r="F87" s="17" t="s">
        <v>22</v>
      </c>
      <c r="G87" s="30"/>
      <c r="H87" s="30"/>
      <c r="I87" s="33"/>
      <c r="J87" s="33">
        <f>0.001*(SUMIFS(annual_details_by_tech!F$2:F$1295, annual_details_by_tech!$A$2:$A$1295, "distributed", annual_details_by_tech!$B$2:$B$1295, "total_output")-SUMIFS(annual_details_by_tech!F$2:F$1295, annual_details_by_tech!$A$2:$A$1295, "distributed", annual_details_by_tech!$B$2:$B$1295, "storage_load"))</f>
        <v>929.36186882976097</v>
      </c>
      <c r="K87" s="33">
        <f>0.001*(SUMIFS(annual_details_by_tech!G$2:G$1295, annual_details_by_tech!$A$2:$A$1295, "distributed", annual_details_by_tech!$B$2:$B$1295, "total_output")-SUMIFS(annual_details_by_tech!G$2:G$1295, annual_details_by_tech!$A$2:$A$1295, "distributed", annual_details_by_tech!$B$2:$B$1295, "storage_load"))</f>
        <v>979.27004524707354</v>
      </c>
      <c r="L87" s="33">
        <f>0.001*(SUMIFS(annual_details_by_tech!H$2:H$1295, annual_details_by_tech!$A$2:$A$1295, "distributed", annual_details_by_tech!$B$2:$B$1295, "total_output")-SUMIFS(annual_details_by_tech!H$2:H$1295, annual_details_by_tech!$A$2:$A$1295, "distributed", annual_details_by_tech!$B$2:$B$1295, "storage_load"))</f>
        <v>1015.257676240869</v>
      </c>
      <c r="M87" s="33">
        <f>0.001*(SUMIFS(annual_details_by_tech!I$2:I$1295, annual_details_by_tech!$A$2:$A$1295, "distributed", annual_details_by_tech!$B$2:$B$1295, "total_output")-SUMIFS(annual_details_by_tech!I$2:I$1295, annual_details_by_tech!$A$2:$A$1295, "distributed", annual_details_by_tech!$B$2:$B$1295, "storage_load"))</f>
        <v>1048.7018276716858</v>
      </c>
      <c r="N87" s="33">
        <f>0.001*(SUMIFS(annual_details_by_tech!J$2:J$1295, annual_details_by_tech!$A$2:$A$1295, "distributed", annual_details_by_tech!$B$2:$B$1295, "total_output")-SUMIFS(annual_details_by_tech!J$2:J$1295, annual_details_by_tech!$A$2:$A$1295, "distributed", annual_details_by_tech!$B$2:$B$1295, "storage_load"))</f>
        <v>1085.0119021478927</v>
      </c>
      <c r="O87" s="33">
        <f>0.001*(SUMIFS(annual_details_by_tech!K$2:K$1295, annual_details_by_tech!$A$2:$A$1295, "distributed", annual_details_by_tech!$B$2:$B$1295, "total_output")-SUMIFS(annual_details_by_tech!K$2:K$1295, annual_details_by_tech!$A$2:$A$1295, "distributed", annual_details_by_tech!$B$2:$B$1295, "storage_load"))</f>
        <v>1126.4596043715492</v>
      </c>
      <c r="P87" s="33">
        <f>0.001*(SUMIFS(annual_details_by_tech!L$2:L$1295, annual_details_by_tech!$A$2:$A$1295, "distributed", annual_details_by_tech!$B$2:$B$1295, "total_output")-SUMIFS(annual_details_by_tech!L$2:L$1295, annual_details_by_tech!$A$2:$A$1295, "distributed", annual_details_by_tech!$B$2:$B$1295, "storage_load"))</f>
        <v>1171.0443711349785</v>
      </c>
      <c r="Q87" s="33">
        <f>0.001*(SUMIFS(annual_details_by_tech!M$2:M$1295, annual_details_by_tech!$A$2:$A$1295, "distributed", annual_details_by_tech!$B$2:$B$1295, "total_output")-SUMIFS(annual_details_by_tech!M$2:M$1295, annual_details_by_tech!$A$2:$A$1295, "distributed", annual_details_by_tech!$B$2:$B$1295, "storage_load"))</f>
        <v>1214.4525939034663</v>
      </c>
      <c r="R87" s="33">
        <f>0.001*(SUMIFS(annual_details_by_tech!N$2:N$1295, annual_details_by_tech!$A$2:$A$1295, "distributed", annual_details_by_tech!$B$2:$B$1295, "total_output")-SUMIFS(annual_details_by_tech!N$2:N$1295, annual_details_by_tech!$A$2:$A$1295, "distributed", annual_details_by_tech!$B$2:$B$1295, "storage_load"))</f>
        <v>1261.1170137209022</v>
      </c>
      <c r="S87" s="33">
        <f>0.001*(SUMIFS(annual_details_by_tech!O$2:O$1295, annual_details_by_tech!$A$2:$A$1295, "distributed", annual_details_by_tech!$B$2:$B$1295, "total_output")-SUMIFS(annual_details_by_tech!O$2:O$1295, annual_details_by_tech!$A$2:$A$1295, "distributed", annual_details_by_tech!$B$2:$B$1295, "storage_load"))</f>
        <v>1303.2662905772454</v>
      </c>
      <c r="T87" s="33">
        <f>0.001*(SUMIFS(annual_details_by_tech!P$2:P$1295, annual_details_by_tech!$A$2:$A$1295, "distributed", annual_details_by_tech!$B$2:$B$1295, "total_output")-SUMIFS(annual_details_by_tech!P$2:P$1295, annual_details_by_tech!$A$2:$A$1295, "distributed", annual_details_by_tech!$B$2:$B$1295, "storage_load"))</f>
        <v>1352.2998718155418</v>
      </c>
      <c r="U87" s="33">
        <f>0.001*(SUMIFS(annual_details_by_tech!Q$2:Q$1295, annual_details_by_tech!$A$2:$A$1295, "distributed", annual_details_by_tech!$B$2:$B$1295, "total_output")-SUMIFS(annual_details_by_tech!Q$2:Q$1295, annual_details_by_tech!$A$2:$A$1295, "distributed", annual_details_by_tech!$B$2:$B$1295, "storage_load"))</f>
        <v>1396.7987788645464</v>
      </c>
      <c r="V87" s="33">
        <f>0.001*(SUMIFS(annual_details_by_tech!R$2:R$1295, annual_details_by_tech!$A$2:$A$1295, "distributed", annual_details_by_tech!$B$2:$B$1295, "total_output")-SUMIFS(annual_details_by_tech!R$2:R$1295, annual_details_by_tech!$A$2:$A$1295, "distributed", annual_details_by_tech!$B$2:$B$1295, "storage_load"))</f>
        <v>1440.7296714942593</v>
      </c>
      <c r="W87" s="33">
        <f>0.001*(SUMIFS(annual_details_by_tech!S$2:S$1295, annual_details_by_tech!$A$2:$A$1295, "distributed", annual_details_by_tech!$B$2:$B$1295, "total_output")-SUMIFS(annual_details_by_tech!S$2:S$1295, annual_details_by_tech!$A$2:$A$1295, "distributed", annual_details_by_tech!$B$2:$B$1295, "storage_load"))</f>
        <v>1483.4319691937947</v>
      </c>
      <c r="X87" s="33">
        <f>0.001*(SUMIFS(annual_details_by_tech!T$2:T$1295, annual_details_by_tech!$A$2:$A$1295, "distributed", annual_details_by_tech!$B$2:$B$1295, "total_output")-SUMIFS(annual_details_by_tech!T$2:T$1295, annual_details_by_tech!$A$2:$A$1295, "distributed", annual_details_by_tech!$B$2:$B$1295, "storage_load"))</f>
        <v>1519.0211869492996</v>
      </c>
      <c r="Y87" s="33">
        <f>0.001*(SUMIFS(annual_details_by_tech!U$2:U$1295, annual_details_by_tech!$A$2:$A$1295, "distributed", annual_details_by_tech!$B$2:$B$1295, "total_output")-SUMIFS(annual_details_by_tech!U$2:U$1295, annual_details_by_tech!$A$2:$A$1295, "distributed", annual_details_by_tech!$B$2:$B$1295, "storage_load"))</f>
        <v>1597.9680035154315</v>
      </c>
      <c r="Z87" s="33">
        <f>0.001*(SUMIFS(annual_details_by_tech!V$2:V$1295, annual_details_by_tech!$A$2:$A$1295, "distributed", annual_details_by_tech!$B$2:$B$1295, "total_output")-SUMIFS(annual_details_by_tech!V$2:V$1295, annual_details_by_tech!$A$2:$A$1295, "distributed", annual_details_by_tech!$B$2:$B$1295, "storage_load"))</f>
        <v>1648.754819424496</v>
      </c>
      <c r="AA87" s="33">
        <f>0.001*(SUMIFS(annual_details_by_tech!W$2:W$1295, annual_details_by_tech!$A$2:$A$1295, "distributed", annual_details_by_tech!$B$2:$B$1295, "total_output")-SUMIFS(annual_details_by_tech!W$2:W$1295, annual_details_by_tech!$A$2:$A$1295, "distributed", annual_details_by_tech!$B$2:$B$1295, "storage_load"))</f>
        <v>1691.2956406155581</v>
      </c>
      <c r="AB87" s="33">
        <f>0.001*(SUMIFS(annual_details_by_tech!X$2:X$1295, annual_details_by_tech!$A$2:$A$1295, "distributed", annual_details_by_tech!$B$2:$B$1295, "total_output")-SUMIFS(annual_details_by_tech!X$2:X$1295, annual_details_by_tech!$A$2:$A$1295, "distributed", annual_details_by_tech!$B$2:$B$1295, "storage_load"))</f>
        <v>1735.8163529404962</v>
      </c>
    </row>
    <row r="88" spans="6:28" x14ac:dyDescent="0.2">
      <c r="F88" s="17" t="s">
        <v>23</v>
      </c>
      <c r="G88" s="30"/>
      <c r="H88" s="30"/>
      <c r="I88" s="33"/>
      <c r="J88" s="33">
        <f>SUMIFS(annual_details_by_tech!F$2:F$1295, annual_details_by_tech!$A$2:$A$1295, "distributed", annual_details_by_tech!$B$2:$B$1295, "capacity_in_place")</f>
        <v>594.276999999998</v>
      </c>
      <c r="K88" s="33">
        <f>SUMIFS(annual_details_by_tech!G$2:G$1295, annual_details_by_tech!$A$2:$A$1295, "distributed", annual_details_by_tech!$B$2:$B$1295, "capacity_in_place")</f>
        <v>636.75499999999772</v>
      </c>
      <c r="L88" s="33">
        <f>SUMIFS(annual_details_by_tech!H$2:H$1295, annual_details_by_tech!$A$2:$A$1295, "distributed", annual_details_by_tech!$B$2:$B$1295, "capacity_in_place")</f>
        <v>669.28299999999763</v>
      </c>
      <c r="M88" s="33">
        <f>SUMIFS(annual_details_by_tech!I$2:I$1295, annual_details_by_tech!$A$2:$A$1295, "distributed", annual_details_by_tech!$B$2:$B$1295, "capacity_in_place")</f>
        <v>691.58599999999774</v>
      </c>
      <c r="N88" s="33">
        <f>SUMIFS(annual_details_by_tech!J$2:J$1295, annual_details_by_tech!$A$2:$A$1295, "distributed", annual_details_by_tech!$B$2:$B$1295, "capacity_in_place")</f>
        <v>718.40499999999747</v>
      </c>
      <c r="O88" s="33">
        <f>SUMIFS(annual_details_by_tech!K$2:K$1295, annual_details_by_tech!$A$2:$A$1295, "distributed", annual_details_by_tech!$B$2:$B$1295, "capacity_in_place")</f>
        <v>747.2689999999975</v>
      </c>
      <c r="P88" s="33">
        <f>SUMIFS(annual_details_by_tech!L$2:L$1295, annual_details_by_tech!$A$2:$A$1295, "distributed", annual_details_by_tech!$B$2:$B$1295, "capacity_in_place")</f>
        <v>778.48099999999749</v>
      </c>
      <c r="Q88" s="33">
        <f>SUMIFS(annual_details_by_tech!M$2:M$1295, annual_details_by_tech!$A$2:$A$1295, "distributed", annual_details_by_tech!$B$2:$B$1295, "capacity_in_place")</f>
        <v>811.83599999999751</v>
      </c>
      <c r="R88" s="33">
        <f>SUMIFS(annual_details_by_tech!N$2:N$1295, annual_details_by_tech!$A$2:$A$1295, "distributed", annual_details_by_tech!$B$2:$B$1295, "capacity_in_place")</f>
        <v>846.94199999999751</v>
      </c>
      <c r="S88" s="33">
        <f>SUMIFS(annual_details_by_tech!O$2:O$1295, annual_details_by_tech!$A$2:$A$1295, "distributed", annual_details_by_tech!$B$2:$B$1295, "capacity_in_place")</f>
        <v>883.95099999999729</v>
      </c>
      <c r="T88" s="33">
        <f>SUMIFS(annual_details_by_tech!P$2:P$1295, annual_details_by_tech!$A$2:$A$1295, "distributed", annual_details_by_tech!$B$2:$B$1295, "capacity_in_place")</f>
        <v>922.38599999999747</v>
      </c>
      <c r="U88" s="33">
        <f>SUMIFS(annual_details_by_tech!Q$2:Q$1295, annual_details_by_tech!$A$2:$A$1295, "distributed", annual_details_by_tech!$B$2:$B$1295, "capacity_in_place")</f>
        <v>962.06099999999742</v>
      </c>
      <c r="V88" s="33">
        <f>SUMIFS(annual_details_by_tech!R$2:R$1295, annual_details_by_tech!$A$2:$A$1295, "distributed", annual_details_by_tech!$B$2:$B$1295, "capacity_in_place")</f>
        <v>1003.0179999999973</v>
      </c>
      <c r="W88" s="33">
        <f>SUMIFS(annual_details_by_tech!S$2:S$1295, annual_details_by_tech!$A$2:$A$1295, "distributed", annual_details_by_tech!$B$2:$B$1295, "capacity_in_place")</f>
        <v>1044.4439999999972</v>
      </c>
      <c r="X88" s="33">
        <f>SUMIFS(annual_details_by_tech!T$2:T$1295, annual_details_by_tech!$A$2:$A$1295, "distributed", annual_details_by_tech!$B$2:$B$1295, "capacity_in_place")</f>
        <v>1086.7389999999973</v>
      </c>
      <c r="Y88" s="33">
        <f>SUMIFS(annual_details_by_tech!U$2:U$1295, annual_details_by_tech!$A$2:$A$1295, "distributed", annual_details_by_tech!$B$2:$B$1295, "capacity_in_place")</f>
        <v>1129.4479999999976</v>
      </c>
      <c r="Z88" s="33">
        <f>SUMIFS(annual_details_by_tech!V$2:V$1295, annual_details_by_tech!$A$2:$A$1295, "distributed", annual_details_by_tech!$B$2:$B$1295, "capacity_in_place")</f>
        <v>1171.788999999997</v>
      </c>
      <c r="AA88" s="33">
        <f>SUMIFS(annual_details_by_tech!W$2:W$1295, annual_details_by_tech!$A$2:$A$1295, "distributed", annual_details_by_tech!$B$2:$B$1295, "capacity_in_place")</f>
        <v>1214.6519999999971</v>
      </c>
      <c r="AB88" s="33">
        <f>SUMIFS(annual_details_by_tech!X$2:X$1295, annual_details_by_tech!$A$2:$A$1295, "distributed", annual_details_by_tech!$B$2:$B$1295, "capacity_in_place")</f>
        <v>1257.4399999999971</v>
      </c>
    </row>
    <row r="89" spans="6:28" x14ac:dyDescent="0.2">
      <c r="F89" s="17" t="s">
        <v>103</v>
      </c>
      <c r="G89" s="30"/>
      <c r="H89" s="30"/>
      <c r="I89" s="33"/>
      <c r="J89" s="33">
        <f>0.001*SUMIFS(annual_details_by_tech!F$2:F$1295, annual_details_by_tech!$A$2:$A$1295, "system", annual_details_by_tech!$B$2:$B$1295, "ev_load")</f>
        <v>26.080769306767202</v>
      </c>
      <c r="K89" s="33">
        <f>0.001*SUMIFS(annual_details_by_tech!G$2:G$1295, annual_details_by_tech!$A$2:$A$1295, "system", annual_details_by_tech!$B$2:$B$1295, "ev_load")</f>
        <v>30.960397112549501</v>
      </c>
      <c r="L89" s="33">
        <f>0.001*SUMIFS(annual_details_by_tech!H$2:H$1295, annual_details_by_tech!$A$2:$A$1295, "system", annual_details_by_tech!$B$2:$B$1295, "ev_load")</f>
        <v>36.176550973902899</v>
      </c>
      <c r="M89" s="33">
        <f>0.001*SUMIFS(annual_details_by_tech!I$2:I$1295, annual_details_by_tech!$A$2:$A$1295, "system", annual_details_by_tech!$B$2:$B$1295, "ev_load")</f>
        <v>44.421439335397103</v>
      </c>
      <c r="N89" s="33">
        <f>0.001*SUMIFS(annual_details_by_tech!J$2:J$1295, annual_details_by_tech!$A$2:$A$1295, "system", annual_details_by_tech!$B$2:$B$1295, "ev_load")</f>
        <v>53.002853752462499</v>
      </c>
      <c r="O89" s="33">
        <f>0.001*SUMIFS(annual_details_by_tech!K$2:K$1295, annual_details_by_tech!$A$2:$A$1295, "system", annual_details_by_tech!$B$2:$B$1295, "ev_load")</f>
        <v>63.9399505585261</v>
      </c>
      <c r="P89" s="33">
        <f>0.001*SUMIFS(annual_details_by_tech!L$2:L$1295, annual_details_by_tech!$A$2:$A$1295, "system", annual_details_by_tech!$B$2:$B$1295, "ev_load")</f>
        <v>75.718362503517895</v>
      </c>
      <c r="Q89" s="33">
        <f>0.001*SUMIFS(annual_details_by_tech!M$2:M$1295, annual_details_by_tech!$A$2:$A$1295, "system", annual_details_by_tech!$B$2:$B$1295, "ev_load")</f>
        <v>88.842878670794306</v>
      </c>
      <c r="R89" s="33">
        <f>0.001*SUMIFS(annual_details_by_tech!N$2:N$1295, annual_details_by_tech!$A$2:$A$1295, "system", annual_details_by_tech!$B$2:$B$1295, "ev_load")</f>
        <v>105.33265539378201</v>
      </c>
      <c r="S89" s="33">
        <f>0.001*SUMIFS(annual_details_by_tech!O$2:O$1295, annual_details_by_tech!$A$2:$A$1295, "system", annual_details_by_tech!$B$2:$B$1295, "ev_load")</f>
        <v>122.83201028348401</v>
      </c>
      <c r="T89" s="33">
        <f>0.001*SUMIFS(annual_details_by_tech!P$2:P$1295, annual_details_by_tech!$A$2:$A$1295, "system", annual_details_by_tech!$B$2:$B$1295, "ev_load")</f>
        <v>142.182258478828</v>
      </c>
      <c r="U89" s="33">
        <f>0.001*SUMIFS(annual_details_by_tech!Q$2:Q$1295, annual_details_by_tech!$A$2:$A$1295, "system", annual_details_by_tech!$B$2:$B$1295, "ev_load")</f>
        <v>163.55166300759799</v>
      </c>
      <c r="V89" s="33">
        <f>0.001*SUMIFS(annual_details_by_tech!R$2:R$1295, annual_details_by_tech!$A$2:$A$1295, "system", annual_details_by_tech!$B$2:$B$1295, "ev_load")</f>
        <v>189.80069534215102</v>
      </c>
      <c r="W89" s="33">
        <f>0.001*SUMIFS(annual_details_by_tech!S$2:S$1295, annual_details_by_tech!$A$2:$A$1295, "system", annual_details_by_tech!$B$2:$B$1295, "ev_load")</f>
        <v>215.37667556556201</v>
      </c>
      <c r="X89" s="33">
        <f>0.001*SUMIFS(annual_details_by_tech!T$2:T$1295, annual_details_by_tech!$A$2:$A$1295, "system", annual_details_by_tech!$B$2:$B$1295, "ev_load")</f>
        <v>244.82270542804099</v>
      </c>
      <c r="Y89" s="33">
        <f>0.001*SUMIFS(annual_details_by_tech!U$2:U$1295, annual_details_by_tech!$A$2:$A$1295, "system", annual_details_by_tech!$B$2:$B$1295, "ev_load")</f>
        <v>277.63399584623198</v>
      </c>
      <c r="Z89" s="33">
        <f>0.001*SUMIFS(annual_details_by_tech!V$2:V$1295, annual_details_by_tech!$A$2:$A$1295, "system", annual_details_by_tech!$B$2:$B$1295, "ev_load")</f>
        <v>309.26744506992401</v>
      </c>
      <c r="AA89" s="33">
        <f>0.001*SUMIFS(annual_details_by_tech!W$2:W$1295, annual_details_by_tech!$A$2:$A$1295, "system", annual_details_by_tech!$B$2:$B$1295, "ev_load")</f>
        <v>346.62183723832601</v>
      </c>
      <c r="AB89" s="33">
        <f>0.001*SUMIFS(annual_details_by_tech!X$2:X$1295, annual_details_by_tech!$A$2:$A$1295, "system", annual_details_by_tech!$B$2:$B$1295, "ev_load")</f>
        <v>389.52890932365295</v>
      </c>
    </row>
    <row r="90" spans="6:28" x14ac:dyDescent="0.2">
      <c r="G90" s="30"/>
      <c r="H90" s="30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</row>
    <row r="91" spans="6:28" x14ac:dyDescent="0.2">
      <c r="F91" s="17" t="s">
        <v>41</v>
      </c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</row>
    <row r="92" spans="6:28" x14ac:dyDescent="0.2">
      <c r="F92" s="17" t="s">
        <v>42</v>
      </c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</row>
    <row r="93" spans="6:28" x14ac:dyDescent="0.2">
      <c r="G93" s="30"/>
      <c r="H93" s="30"/>
      <c r="I93" s="30"/>
      <c r="J93" s="31">
        <f>J8</f>
        <v>2020</v>
      </c>
      <c r="K93" s="31">
        <f t="shared" ref="K93:AB93" si="7">K8</f>
        <v>2021</v>
      </c>
      <c r="L93" s="31">
        <f t="shared" si="7"/>
        <v>2022</v>
      </c>
      <c r="M93" s="31">
        <f t="shared" si="7"/>
        <v>2023</v>
      </c>
      <c r="N93" s="31">
        <f t="shared" si="7"/>
        <v>2024</v>
      </c>
      <c r="O93" s="31">
        <f t="shared" si="7"/>
        <v>2025</v>
      </c>
      <c r="P93" s="31">
        <f t="shared" si="7"/>
        <v>2026</v>
      </c>
      <c r="Q93" s="31">
        <f t="shared" si="7"/>
        <v>2027</v>
      </c>
      <c r="R93" s="31">
        <f t="shared" si="7"/>
        <v>2028</v>
      </c>
      <c r="S93" s="31">
        <f t="shared" si="7"/>
        <v>2029</v>
      </c>
      <c r="T93" s="31">
        <f t="shared" si="7"/>
        <v>2030</v>
      </c>
      <c r="U93" s="31">
        <f t="shared" si="7"/>
        <v>2031</v>
      </c>
      <c r="V93" s="31">
        <f t="shared" si="7"/>
        <v>2032</v>
      </c>
      <c r="W93" s="31">
        <f t="shared" si="7"/>
        <v>2033</v>
      </c>
      <c r="X93" s="31">
        <f t="shared" si="7"/>
        <v>2034</v>
      </c>
      <c r="Y93" s="31">
        <f t="shared" si="7"/>
        <v>2035</v>
      </c>
      <c r="Z93" s="31">
        <f t="shared" si="7"/>
        <v>2036</v>
      </c>
      <c r="AA93" s="31">
        <f t="shared" si="7"/>
        <v>2037</v>
      </c>
      <c r="AB93" s="31">
        <f t="shared" si="7"/>
        <v>2038</v>
      </c>
    </row>
    <row r="94" spans="6:28" x14ac:dyDescent="0.2">
      <c r="F94" s="17" t="s">
        <v>94</v>
      </c>
      <c r="G94" s="30"/>
      <c r="H94" s="30"/>
      <c r="J94" s="33">
        <f>0.001*SUMIFS(annual_details_by_tech!F$2:F$1295,annual_details_by_tech!$A$2:$A$1295,"HECO",annual_details_by_tech!$B$2:$B$1295,"renewable_output")</f>
        <v>7.0213475306179998</v>
      </c>
      <c r="K94" s="33">
        <f>0.001*SUMIFS(annual_details_by_tech!G$2:G$1295,annual_details_by_tech!$A$2:$A$1295,"HECO",annual_details_by_tech!$B$2:$B$1295,"renewable_output")</f>
        <v>0</v>
      </c>
      <c r="L94" s="33">
        <f>0.001*SUMIFS(annual_details_by_tech!H$2:H$1295,annual_details_by_tech!$A$2:$A$1295,"HECO",annual_details_by_tech!$B$2:$B$1295,"renewable_output")</f>
        <v>0</v>
      </c>
      <c r="M94" s="33">
        <f>0.001*SUMIFS(annual_details_by_tech!I$2:I$1295,annual_details_by_tech!$A$2:$A$1295,"HECO",annual_details_by_tech!$B$2:$B$1295,"renewable_output")</f>
        <v>0</v>
      </c>
      <c r="N94" s="33">
        <f>0.001*SUMIFS(annual_details_by_tech!J$2:J$1295,annual_details_by_tech!$A$2:$A$1295,"HECO",annual_details_by_tech!$B$2:$B$1295,"renewable_output")</f>
        <v>0</v>
      </c>
      <c r="O94" s="33">
        <f>0.001*SUMIFS(annual_details_by_tech!K$2:K$1295,annual_details_by_tech!$A$2:$A$1295,"HECO",annual_details_by_tech!$B$2:$B$1295,"renewable_output")</f>
        <v>0</v>
      </c>
      <c r="P94" s="33">
        <f>0.001*SUMIFS(annual_details_by_tech!L$2:L$1295,annual_details_by_tech!$A$2:$A$1295,"HECO",annual_details_by_tech!$B$2:$B$1295,"renewable_output")</f>
        <v>0</v>
      </c>
      <c r="Q94" s="33">
        <f>0.001*SUMIFS(annual_details_by_tech!M$2:M$1295,annual_details_by_tech!$A$2:$A$1295,"HECO",annual_details_by_tech!$B$2:$B$1295,"renewable_output")</f>
        <v>0</v>
      </c>
      <c r="R94" s="33">
        <f>0.001*SUMIFS(annual_details_by_tech!N$2:N$1295,annual_details_by_tech!$A$2:$A$1295,"HECO",annual_details_by_tech!$B$2:$B$1295,"renewable_output")</f>
        <v>0</v>
      </c>
      <c r="S94" s="33">
        <f>0.001*SUMIFS(annual_details_by_tech!O$2:O$1295,annual_details_by_tech!$A$2:$A$1295,"HECO",annual_details_by_tech!$B$2:$B$1295,"renewable_output")</f>
        <v>0</v>
      </c>
      <c r="T94" s="33">
        <f>0.001*SUMIFS(annual_details_by_tech!P$2:P$1295,annual_details_by_tech!$A$2:$A$1295,"HECO",annual_details_by_tech!$B$2:$B$1295,"renewable_output")</f>
        <v>0</v>
      </c>
      <c r="U94" s="33">
        <f>0.001*SUMIFS(annual_details_by_tech!Q$2:Q$1295,annual_details_by_tech!$A$2:$A$1295,"HECO",annual_details_by_tech!$B$2:$B$1295,"renewable_output")</f>
        <v>0</v>
      </c>
      <c r="V94" s="33">
        <f>0.001*SUMIFS(annual_details_by_tech!R$2:R$1295,annual_details_by_tech!$A$2:$A$1295,"HECO",annual_details_by_tech!$B$2:$B$1295,"renewable_output")</f>
        <v>0</v>
      </c>
      <c r="W94" s="33">
        <f>0.001*SUMIFS(annual_details_by_tech!S$2:S$1295,annual_details_by_tech!$A$2:$A$1295,"HECO",annual_details_by_tech!$B$2:$B$1295,"renewable_output")</f>
        <v>0</v>
      </c>
      <c r="X94" s="33">
        <f>0.001*SUMIFS(annual_details_by_tech!T$2:T$1295,annual_details_by_tech!$A$2:$A$1295,"HECO",annual_details_by_tech!$B$2:$B$1295,"renewable_output")</f>
        <v>0</v>
      </c>
      <c r="Y94" s="33">
        <f>0.001*SUMIFS(annual_details_by_tech!U$2:U$1295,annual_details_by_tech!$A$2:$A$1295,"HECO",annual_details_by_tech!$B$2:$B$1295,"renewable_output")</f>
        <v>0</v>
      </c>
      <c r="Z94" s="33">
        <f>0.001*SUMIFS(annual_details_by_tech!V$2:V$1295,annual_details_by_tech!$A$2:$A$1295,"HECO",annual_details_by_tech!$B$2:$B$1295,"renewable_output")</f>
        <v>0</v>
      </c>
      <c r="AA94" s="33">
        <f>0.001*SUMIFS(annual_details_by_tech!W$2:W$1295,annual_details_by_tech!$A$2:$A$1295,"HECO",annual_details_by_tech!$B$2:$B$1295,"renewable_output")</f>
        <v>0</v>
      </c>
      <c r="AB94" s="33">
        <f>0.001*SUMIFS(annual_details_by_tech!X$2:X$1295,annual_details_by_tech!$A$2:$A$1295,"HECO",annual_details_by_tech!$B$2:$B$1295,"renewable_output")</f>
        <v>0</v>
      </c>
    </row>
    <row r="95" spans="6:28" x14ac:dyDescent="0.2">
      <c r="F95" s="17" t="s">
        <v>95</v>
      </c>
      <c r="G95" s="30"/>
      <c r="H95" s="30"/>
      <c r="J95" s="33">
        <f>0.001*SUMIFS(annual_details_by_tech!F$2:F$1295,annual_details_by_tech!$A$2:$A$1295,"HECO",annual_details_by_tech!$B$2:$B$1295,"non_renewable_output")</f>
        <v>2522.3892813239613</v>
      </c>
      <c r="K95" s="33">
        <f>0.001*SUMIFS(annual_details_by_tech!G$2:G$1295,annual_details_by_tech!$A$2:$A$1295,"HECO",annual_details_by_tech!$B$2:$B$1295,"non_renewable_output")</f>
        <v>2093.7517716880338</v>
      </c>
      <c r="L95" s="33">
        <f>0.001*SUMIFS(annual_details_by_tech!H$2:H$1295,annual_details_by_tech!$A$2:$A$1295,"HECO",annual_details_by_tech!$B$2:$B$1295,"non_renewable_output")</f>
        <v>2060.1611971211291</v>
      </c>
      <c r="M95" s="33">
        <f>0.001*SUMIFS(annual_details_by_tech!I$2:I$1295,annual_details_by_tech!$A$2:$A$1295,"HECO",annual_details_by_tech!$B$2:$B$1295,"non_renewable_output")</f>
        <v>2001.3467992815681</v>
      </c>
      <c r="N95" s="33">
        <f>0.001*SUMIFS(annual_details_by_tech!J$2:J$1295,annual_details_by_tech!$A$2:$A$1295,"HECO",annual_details_by_tech!$B$2:$B$1295,"non_renewable_output")</f>
        <v>1965.4526727120578</v>
      </c>
      <c r="O95" s="33">
        <f>0.001*SUMIFS(annual_details_by_tech!K$2:K$1295,annual_details_by_tech!$A$2:$A$1295,"HECO",annual_details_by_tech!$B$2:$B$1295,"non_renewable_output")</f>
        <v>1900.5578405646061</v>
      </c>
      <c r="P95" s="33">
        <f>0.001*SUMIFS(annual_details_by_tech!L$2:L$1295,annual_details_by_tech!$A$2:$A$1295,"HECO",annual_details_by_tech!$B$2:$B$1295,"non_renewable_output")</f>
        <v>1750.8488866932753</v>
      </c>
      <c r="Q95" s="33">
        <f>0.001*SUMIFS(annual_details_by_tech!M$2:M$1295,annual_details_by_tech!$A$2:$A$1295,"HECO",annual_details_by_tech!$B$2:$B$1295,"non_renewable_output")</f>
        <v>1645.9723095577267</v>
      </c>
      <c r="R95" s="33">
        <f>0.001*SUMIFS(annual_details_by_tech!N$2:N$1295,annual_details_by_tech!$A$2:$A$1295,"HECO",annual_details_by_tech!$B$2:$B$1295,"non_renewable_output")</f>
        <v>1587.6237892788397</v>
      </c>
      <c r="S95" s="33">
        <f>0.001*SUMIFS(annual_details_by_tech!O$2:O$1295,annual_details_by_tech!$A$2:$A$1295,"HECO",annual_details_by_tech!$B$2:$B$1295,"non_renewable_output")</f>
        <v>1425.3712129256569</v>
      </c>
      <c r="T95" s="33">
        <f>0.001*SUMIFS(annual_details_by_tech!P$2:P$1295,annual_details_by_tech!$A$2:$A$1295,"HECO",annual_details_by_tech!$B$2:$B$1295,"non_renewable_output")</f>
        <v>1269.3664972970184</v>
      </c>
      <c r="U95" s="33">
        <f>0.001*SUMIFS(annual_details_by_tech!Q$2:Q$1295,annual_details_by_tech!$A$2:$A$1295,"HECO",annual_details_by_tech!$B$2:$B$1295,"non_renewable_output")</f>
        <v>1002.2786282407783</v>
      </c>
      <c r="V95" s="33">
        <f>0.001*SUMIFS(annual_details_by_tech!R$2:R$1295,annual_details_by_tech!$A$2:$A$1295,"HECO",annual_details_by_tech!$B$2:$B$1295,"non_renewable_output")</f>
        <v>880.24820695715937</v>
      </c>
      <c r="W95" s="33">
        <f>0.001*SUMIFS(annual_details_by_tech!S$2:S$1295,annual_details_by_tech!$A$2:$A$1295,"HECO",annual_details_by_tech!$B$2:$B$1295,"non_renewable_output")</f>
        <v>750.30232966500716</v>
      </c>
      <c r="X95" s="33">
        <f>0.001*SUMIFS(annual_details_by_tech!T$2:T$1295,annual_details_by_tech!$A$2:$A$1295,"HECO",annual_details_by_tech!$B$2:$B$1295,"non_renewable_output")</f>
        <v>686.11312436109017</v>
      </c>
      <c r="Y95" s="33">
        <f>0.001*SUMIFS(annual_details_by_tech!U$2:U$1295,annual_details_by_tech!$A$2:$A$1295,"HECO",annual_details_by_tech!$B$2:$B$1295,"non_renewable_output")</f>
        <v>615.51695194761442</v>
      </c>
      <c r="Z95" s="33">
        <f>0.001*SUMIFS(annual_details_by_tech!V$2:V$1295,annual_details_by_tech!$A$2:$A$1295,"HECO",annual_details_by_tech!$B$2:$B$1295,"non_renewable_output")</f>
        <v>627.30739393349836</v>
      </c>
      <c r="AA95" s="33">
        <f>0.001*SUMIFS(annual_details_by_tech!W$2:W$1295,annual_details_by_tech!$A$2:$A$1295,"HECO",annual_details_by_tech!$B$2:$B$1295,"non_renewable_output")</f>
        <v>613.81206849142313</v>
      </c>
      <c r="AB95" s="33">
        <f>0.001*SUMIFS(annual_details_by_tech!X$2:X$1295,annual_details_by_tech!$A$2:$A$1295,"HECO",annual_details_by_tech!$B$2:$B$1295,"non_renewable_output")</f>
        <v>625.19573447830226</v>
      </c>
    </row>
    <row r="96" spans="6:28" x14ac:dyDescent="0.2">
      <c r="F96" s="17" t="s">
        <v>96</v>
      </c>
      <c r="G96" s="30"/>
      <c r="H96" s="30"/>
      <c r="J96" s="33">
        <f>0.001*SUMIFS(annual_details_by_tech!F$2:F$1295,annual_details_by_tech!$A$2:$A$1295,"PPA",annual_details_by_tech!$B$2:$B$1295,"renewable_output")</f>
        <v>1464.0676109998519</v>
      </c>
      <c r="K96" s="33">
        <f>0.001*SUMIFS(annual_details_by_tech!G$2:G$1295,annual_details_by_tech!$A$2:$A$1295,"PPA",annual_details_by_tech!$B$2:$B$1295,"renewable_output")</f>
        <v>1497.3926453470699</v>
      </c>
      <c r="L96" s="33">
        <f>0.001*SUMIFS(annual_details_by_tech!H$2:H$1295,annual_details_by_tech!$A$2:$A$1295,"PPA",annual_details_by_tech!$B$2:$B$1295,"renewable_output")</f>
        <v>3137.2898744846602</v>
      </c>
      <c r="M96" s="33">
        <f>0.001*SUMIFS(annual_details_by_tech!I$2:I$1295,annual_details_by_tech!$A$2:$A$1295,"PPA",annual_details_by_tech!$B$2:$B$1295,"renewable_output")</f>
        <v>3137.2898744846602</v>
      </c>
      <c r="N96" s="33">
        <f>0.001*SUMIFS(annual_details_by_tech!J$2:J$1295,annual_details_by_tech!$A$2:$A$1295,"PPA",annual_details_by_tech!$B$2:$B$1295,"renewable_output")</f>
        <v>3134.2784681968228</v>
      </c>
      <c r="O96" s="33">
        <f>0.001*SUMIFS(annual_details_by_tech!K$2:K$1295,annual_details_by_tech!$A$2:$A$1295,"PPA",annual_details_by_tech!$B$2:$B$1295,"renewable_output")</f>
        <v>3128.5889254331992</v>
      </c>
      <c r="P96" s="33">
        <f>0.001*SUMIFS(annual_details_by_tech!L$2:L$1295,annual_details_by_tech!$A$2:$A$1295,"PPA",annual_details_by_tech!$B$2:$B$1295,"renewable_output")</f>
        <v>3169.5409760561029</v>
      </c>
      <c r="Q96" s="33">
        <f>0.001*SUMIFS(annual_details_by_tech!M$2:M$1295,annual_details_by_tech!$A$2:$A$1295,"PPA",annual_details_by_tech!$B$2:$B$1295,"renewable_output")</f>
        <v>3202.8834583710295</v>
      </c>
      <c r="R96" s="33">
        <f>0.001*SUMIFS(annual_details_by_tech!N$2:N$1295,annual_details_by_tech!$A$2:$A$1295,"PPA",annual_details_by_tech!$B$2:$B$1295,"renewable_output")</f>
        <v>3228.551483909856</v>
      </c>
      <c r="S96" s="33">
        <f>0.001*SUMIFS(annual_details_by_tech!O$2:O$1295,annual_details_by_tech!$A$2:$A$1295,"PPA",annual_details_by_tech!$B$2:$B$1295,"renewable_output")</f>
        <v>3264.9254086835467</v>
      </c>
      <c r="T96" s="33">
        <f>0.001*SUMIFS(annual_details_by_tech!P$2:P$1295,annual_details_by_tech!$A$2:$A$1295,"PPA",annual_details_by_tech!$B$2:$B$1295,"renewable_output")</f>
        <v>3305.2162032264646</v>
      </c>
      <c r="U96" s="33">
        <f>0.001*SUMIFS(annual_details_by_tech!Q$2:Q$1295,annual_details_by_tech!$A$2:$A$1295,"PPA",annual_details_by_tech!$B$2:$B$1295,"renewable_output")</f>
        <v>3513.5840092203271</v>
      </c>
      <c r="V96" s="33">
        <f>0.001*SUMIFS(annual_details_by_tech!R$2:R$1295,annual_details_by_tech!$A$2:$A$1295,"PPA",annual_details_by_tech!$B$2:$B$1295,"renewable_output")</f>
        <v>3705.4272679862365</v>
      </c>
      <c r="W96" s="33">
        <f>0.001*SUMIFS(annual_details_by_tech!S$2:S$1295,annual_details_by_tech!$A$2:$A$1295,"PPA",annual_details_by_tech!$B$2:$B$1295,"renewable_output")</f>
        <v>3891.3195650910297</v>
      </c>
      <c r="X96" s="33">
        <f>0.001*SUMIFS(annual_details_by_tech!T$2:T$1295,annual_details_by_tech!$A$2:$A$1295,"PPA",annual_details_by_tech!$B$2:$B$1295,"renewable_output")</f>
        <v>4085.652727360758</v>
      </c>
      <c r="Y96" s="33">
        <f>0.001*SUMIFS(annual_details_by_tech!U$2:U$1295,annual_details_by_tech!$A$2:$A$1295,"PPA",annual_details_by_tech!$B$2:$B$1295,"renewable_output")</f>
        <v>4234.4577117306981</v>
      </c>
      <c r="Z96" s="33">
        <f>0.001*SUMIFS(annual_details_by_tech!V$2:V$1295,annual_details_by_tech!$A$2:$A$1295,"PPA",annual_details_by_tech!$B$2:$B$1295,"renewable_output")</f>
        <v>4275.3680302909543</v>
      </c>
      <c r="AA96" s="33">
        <f>0.001*SUMIFS(annual_details_by_tech!W$2:W$1295,annual_details_by_tech!$A$2:$A$1295,"PPA",annual_details_by_tech!$B$2:$B$1295,"renewable_output")</f>
        <v>4328.6513284276061</v>
      </c>
      <c r="AB96" s="33">
        <f>0.001*SUMIFS(annual_details_by_tech!X$2:X$1295,annual_details_by_tech!$A$2:$A$1295,"PPA",annual_details_by_tech!$B$2:$B$1295,"renewable_output")</f>
        <v>4398.4821511144428</v>
      </c>
    </row>
    <row r="97" spans="6:28" x14ac:dyDescent="0.2">
      <c r="F97" s="17" t="s">
        <v>97</v>
      </c>
      <c r="G97" s="30"/>
      <c r="H97" s="30"/>
      <c r="J97" s="33">
        <f>0.001*SUMIFS(annual_details_by_tech!F$2:F$1295,annual_details_by_tech!$A$2:$A$1295,"PPA",annual_details_by_tech!$B$2:$B$1295,"non_renewable_output")</f>
        <v>3078.6626491832512</v>
      </c>
      <c r="K97" s="33">
        <f>0.001*SUMIFS(annual_details_by_tech!G$2:G$1295,annual_details_by_tech!$A$2:$A$1295,"PPA",annual_details_by_tech!$B$2:$B$1295,"non_renewable_output")</f>
        <v>3393.3917566218402</v>
      </c>
      <c r="L97" s="33">
        <f>0.001*SUMIFS(annual_details_by_tech!H$2:H$1295,annual_details_by_tech!$A$2:$A$1295,"PPA",annual_details_by_tech!$B$2:$B$1295,"non_renewable_output")</f>
        <v>1681.4256357163999</v>
      </c>
      <c r="M97" s="33">
        <f>0.001*SUMIFS(annual_details_by_tech!I$2:I$1295,annual_details_by_tech!$A$2:$A$1295,"PPA",annual_details_by_tech!$B$2:$B$1295,"non_renewable_output")</f>
        <v>1658.3560795015821</v>
      </c>
      <c r="N97" s="33">
        <f>0.001*SUMIFS(annual_details_by_tech!J$2:J$1295,annual_details_by_tech!$A$2:$A$1295,"PPA",annual_details_by_tech!$B$2:$B$1295,"non_renewable_output")</f>
        <v>1638.5799490063321</v>
      </c>
      <c r="O97" s="33">
        <f>0.001*SUMIFS(annual_details_by_tech!K$2:K$1295,annual_details_by_tech!$A$2:$A$1295,"PPA",annual_details_by_tech!$B$2:$B$1295,"non_renewable_output")</f>
        <v>1609.1719550176713</v>
      </c>
      <c r="P97" s="33">
        <f>0.001*SUMIFS(annual_details_by_tech!L$2:L$1295,annual_details_by_tech!$A$2:$A$1295,"PPA",annual_details_by_tech!$B$2:$B$1295,"non_renewable_output")</f>
        <v>1645.0273099334702</v>
      </c>
      <c r="Q97" s="33">
        <f>0.001*SUMIFS(annual_details_by_tech!M$2:M$1295,annual_details_by_tech!$A$2:$A$1295,"PPA",annual_details_by_tech!$B$2:$B$1295,"non_renewable_output")</f>
        <v>1627.1866215361331</v>
      </c>
      <c r="R97" s="33">
        <f>0.001*SUMIFS(annual_details_by_tech!N$2:N$1295,annual_details_by_tech!$A$2:$A$1295,"PPA",annual_details_by_tech!$B$2:$B$1295,"non_renewable_output")</f>
        <v>1595.351895845919</v>
      </c>
      <c r="S97" s="33">
        <f>0.001*SUMIFS(annual_details_by_tech!O$2:O$1295,annual_details_by_tech!$A$2:$A$1295,"PPA",annual_details_by_tech!$B$2:$B$1295,"non_renewable_output")</f>
        <v>1598.6302297439902</v>
      </c>
      <c r="T97" s="33">
        <f>0.001*SUMIFS(annual_details_by_tech!P$2:P$1295,annual_details_by_tech!$A$2:$A$1295,"PPA",annual_details_by_tech!$B$2:$B$1295,"non_renewable_output")</f>
        <v>1630.596798674773</v>
      </c>
      <c r="U97" s="33">
        <f>0.001*SUMIFS(annual_details_by_tech!Q$2:Q$1295,annual_details_by_tech!$A$2:$A$1295,"PPA",annual_details_by_tech!$B$2:$B$1295,"non_renewable_output")</f>
        <v>1646.0450619073169</v>
      </c>
      <c r="V97" s="33">
        <f>0.001*SUMIFS(annual_details_by_tech!R$2:R$1295,annual_details_by_tech!$A$2:$A$1295,"PPA",annual_details_by_tech!$B$2:$B$1295,"non_renewable_output")</f>
        <v>1625.0059752531192</v>
      </c>
      <c r="W97" s="33">
        <f>0.001*SUMIFS(annual_details_by_tech!S$2:S$1295,annual_details_by_tech!$A$2:$A$1295,"PPA",annual_details_by_tech!$B$2:$B$1295,"non_renewable_output")</f>
        <v>1566.415741152362</v>
      </c>
      <c r="X97" s="33">
        <f>0.001*SUMIFS(annual_details_by_tech!T$2:T$1295,annual_details_by_tech!$A$2:$A$1295,"PPA",annual_details_by_tech!$B$2:$B$1295,"non_renewable_output")</f>
        <v>1470.3122098419169</v>
      </c>
      <c r="Y97" s="33">
        <f>0.001*SUMIFS(annual_details_by_tech!U$2:U$1295,annual_details_by_tech!$A$2:$A$1295,"PPA",annual_details_by_tech!$B$2:$B$1295,"non_renewable_output")</f>
        <v>1393.2137388080798</v>
      </c>
      <c r="Z97" s="33">
        <f>0.001*SUMIFS(annual_details_by_tech!V$2:V$1295,annual_details_by_tech!$A$2:$A$1295,"PPA",annual_details_by_tech!$B$2:$B$1295,"non_renewable_output")</f>
        <v>1390.6687294858561</v>
      </c>
      <c r="AA97" s="33">
        <f>0.001*SUMIFS(annual_details_by_tech!W$2:W$1295,annual_details_by_tech!$A$2:$A$1295,"PPA",annual_details_by_tech!$B$2:$B$1295,"non_renewable_output")</f>
        <v>1367.4975875278101</v>
      </c>
      <c r="AB97" s="33">
        <f>0.001*SUMIFS(annual_details_by_tech!X$2:X$1295,annual_details_by_tech!$A$2:$A$1295,"PPA",annual_details_by_tech!$B$2:$B$1295,"non_renewable_output")</f>
        <v>1335.1794727726931</v>
      </c>
    </row>
    <row r="98" spans="6:28" x14ac:dyDescent="0.2">
      <c r="F98" s="17" t="s">
        <v>98</v>
      </c>
      <c r="G98" s="30"/>
      <c r="H98" s="30"/>
      <c r="J98" s="33">
        <f>0.001*SUMIFS(annual_details_by_tech!F$2:F$1295,annual_details_by_tech!$A$2:$A$1295,"distributed",annual_details_by_tech!$B$2:$B$1295,"renewable_output")</f>
        <v>929.36186882976097</v>
      </c>
      <c r="K98" s="33">
        <f>0.001*SUMIFS(annual_details_by_tech!G$2:G$1295,annual_details_by_tech!$A$2:$A$1295,"distributed",annual_details_by_tech!$B$2:$B$1295,"renewable_output")</f>
        <v>980.54721830275093</v>
      </c>
      <c r="L98" s="33">
        <f>0.001*SUMIFS(annual_details_by_tech!H$2:H$1295,annual_details_by_tech!$A$2:$A$1295,"distributed",annual_details_by_tech!$B$2:$B$1295,"renewable_output")</f>
        <v>1019.832323091927</v>
      </c>
      <c r="M98" s="33">
        <f>0.001*SUMIFS(annual_details_by_tech!I$2:I$1295,annual_details_by_tech!$A$2:$A$1295,"distributed",annual_details_by_tech!$B$2:$B$1295,"renewable_output")</f>
        <v>1053.0793843829565</v>
      </c>
      <c r="N98" s="33">
        <f>0.001*SUMIFS(annual_details_by_tech!J$2:J$1295,annual_details_by_tech!$A$2:$A$1295,"distributed",annual_details_by_tech!$B$2:$B$1295,"renewable_output")</f>
        <v>1089.8419155008485</v>
      </c>
      <c r="O98" s="33">
        <f>0.001*SUMIFS(annual_details_by_tech!K$2:K$1295,annual_details_by_tech!$A$2:$A$1295,"distributed",annual_details_by_tech!$B$2:$B$1295,"renewable_output")</f>
        <v>1132.9565747178369</v>
      </c>
      <c r="P98" s="33">
        <f>0.001*SUMIFS(annual_details_by_tech!L$2:L$1295,annual_details_by_tech!$A$2:$A$1295,"distributed",annual_details_by_tech!$B$2:$B$1295,"renewable_output")</f>
        <v>1176.9679169749704</v>
      </c>
      <c r="Q98" s="33">
        <f>0.001*SUMIFS(annual_details_by_tech!M$2:M$1295,annual_details_by_tech!$A$2:$A$1295,"distributed",annual_details_by_tech!$B$2:$B$1295,"renewable_output")</f>
        <v>1227.4616778416494</v>
      </c>
      <c r="R98" s="33">
        <f>0.001*SUMIFS(annual_details_by_tech!N$2:N$1295,annual_details_by_tech!$A$2:$A$1295,"distributed",annual_details_by_tech!$B$2:$B$1295,"renewable_output")</f>
        <v>1273.4497331588816</v>
      </c>
      <c r="S98" s="33">
        <f>0.001*SUMIFS(annual_details_by_tech!O$2:O$1295,annual_details_by_tech!$A$2:$A$1295,"distributed",annual_details_by_tech!$B$2:$B$1295,"renewable_output")</f>
        <v>1326.1101437081868</v>
      </c>
      <c r="T98" s="33">
        <f>0.001*SUMIFS(annual_details_by_tech!P$2:P$1295,annual_details_by_tech!$A$2:$A$1295,"distributed",annual_details_by_tech!$B$2:$B$1295,"renewable_output")</f>
        <v>1379.6207162101607</v>
      </c>
      <c r="U98" s="33">
        <f>0.001*SUMIFS(annual_details_by_tech!Q$2:Q$1295,annual_details_by_tech!$A$2:$A$1295,"distributed",annual_details_by_tech!$B$2:$B$1295,"renewable_output")</f>
        <v>1433.2513904210934</v>
      </c>
      <c r="V98" s="33">
        <f>0.001*SUMIFS(annual_details_by_tech!R$2:R$1295,annual_details_by_tech!$A$2:$A$1295,"distributed",annual_details_by_tech!$B$2:$B$1295,"renewable_output")</f>
        <v>1479.3145479912162</v>
      </c>
      <c r="W98" s="33">
        <f>0.001*SUMIFS(annual_details_by_tech!S$2:S$1295,annual_details_by_tech!$A$2:$A$1295,"distributed",annual_details_by_tech!$B$2:$B$1295,"renewable_output")</f>
        <v>1524.2268146384222</v>
      </c>
      <c r="X98" s="33">
        <f>0.001*SUMIFS(annual_details_by_tech!T$2:T$1295,annual_details_by_tech!$A$2:$A$1295,"distributed",annual_details_by_tech!$B$2:$B$1295,"renewable_output")</f>
        <v>1561.8850912580035</v>
      </c>
      <c r="Y98" s="33">
        <f>0.001*SUMIFS(annual_details_by_tech!U$2:U$1295,annual_details_by_tech!$A$2:$A$1295,"distributed",annual_details_by_tech!$B$2:$B$1295,"renewable_output")</f>
        <v>1642.4373758699503</v>
      </c>
      <c r="Z98" s="33">
        <f>0.001*SUMIFS(annual_details_by_tech!V$2:V$1295,annual_details_by_tech!$A$2:$A$1295,"distributed",annual_details_by_tech!$B$2:$B$1295,"renewable_output")</f>
        <v>1694.9434850282203</v>
      </c>
      <c r="AA98" s="33">
        <f>0.001*SUMIFS(annual_details_by_tech!W$2:W$1295,annual_details_by_tech!$A$2:$A$1295,"distributed",annual_details_by_tech!$B$2:$B$1295,"renewable_output")</f>
        <v>1742.9366322648618</v>
      </c>
      <c r="AB98" s="33">
        <f>0.001*SUMIFS(annual_details_by_tech!X$2:X$1295,annual_details_by_tech!$A$2:$A$1295,"distributed",annual_details_by_tech!$B$2:$B$1295,"renewable_output")</f>
        <v>1788.9741181336481</v>
      </c>
    </row>
    <row r="99" spans="6:28" x14ac:dyDescent="0.2">
      <c r="F99" s="17" t="s">
        <v>99</v>
      </c>
      <c r="G99" s="30"/>
      <c r="H99" s="30"/>
      <c r="J99" s="33">
        <f>0.001*SUMIFS(annual_details_by_tech!F$2:F$1295,annual_details_by_tech!$A$2:$A$1295,"distributed",annual_details_by_tech!$B$2:$B$1295,"non_renewable_output")</f>
        <v>0</v>
      </c>
      <c r="K99" s="33">
        <f>0.001*SUMIFS(annual_details_by_tech!G$2:G$1295,annual_details_by_tech!$A$2:$A$1295,"distributed",annual_details_by_tech!$B$2:$B$1295,"non_renewable_output")</f>
        <v>0</v>
      </c>
      <c r="L99" s="33">
        <f>0.001*SUMIFS(annual_details_by_tech!H$2:H$1295,annual_details_by_tech!$A$2:$A$1295,"distributed",annual_details_by_tech!$B$2:$B$1295,"non_renewable_output")</f>
        <v>0</v>
      </c>
      <c r="M99" s="33">
        <f>0.001*SUMIFS(annual_details_by_tech!I$2:I$1295,annual_details_by_tech!$A$2:$A$1295,"distributed",annual_details_by_tech!$B$2:$B$1295,"non_renewable_output")</f>
        <v>0</v>
      </c>
      <c r="N99" s="33">
        <f>0.001*SUMIFS(annual_details_by_tech!J$2:J$1295,annual_details_by_tech!$A$2:$A$1295,"distributed",annual_details_by_tech!$B$2:$B$1295,"non_renewable_output")</f>
        <v>0</v>
      </c>
      <c r="O99" s="33">
        <f>0.001*SUMIFS(annual_details_by_tech!K$2:K$1295,annual_details_by_tech!$A$2:$A$1295,"distributed",annual_details_by_tech!$B$2:$B$1295,"non_renewable_output")</f>
        <v>0</v>
      </c>
      <c r="P99" s="33">
        <f>0.001*SUMIFS(annual_details_by_tech!L$2:L$1295,annual_details_by_tech!$A$2:$A$1295,"distributed",annual_details_by_tech!$B$2:$B$1295,"non_renewable_output")</f>
        <v>0</v>
      </c>
      <c r="Q99" s="33">
        <f>0.001*SUMIFS(annual_details_by_tech!M$2:M$1295,annual_details_by_tech!$A$2:$A$1295,"distributed",annual_details_by_tech!$B$2:$B$1295,"non_renewable_output")</f>
        <v>0</v>
      </c>
      <c r="R99" s="33">
        <f>0.001*SUMIFS(annual_details_by_tech!N$2:N$1295,annual_details_by_tech!$A$2:$A$1295,"distributed",annual_details_by_tech!$B$2:$B$1295,"non_renewable_output")</f>
        <v>0</v>
      </c>
      <c r="S99" s="33">
        <f>0.001*SUMIFS(annual_details_by_tech!O$2:O$1295,annual_details_by_tech!$A$2:$A$1295,"distributed",annual_details_by_tech!$B$2:$B$1295,"non_renewable_output")</f>
        <v>0</v>
      </c>
      <c r="T99" s="33">
        <f>0.001*SUMIFS(annual_details_by_tech!P$2:P$1295,annual_details_by_tech!$A$2:$A$1295,"distributed",annual_details_by_tech!$B$2:$B$1295,"non_renewable_output")</f>
        <v>0</v>
      </c>
      <c r="U99" s="33">
        <f>0.001*SUMIFS(annual_details_by_tech!Q$2:Q$1295,annual_details_by_tech!$A$2:$A$1295,"distributed",annual_details_by_tech!$B$2:$B$1295,"non_renewable_output")</f>
        <v>0</v>
      </c>
      <c r="V99" s="33">
        <f>0.001*SUMIFS(annual_details_by_tech!R$2:R$1295,annual_details_by_tech!$A$2:$A$1295,"distributed",annual_details_by_tech!$B$2:$B$1295,"non_renewable_output")</f>
        <v>0</v>
      </c>
      <c r="W99" s="33">
        <f>0.001*SUMIFS(annual_details_by_tech!S$2:S$1295,annual_details_by_tech!$A$2:$A$1295,"distributed",annual_details_by_tech!$B$2:$B$1295,"non_renewable_output")</f>
        <v>0</v>
      </c>
      <c r="X99" s="33">
        <f>0.001*SUMIFS(annual_details_by_tech!T$2:T$1295,annual_details_by_tech!$A$2:$A$1295,"distributed",annual_details_by_tech!$B$2:$B$1295,"non_renewable_output")</f>
        <v>0</v>
      </c>
      <c r="Y99" s="33">
        <f>0.001*SUMIFS(annual_details_by_tech!U$2:U$1295,annual_details_by_tech!$A$2:$A$1295,"distributed",annual_details_by_tech!$B$2:$B$1295,"non_renewable_output")</f>
        <v>0</v>
      </c>
      <c r="Z99" s="33">
        <f>0.001*SUMIFS(annual_details_by_tech!V$2:V$1295,annual_details_by_tech!$A$2:$A$1295,"distributed",annual_details_by_tech!$B$2:$B$1295,"non_renewable_output")</f>
        <v>0</v>
      </c>
      <c r="AA99" s="33">
        <f>0.001*SUMIFS(annual_details_by_tech!W$2:W$1295,annual_details_by_tech!$A$2:$A$1295,"distributed",annual_details_by_tech!$B$2:$B$1295,"non_renewable_output")</f>
        <v>0</v>
      </c>
      <c r="AB99" s="33">
        <f>0.001*SUMIFS(annual_details_by_tech!X$2:X$1295,annual_details_by_tech!$A$2:$A$1295,"distributed",annual_details_by_tech!$B$2:$B$1295,"non_renewable_output")</f>
        <v>0</v>
      </c>
    </row>
    <row r="100" spans="6:28" x14ac:dyDescent="0.2"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</row>
    <row r="101" spans="6:28" x14ac:dyDescent="0.2"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</row>
    <row r="102" spans="6:28" x14ac:dyDescent="0.2"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</row>
    <row r="103" spans="6:28" x14ac:dyDescent="0.2"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</row>
    <row r="104" spans="6:28" x14ac:dyDescent="0.2"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</row>
    <row r="105" spans="6:28" x14ac:dyDescent="0.2"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</row>
    <row r="106" spans="6:28" x14ac:dyDescent="0.2"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</row>
    <row r="107" spans="6:28" x14ac:dyDescent="0.2"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</row>
    <row r="108" spans="6:28" x14ac:dyDescent="0.2"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</row>
    <row r="109" spans="6:28" x14ac:dyDescent="0.2"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</row>
    <row r="110" spans="6:28" x14ac:dyDescent="0.2"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</row>
    <row r="111" spans="6:28" x14ac:dyDescent="0.2"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</row>
    <row r="112" spans="6:28" x14ac:dyDescent="0.2"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</row>
    <row r="113" spans="7:28" x14ac:dyDescent="0.2"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</row>
    <row r="114" spans="7:28" x14ac:dyDescent="0.2"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</row>
    <row r="115" spans="7:28" x14ac:dyDescent="0.2"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</row>
    <row r="116" spans="7:28" x14ac:dyDescent="0.2"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</row>
    <row r="117" spans="7:28" x14ac:dyDescent="0.2"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</row>
    <row r="118" spans="7:28" x14ac:dyDescent="0.2"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</row>
    <row r="119" spans="7:28" x14ac:dyDescent="0.2"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</row>
    <row r="120" spans="7:28" x14ac:dyDescent="0.2"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</row>
    <row r="121" spans="7:28" x14ac:dyDescent="0.2"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</row>
    <row r="122" spans="7:28" x14ac:dyDescent="0.2"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</row>
    <row r="123" spans="7:28" x14ac:dyDescent="0.2"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</row>
    <row r="124" spans="7:28" x14ac:dyDescent="0.2"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</row>
    <row r="125" spans="7:28" x14ac:dyDescent="0.2"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</row>
    <row r="126" spans="7:28" x14ac:dyDescent="0.2"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</row>
    <row r="127" spans="7:28" x14ac:dyDescent="0.2"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</row>
    <row r="128" spans="7:28" x14ac:dyDescent="0.2"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</row>
    <row r="129" spans="7:28" x14ac:dyDescent="0.2"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</row>
    <row r="130" spans="7:28" x14ac:dyDescent="0.2"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</row>
    <row r="131" spans="7:28" x14ac:dyDescent="0.2"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</row>
    <row r="132" spans="7:28" x14ac:dyDescent="0.2"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</row>
    <row r="133" spans="7:28" x14ac:dyDescent="0.2"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</row>
    <row r="134" spans="7:28" x14ac:dyDescent="0.2"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</row>
    <row r="135" spans="7:28" x14ac:dyDescent="0.2"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</row>
    <row r="136" spans="7:28" x14ac:dyDescent="0.2"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 spans="7:28" x14ac:dyDescent="0.2"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</row>
    <row r="138" spans="7:28" x14ac:dyDescent="0.2"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</row>
    <row r="139" spans="7:28" x14ac:dyDescent="0.2"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</row>
    <row r="140" spans="7:28" x14ac:dyDescent="0.2"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</row>
    <row r="141" spans="7:28" x14ac:dyDescent="0.2"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</row>
    <row r="142" spans="7:28" x14ac:dyDescent="0.2"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</row>
    <row r="143" spans="7:28" x14ac:dyDescent="0.2"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</row>
    <row r="144" spans="7:28" x14ac:dyDescent="0.2"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</row>
    <row r="145" spans="7:28" x14ac:dyDescent="0.2"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</row>
    <row r="146" spans="7:28" x14ac:dyDescent="0.2"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</row>
    <row r="147" spans="7:28" x14ac:dyDescent="0.2"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</row>
    <row r="148" spans="7:28" x14ac:dyDescent="0.2"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</row>
    <row r="149" spans="7:28" x14ac:dyDescent="0.2"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</row>
    <row r="150" spans="7:28" x14ac:dyDescent="0.2"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</row>
    <row r="151" spans="7:28" x14ac:dyDescent="0.2"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</row>
    <row r="152" spans="7:28" x14ac:dyDescent="0.2"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</row>
    <row r="153" spans="7:28" x14ac:dyDescent="0.2"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</row>
    <row r="154" spans="7:28" x14ac:dyDescent="0.2"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</row>
    <row r="155" spans="7:28" x14ac:dyDescent="0.2"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</row>
    <row r="156" spans="7:28" x14ac:dyDescent="0.2"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</row>
    <row r="157" spans="7:28" x14ac:dyDescent="0.2"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</row>
    <row r="158" spans="7:28" x14ac:dyDescent="0.2"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</row>
    <row r="159" spans="7:28" x14ac:dyDescent="0.2"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</row>
    <row r="160" spans="7:28" x14ac:dyDescent="0.2"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</row>
    <row r="161" spans="7:28" x14ac:dyDescent="0.2"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</row>
    <row r="162" spans="7:28" x14ac:dyDescent="0.2"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</row>
    <row r="163" spans="7:28" x14ac:dyDescent="0.2"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</row>
    <row r="164" spans="7:28" x14ac:dyDescent="0.2"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</row>
    <row r="165" spans="7:28" x14ac:dyDescent="0.2"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</row>
    <row r="166" spans="7:28" x14ac:dyDescent="0.2"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</row>
    <row r="167" spans="7:28" x14ac:dyDescent="0.2"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</row>
    <row r="168" spans="7:28" x14ac:dyDescent="0.2"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</row>
    <row r="169" spans="7:28" x14ac:dyDescent="0.2"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</row>
    <row r="170" spans="7:28" x14ac:dyDescent="0.2"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</row>
    <row r="171" spans="7:28" x14ac:dyDescent="0.2"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</row>
    <row r="172" spans="7:28" x14ac:dyDescent="0.2"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</row>
    <row r="173" spans="7:28" x14ac:dyDescent="0.2"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</row>
    <row r="174" spans="7:28" x14ac:dyDescent="0.2"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</row>
    <row r="175" spans="7:28" x14ac:dyDescent="0.2"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</row>
    <row r="176" spans="7:28" x14ac:dyDescent="0.2"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</row>
    <row r="177" spans="7:28" x14ac:dyDescent="0.2"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</row>
    <row r="178" spans="7:28" x14ac:dyDescent="0.2"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</row>
    <row r="179" spans="7:28" x14ac:dyDescent="0.2"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</row>
    <row r="180" spans="7:28" x14ac:dyDescent="0.2"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</row>
    <row r="181" spans="7:28" x14ac:dyDescent="0.2"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</row>
    <row r="182" spans="7:28" x14ac:dyDescent="0.2"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</row>
    <row r="183" spans="7:28" x14ac:dyDescent="0.2"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</row>
    <row r="184" spans="7:28" x14ac:dyDescent="0.2"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</row>
    <row r="185" spans="7:28" x14ac:dyDescent="0.2"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</row>
    <row r="186" spans="7:28" x14ac:dyDescent="0.2"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</row>
    <row r="187" spans="7:28" x14ac:dyDescent="0.2"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</row>
    <row r="188" spans="7:28" x14ac:dyDescent="0.2"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</row>
    <row r="189" spans="7:28" x14ac:dyDescent="0.2"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</row>
    <row r="190" spans="7:28" x14ac:dyDescent="0.2"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</row>
    <row r="191" spans="7:28" x14ac:dyDescent="0.2"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</row>
    <row r="192" spans="7:28" x14ac:dyDescent="0.2"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</row>
    <row r="193" spans="7:28" x14ac:dyDescent="0.2"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</row>
    <row r="194" spans="7:28" x14ac:dyDescent="0.2"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</row>
    <row r="195" spans="7:28" x14ac:dyDescent="0.2"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</row>
    <row r="196" spans="7:28" x14ac:dyDescent="0.2"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</row>
    <row r="197" spans="7:28" x14ac:dyDescent="0.2"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</row>
    <row r="198" spans="7:28" x14ac:dyDescent="0.2"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</row>
    <row r="199" spans="7:28" x14ac:dyDescent="0.2"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</row>
    <row r="200" spans="7:28" x14ac:dyDescent="0.2"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</row>
    <row r="201" spans="7:28" x14ac:dyDescent="0.2"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</row>
    <row r="202" spans="7:28" x14ac:dyDescent="0.2"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</row>
    <row r="203" spans="7:28" x14ac:dyDescent="0.2"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</row>
    <row r="204" spans="7:28" x14ac:dyDescent="0.2"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</row>
    <row r="205" spans="7:28" x14ac:dyDescent="0.2"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</row>
    <row r="206" spans="7:28" x14ac:dyDescent="0.2"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</row>
    <row r="207" spans="7:28" x14ac:dyDescent="0.2"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</row>
    <row r="208" spans="7:28" x14ac:dyDescent="0.2"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</row>
    <row r="209" spans="7:28" x14ac:dyDescent="0.2"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</row>
    <row r="210" spans="7:28" x14ac:dyDescent="0.2"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</row>
    <row r="211" spans="7:28" x14ac:dyDescent="0.2"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</row>
    <row r="212" spans="7:28" x14ac:dyDescent="0.2"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</row>
    <row r="213" spans="7:28" x14ac:dyDescent="0.2"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</row>
    <row r="214" spans="7:28" x14ac:dyDescent="0.2"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</row>
    <row r="215" spans="7:28" x14ac:dyDescent="0.2"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</row>
    <row r="216" spans="7:28" x14ac:dyDescent="0.2"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</row>
    <row r="217" spans="7:28" x14ac:dyDescent="0.2"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</row>
    <row r="218" spans="7:28" x14ac:dyDescent="0.2"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</row>
    <row r="219" spans="7:28" x14ac:dyDescent="0.2"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</row>
    <row r="220" spans="7:28" x14ac:dyDescent="0.2"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</row>
    <row r="221" spans="7:28" x14ac:dyDescent="0.2"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</row>
    <row r="222" spans="7:28" x14ac:dyDescent="0.2"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</row>
    <row r="223" spans="7:28" x14ac:dyDescent="0.2"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</row>
    <row r="224" spans="7:28" x14ac:dyDescent="0.2"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</row>
    <row r="225" spans="7:28" x14ac:dyDescent="0.2"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</row>
    <row r="226" spans="7:28" x14ac:dyDescent="0.2"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</row>
    <row r="227" spans="7:28" x14ac:dyDescent="0.2"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</row>
    <row r="228" spans="7:28" x14ac:dyDescent="0.2"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</row>
    <row r="229" spans="7:28" x14ac:dyDescent="0.2"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</row>
    <row r="230" spans="7:28" x14ac:dyDescent="0.2"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</row>
    <row r="231" spans="7:28" x14ac:dyDescent="0.2"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</row>
    <row r="232" spans="7:28" x14ac:dyDescent="0.2"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</row>
    <row r="233" spans="7:28" x14ac:dyDescent="0.2"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</row>
    <row r="234" spans="7:28" x14ac:dyDescent="0.2"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</row>
    <row r="235" spans="7:28" x14ac:dyDescent="0.2"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</row>
    <row r="236" spans="7:28" x14ac:dyDescent="0.2"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</row>
    <row r="237" spans="7:28" x14ac:dyDescent="0.2"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</row>
    <row r="238" spans="7:28" x14ac:dyDescent="0.2"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</row>
    <row r="239" spans="7:28" x14ac:dyDescent="0.2"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</row>
    <row r="240" spans="7:28" x14ac:dyDescent="0.2"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</row>
    <row r="241" spans="7:28" x14ac:dyDescent="0.2"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</row>
    <row r="242" spans="7:28" x14ac:dyDescent="0.2"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</row>
    <row r="243" spans="7:28" x14ac:dyDescent="0.2"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</row>
    <row r="244" spans="7:28" x14ac:dyDescent="0.2"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</row>
    <row r="245" spans="7:28" x14ac:dyDescent="0.2"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</row>
    <row r="246" spans="7:28" x14ac:dyDescent="0.2"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</row>
    <row r="247" spans="7:28" x14ac:dyDescent="0.2"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</row>
    <row r="248" spans="7:28" x14ac:dyDescent="0.2"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</row>
    <row r="249" spans="7:28" x14ac:dyDescent="0.2"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</row>
    <row r="250" spans="7:28" x14ac:dyDescent="0.2"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</row>
    <row r="251" spans="7:28" x14ac:dyDescent="0.2"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</row>
    <row r="252" spans="7:28" x14ac:dyDescent="0.2"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</row>
    <row r="253" spans="7:28" x14ac:dyDescent="0.2"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</row>
    <row r="254" spans="7:28" x14ac:dyDescent="0.2"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</row>
    <row r="255" spans="7:28" x14ac:dyDescent="0.2"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</row>
    <row r="256" spans="7:28" x14ac:dyDescent="0.2"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</row>
    <row r="257" spans="7:28" x14ac:dyDescent="0.2"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</row>
    <row r="258" spans="7:28" x14ac:dyDescent="0.2"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</row>
    <row r="259" spans="7:28" x14ac:dyDescent="0.2"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</row>
    <row r="260" spans="7:28" x14ac:dyDescent="0.2"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</row>
    <row r="261" spans="7:28" x14ac:dyDescent="0.2"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</row>
    <row r="262" spans="7:28" x14ac:dyDescent="0.2"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</row>
    <row r="263" spans="7:28" x14ac:dyDescent="0.2"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</row>
    <row r="264" spans="7:28" x14ac:dyDescent="0.2"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</row>
    <row r="265" spans="7:28" x14ac:dyDescent="0.2"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</row>
    <row r="266" spans="7:28" x14ac:dyDescent="0.2"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</row>
    <row r="267" spans="7:28" x14ac:dyDescent="0.2"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</row>
    <row r="268" spans="7:28" x14ac:dyDescent="0.2"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</row>
    <row r="269" spans="7:28" x14ac:dyDescent="0.2"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</row>
    <row r="270" spans="7:28" x14ac:dyDescent="0.2"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</row>
    <row r="271" spans="7:28" x14ac:dyDescent="0.2"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</row>
    <row r="272" spans="7:28" x14ac:dyDescent="0.2"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</row>
    <row r="273" spans="7:28" x14ac:dyDescent="0.2"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</row>
    <row r="274" spans="7:28" x14ac:dyDescent="0.2"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</row>
    <row r="275" spans="7:28" x14ac:dyDescent="0.2"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</row>
    <row r="276" spans="7:28" x14ac:dyDescent="0.2"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</row>
    <row r="277" spans="7:28" x14ac:dyDescent="0.2"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</row>
    <row r="278" spans="7:28" x14ac:dyDescent="0.2"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</row>
    <row r="279" spans="7:28" x14ac:dyDescent="0.2"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</row>
    <row r="280" spans="7:28" x14ac:dyDescent="0.2"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</row>
    <row r="281" spans="7:28" x14ac:dyDescent="0.2"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</row>
    <row r="282" spans="7:28" x14ac:dyDescent="0.2"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</row>
    <row r="283" spans="7:28" x14ac:dyDescent="0.2"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</row>
    <row r="284" spans="7:28" x14ac:dyDescent="0.2"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</row>
    <row r="285" spans="7:28" x14ac:dyDescent="0.2"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</row>
    <row r="286" spans="7:28" x14ac:dyDescent="0.2"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</row>
    <row r="287" spans="7:28" x14ac:dyDescent="0.2"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</row>
    <row r="288" spans="7:28" x14ac:dyDescent="0.2"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</row>
    <row r="289" spans="7:28" x14ac:dyDescent="0.2"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</row>
    <row r="290" spans="7:28" x14ac:dyDescent="0.2"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</row>
    <row r="291" spans="7:28" x14ac:dyDescent="0.2"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</row>
    <row r="292" spans="7:28" x14ac:dyDescent="0.2"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</row>
    <row r="293" spans="7:28" x14ac:dyDescent="0.2"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</row>
    <row r="294" spans="7:28" x14ac:dyDescent="0.2"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</row>
    <row r="295" spans="7:28" x14ac:dyDescent="0.2"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</row>
    <row r="296" spans="7:28" x14ac:dyDescent="0.2"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</row>
    <row r="297" spans="7:28" x14ac:dyDescent="0.2"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</row>
    <row r="298" spans="7:28" x14ac:dyDescent="0.2"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</row>
    <row r="299" spans="7:28" x14ac:dyDescent="0.2"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</row>
    <row r="300" spans="7:28" x14ac:dyDescent="0.2"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</row>
    <row r="301" spans="7:28" x14ac:dyDescent="0.2"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</row>
    <row r="302" spans="7:28" x14ac:dyDescent="0.2"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</row>
    <row r="303" spans="7:28" x14ac:dyDescent="0.2"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</row>
    <row r="304" spans="7:28" x14ac:dyDescent="0.2"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</row>
    <row r="305" spans="7:28" x14ac:dyDescent="0.2"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</row>
    <row r="306" spans="7:28" x14ac:dyDescent="0.2"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</row>
    <row r="307" spans="7:28" x14ac:dyDescent="0.2"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</row>
    <row r="308" spans="7:28" x14ac:dyDescent="0.2"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</row>
    <row r="309" spans="7:28" x14ac:dyDescent="0.2"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</row>
    <row r="310" spans="7:28" x14ac:dyDescent="0.2"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</row>
    <row r="311" spans="7:28" x14ac:dyDescent="0.2"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</row>
    <row r="312" spans="7:28" x14ac:dyDescent="0.2"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</row>
    <row r="313" spans="7:28" x14ac:dyDescent="0.2"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</row>
    <row r="314" spans="7:28" x14ac:dyDescent="0.2"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</row>
    <row r="315" spans="7:28" x14ac:dyDescent="0.2"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</row>
    <row r="316" spans="7:28" x14ac:dyDescent="0.2"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</row>
    <row r="317" spans="7:28" x14ac:dyDescent="0.2"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</row>
    <row r="318" spans="7:28" x14ac:dyDescent="0.2"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</row>
    <row r="319" spans="7:28" x14ac:dyDescent="0.2"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</row>
    <row r="320" spans="7:28" x14ac:dyDescent="0.2"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</row>
    <row r="321" spans="7:28" x14ac:dyDescent="0.2"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</row>
    <row r="322" spans="7:28" x14ac:dyDescent="0.2"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</row>
    <row r="323" spans="7:28" x14ac:dyDescent="0.2"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</row>
    <row r="324" spans="7:28" x14ac:dyDescent="0.2"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</row>
    <row r="325" spans="7:28" x14ac:dyDescent="0.2"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</row>
    <row r="326" spans="7:28" x14ac:dyDescent="0.2"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</row>
    <row r="327" spans="7:28" x14ac:dyDescent="0.2"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</row>
    <row r="328" spans="7:28" x14ac:dyDescent="0.2"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</row>
    <row r="329" spans="7:28" x14ac:dyDescent="0.2"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</row>
    <row r="330" spans="7:28" x14ac:dyDescent="0.2"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</row>
    <row r="331" spans="7:28" x14ac:dyDescent="0.2"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</row>
    <row r="332" spans="7:28" x14ac:dyDescent="0.2"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</row>
    <row r="333" spans="7:28" x14ac:dyDescent="0.2"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</row>
    <row r="334" spans="7:28" x14ac:dyDescent="0.2"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</row>
    <row r="335" spans="7:28" x14ac:dyDescent="0.2"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</row>
    <row r="336" spans="7:28" x14ac:dyDescent="0.2"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</row>
    <row r="337" spans="7:28" x14ac:dyDescent="0.2"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</row>
    <row r="338" spans="7:28" x14ac:dyDescent="0.2"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</row>
    <row r="339" spans="7:28" x14ac:dyDescent="0.2"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</row>
    <row r="340" spans="7:28" x14ac:dyDescent="0.2"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</row>
    <row r="341" spans="7:28" x14ac:dyDescent="0.2"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</row>
    <row r="342" spans="7:28" x14ac:dyDescent="0.2"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</row>
    <row r="343" spans="7:28" x14ac:dyDescent="0.2"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</row>
    <row r="344" spans="7:28" x14ac:dyDescent="0.2"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</row>
    <row r="345" spans="7:28" x14ac:dyDescent="0.2"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</row>
    <row r="346" spans="7:28" x14ac:dyDescent="0.2"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</row>
    <row r="347" spans="7:28" x14ac:dyDescent="0.2"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</row>
    <row r="348" spans="7:28" x14ac:dyDescent="0.2"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</row>
    <row r="349" spans="7:28" x14ac:dyDescent="0.2"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</row>
    <row r="350" spans="7:28" x14ac:dyDescent="0.2"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</row>
    <row r="351" spans="7:28" x14ac:dyDescent="0.2"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</row>
    <row r="352" spans="7:28" x14ac:dyDescent="0.2"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</row>
    <row r="353" spans="7:28" x14ac:dyDescent="0.2"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</row>
    <row r="354" spans="7:28" x14ac:dyDescent="0.2"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</row>
    <row r="355" spans="7:28" x14ac:dyDescent="0.2"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</row>
    <row r="356" spans="7:28" x14ac:dyDescent="0.2"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</row>
    <row r="357" spans="7:28" x14ac:dyDescent="0.2"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</row>
    <row r="358" spans="7:28" x14ac:dyDescent="0.2"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</row>
    <row r="359" spans="7:28" x14ac:dyDescent="0.2"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</row>
    <row r="360" spans="7:28" x14ac:dyDescent="0.2"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</row>
    <row r="361" spans="7:28" x14ac:dyDescent="0.2"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</row>
    <row r="362" spans="7:28" x14ac:dyDescent="0.2"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</row>
    <row r="363" spans="7:28" x14ac:dyDescent="0.2"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</row>
    <row r="364" spans="7:28" x14ac:dyDescent="0.2"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</row>
    <row r="365" spans="7:28" x14ac:dyDescent="0.2"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</row>
    <row r="366" spans="7:28" x14ac:dyDescent="0.2"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</row>
    <row r="367" spans="7:28" x14ac:dyDescent="0.2"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</row>
    <row r="368" spans="7:28" x14ac:dyDescent="0.2"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</row>
    <row r="369" spans="7:28" x14ac:dyDescent="0.2"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</row>
    <row r="370" spans="7:28" x14ac:dyDescent="0.2"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</row>
    <row r="371" spans="7:28" x14ac:dyDescent="0.2"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</row>
    <row r="372" spans="7:28" x14ac:dyDescent="0.2"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</row>
    <row r="373" spans="7:28" x14ac:dyDescent="0.2"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</row>
    <row r="374" spans="7:28" x14ac:dyDescent="0.2"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</row>
    <row r="375" spans="7:28" x14ac:dyDescent="0.2"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</row>
    <row r="376" spans="7:28" x14ac:dyDescent="0.2"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</row>
    <row r="377" spans="7:28" x14ac:dyDescent="0.2"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</row>
    <row r="378" spans="7:28" x14ac:dyDescent="0.2"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</row>
    <row r="379" spans="7:28" x14ac:dyDescent="0.2"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</row>
    <row r="380" spans="7:28" x14ac:dyDescent="0.2"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</row>
    <row r="381" spans="7:28" x14ac:dyDescent="0.2"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</row>
    <row r="382" spans="7:28" x14ac:dyDescent="0.2"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</row>
    <row r="383" spans="7:28" x14ac:dyDescent="0.2"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</row>
    <row r="384" spans="7:28" x14ac:dyDescent="0.2"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</row>
    <row r="385" spans="7:28" x14ac:dyDescent="0.2"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</row>
    <row r="386" spans="7:28" x14ac:dyDescent="0.2"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</row>
    <row r="387" spans="7:28" x14ac:dyDescent="0.2"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</row>
    <row r="388" spans="7:28" x14ac:dyDescent="0.2"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</row>
    <row r="389" spans="7:28" x14ac:dyDescent="0.2"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</row>
    <row r="390" spans="7:28" x14ac:dyDescent="0.2"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</row>
    <row r="391" spans="7:28" x14ac:dyDescent="0.2"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</row>
    <row r="392" spans="7:28" x14ac:dyDescent="0.2"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</row>
    <row r="393" spans="7:28" x14ac:dyDescent="0.2"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</row>
    <row r="394" spans="7:28" x14ac:dyDescent="0.2"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</row>
    <row r="395" spans="7:28" x14ac:dyDescent="0.2"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</row>
    <row r="396" spans="7:28" x14ac:dyDescent="0.2"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</row>
    <row r="397" spans="7:28" x14ac:dyDescent="0.2"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</row>
    <row r="398" spans="7:28" x14ac:dyDescent="0.2"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</row>
    <row r="399" spans="7:28" x14ac:dyDescent="0.2"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</row>
    <row r="400" spans="7:28" x14ac:dyDescent="0.2"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</row>
    <row r="401" spans="7:28" x14ac:dyDescent="0.2"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</row>
    <row r="402" spans="7:28" x14ac:dyDescent="0.2"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</row>
    <row r="403" spans="7:28" x14ac:dyDescent="0.2"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</row>
    <row r="404" spans="7:28" x14ac:dyDescent="0.2"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</row>
    <row r="405" spans="7:28" x14ac:dyDescent="0.2"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</row>
    <row r="406" spans="7:28" x14ac:dyDescent="0.2"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</row>
    <row r="407" spans="7:28" x14ac:dyDescent="0.2"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</row>
    <row r="408" spans="7:28" x14ac:dyDescent="0.2"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</row>
    <row r="409" spans="7:28" x14ac:dyDescent="0.2"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</row>
    <row r="410" spans="7:28" x14ac:dyDescent="0.2"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</row>
    <row r="411" spans="7:28" x14ac:dyDescent="0.2"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</row>
    <row r="412" spans="7:28" x14ac:dyDescent="0.2"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</row>
    <row r="413" spans="7:28" x14ac:dyDescent="0.2"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</row>
    <row r="414" spans="7:28" x14ac:dyDescent="0.2"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</row>
    <row r="415" spans="7:28" x14ac:dyDescent="0.2"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</row>
    <row r="416" spans="7:28" x14ac:dyDescent="0.2"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</row>
    <row r="417" spans="7:28" x14ac:dyDescent="0.2"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</row>
    <row r="418" spans="7:28" x14ac:dyDescent="0.2"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</row>
    <row r="419" spans="7:28" x14ac:dyDescent="0.2"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</row>
    <row r="420" spans="7:28" x14ac:dyDescent="0.2"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</row>
    <row r="421" spans="7:28" x14ac:dyDescent="0.2"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</row>
    <row r="422" spans="7:28" x14ac:dyDescent="0.2"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</row>
    <row r="423" spans="7:28" x14ac:dyDescent="0.2"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</row>
    <row r="424" spans="7:28" x14ac:dyDescent="0.2"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</row>
    <row r="425" spans="7:28" x14ac:dyDescent="0.2"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</row>
    <row r="426" spans="7:28" x14ac:dyDescent="0.2"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</row>
    <row r="427" spans="7:28" x14ac:dyDescent="0.2"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</row>
    <row r="428" spans="7:28" x14ac:dyDescent="0.2"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</row>
    <row r="429" spans="7:28" x14ac:dyDescent="0.2"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</row>
    <row r="430" spans="7:28" x14ac:dyDescent="0.2"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</row>
    <row r="431" spans="7:28" x14ac:dyDescent="0.2"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</row>
    <row r="432" spans="7:28" x14ac:dyDescent="0.2"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</row>
    <row r="433" spans="7:28" x14ac:dyDescent="0.2"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</row>
    <row r="434" spans="7:28" x14ac:dyDescent="0.2"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</row>
    <row r="435" spans="7:28" x14ac:dyDescent="0.2"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</row>
    <row r="436" spans="7:28" x14ac:dyDescent="0.2"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</row>
    <row r="437" spans="7:28" x14ac:dyDescent="0.2"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</row>
    <row r="438" spans="7:28" x14ac:dyDescent="0.2"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</row>
    <row r="439" spans="7:28" x14ac:dyDescent="0.2"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</row>
    <row r="440" spans="7:28" x14ac:dyDescent="0.2"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</row>
    <row r="441" spans="7:28" x14ac:dyDescent="0.2"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</row>
    <row r="442" spans="7:28" x14ac:dyDescent="0.2"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</row>
    <row r="443" spans="7:28" x14ac:dyDescent="0.2"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</row>
    <row r="444" spans="7:28" x14ac:dyDescent="0.2"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</row>
    <row r="445" spans="7:28" x14ac:dyDescent="0.2"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</row>
    <row r="446" spans="7:28" x14ac:dyDescent="0.2"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</row>
    <row r="447" spans="7:28" x14ac:dyDescent="0.2"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</row>
    <row r="448" spans="7:28" x14ac:dyDescent="0.2"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</row>
    <row r="449" spans="7:28" x14ac:dyDescent="0.2"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</row>
    <row r="450" spans="7:28" x14ac:dyDescent="0.2"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</row>
    <row r="451" spans="7:28" x14ac:dyDescent="0.2"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</row>
    <row r="452" spans="7:28" x14ac:dyDescent="0.2"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</row>
    <row r="453" spans="7:28" x14ac:dyDescent="0.2"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</row>
    <row r="454" spans="7:28" x14ac:dyDescent="0.2"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</row>
    <row r="455" spans="7:28" x14ac:dyDescent="0.2"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</row>
    <row r="456" spans="7:28" x14ac:dyDescent="0.2"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</row>
    <row r="457" spans="7:28" x14ac:dyDescent="0.2"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</row>
    <row r="458" spans="7:28" x14ac:dyDescent="0.2"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</row>
    <row r="459" spans="7:28" x14ac:dyDescent="0.2"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</row>
    <row r="460" spans="7:28" x14ac:dyDescent="0.2"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</row>
    <row r="461" spans="7:28" x14ac:dyDescent="0.2"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</row>
    <row r="462" spans="7:28" x14ac:dyDescent="0.2"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</row>
    <row r="463" spans="7:28" x14ac:dyDescent="0.2"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</row>
    <row r="464" spans="7:28" x14ac:dyDescent="0.2"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</row>
    <row r="465" spans="7:28" x14ac:dyDescent="0.2"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</row>
    <row r="466" spans="7:28" x14ac:dyDescent="0.2"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</row>
    <row r="467" spans="7:28" x14ac:dyDescent="0.2"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</row>
    <row r="468" spans="7:28" x14ac:dyDescent="0.2"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</row>
    <row r="469" spans="7:28" x14ac:dyDescent="0.2"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</row>
    <row r="470" spans="7:28" x14ac:dyDescent="0.2"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</row>
    <row r="471" spans="7:28" x14ac:dyDescent="0.2"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</row>
    <row r="472" spans="7:28" x14ac:dyDescent="0.2"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</row>
    <row r="473" spans="7:28" x14ac:dyDescent="0.2"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</row>
    <row r="474" spans="7:28" x14ac:dyDescent="0.2"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</row>
    <row r="475" spans="7:28" x14ac:dyDescent="0.2"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</row>
    <row r="476" spans="7:28" x14ac:dyDescent="0.2"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</row>
    <row r="477" spans="7:28" x14ac:dyDescent="0.2"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</row>
    <row r="478" spans="7:28" x14ac:dyDescent="0.2"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</row>
    <row r="479" spans="7:28" x14ac:dyDescent="0.2"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</row>
    <row r="480" spans="7:28" x14ac:dyDescent="0.2"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</row>
    <row r="481" spans="7:28" x14ac:dyDescent="0.2"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</row>
    <row r="482" spans="7:28" x14ac:dyDescent="0.2"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</row>
    <row r="483" spans="7:28" x14ac:dyDescent="0.2"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</row>
    <row r="484" spans="7:28" x14ac:dyDescent="0.2"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</row>
    <row r="485" spans="7:28" x14ac:dyDescent="0.2"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</row>
    <row r="486" spans="7:28" x14ac:dyDescent="0.2"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</row>
    <row r="487" spans="7:28" x14ac:dyDescent="0.2"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</row>
    <row r="488" spans="7:28" x14ac:dyDescent="0.2"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</row>
    <row r="489" spans="7:28" x14ac:dyDescent="0.2"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</row>
    <row r="490" spans="7:28" x14ac:dyDescent="0.2"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</row>
    <row r="491" spans="7:28" x14ac:dyDescent="0.2"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</row>
    <row r="492" spans="7:28" x14ac:dyDescent="0.2"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</row>
    <row r="493" spans="7:28" x14ac:dyDescent="0.2"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</row>
    <row r="494" spans="7:28" x14ac:dyDescent="0.2"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</row>
    <row r="495" spans="7:28" x14ac:dyDescent="0.2"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</row>
    <row r="496" spans="7:28" x14ac:dyDescent="0.2"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</row>
    <row r="497" spans="7:28" x14ac:dyDescent="0.2"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</row>
    <row r="498" spans="7:28" x14ac:dyDescent="0.2"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</row>
    <row r="499" spans="7:28" x14ac:dyDescent="0.2"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</row>
    <row r="500" spans="7:28" x14ac:dyDescent="0.2"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</row>
    <row r="501" spans="7:28" x14ac:dyDescent="0.2"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</row>
    <row r="502" spans="7:28" x14ac:dyDescent="0.2"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</row>
    <row r="503" spans="7:28" x14ac:dyDescent="0.2"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</row>
    <row r="504" spans="7:28" x14ac:dyDescent="0.2"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</row>
    <row r="505" spans="7:28" x14ac:dyDescent="0.2"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</row>
    <row r="506" spans="7:28" x14ac:dyDescent="0.2"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</row>
    <row r="507" spans="7:28" x14ac:dyDescent="0.2"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</row>
    <row r="508" spans="7:28" x14ac:dyDescent="0.2"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</row>
    <row r="509" spans="7:28" x14ac:dyDescent="0.2"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</row>
    <row r="510" spans="7:28" x14ac:dyDescent="0.2"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</row>
    <row r="511" spans="7:28" x14ac:dyDescent="0.2"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</row>
    <row r="512" spans="7:28" x14ac:dyDescent="0.2"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</row>
    <row r="513" spans="7:28" x14ac:dyDescent="0.2"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</row>
    <row r="514" spans="7:28" x14ac:dyDescent="0.2"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</row>
    <row r="515" spans="7:28" x14ac:dyDescent="0.2"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</row>
    <row r="516" spans="7:28" x14ac:dyDescent="0.2"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</row>
    <row r="517" spans="7:28" x14ac:dyDescent="0.2"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</row>
    <row r="518" spans="7:28" x14ac:dyDescent="0.2"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</row>
    <row r="519" spans="7:28" x14ac:dyDescent="0.2"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</row>
    <row r="520" spans="7:28" x14ac:dyDescent="0.2"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</row>
    <row r="521" spans="7:28" x14ac:dyDescent="0.2"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</row>
    <row r="522" spans="7:28" x14ac:dyDescent="0.2"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</row>
    <row r="523" spans="7:28" x14ac:dyDescent="0.2"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</row>
    <row r="524" spans="7:28" x14ac:dyDescent="0.2"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</row>
    <row r="525" spans="7:28" x14ac:dyDescent="0.2"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</row>
    <row r="526" spans="7:28" x14ac:dyDescent="0.2"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</row>
    <row r="527" spans="7:28" x14ac:dyDescent="0.2"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</row>
    <row r="528" spans="7:28" x14ac:dyDescent="0.2"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</row>
    <row r="529" spans="7:28" x14ac:dyDescent="0.2"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</row>
    <row r="530" spans="7:28" x14ac:dyDescent="0.2"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</row>
    <row r="531" spans="7:28" x14ac:dyDescent="0.2"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</row>
    <row r="532" spans="7:28" x14ac:dyDescent="0.2"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</row>
    <row r="533" spans="7:28" x14ac:dyDescent="0.2"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</row>
    <row r="534" spans="7:28" x14ac:dyDescent="0.2"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</row>
    <row r="535" spans="7:28" x14ac:dyDescent="0.2"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</row>
    <row r="536" spans="7:28" x14ac:dyDescent="0.2"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</row>
    <row r="537" spans="7:28" x14ac:dyDescent="0.2"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</row>
    <row r="538" spans="7:28" x14ac:dyDescent="0.2"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</row>
    <row r="539" spans="7:28" x14ac:dyDescent="0.2"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</row>
    <row r="540" spans="7:28" x14ac:dyDescent="0.2"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</row>
    <row r="541" spans="7:28" x14ac:dyDescent="0.2"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</row>
    <row r="542" spans="7:28" x14ac:dyDescent="0.2"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</row>
    <row r="543" spans="7:28" x14ac:dyDescent="0.2"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</row>
    <row r="544" spans="7:28" x14ac:dyDescent="0.2"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</row>
    <row r="545" spans="7:28" x14ac:dyDescent="0.2"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</row>
    <row r="546" spans="7:28" x14ac:dyDescent="0.2"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</row>
    <row r="547" spans="7:28" x14ac:dyDescent="0.2"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</row>
    <row r="548" spans="7:28" x14ac:dyDescent="0.2"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</row>
    <row r="549" spans="7:28" x14ac:dyDescent="0.2"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</row>
    <row r="550" spans="7:28" x14ac:dyDescent="0.2"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</row>
    <row r="551" spans="7:28" x14ac:dyDescent="0.2"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</row>
    <row r="552" spans="7:28" x14ac:dyDescent="0.2"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</row>
    <row r="553" spans="7:28" x14ac:dyDescent="0.2"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</row>
    <row r="554" spans="7:28" x14ac:dyDescent="0.2"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</row>
    <row r="555" spans="7:28" x14ac:dyDescent="0.2"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</row>
    <row r="556" spans="7:28" x14ac:dyDescent="0.2"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</row>
    <row r="557" spans="7:28" x14ac:dyDescent="0.2"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</row>
    <row r="558" spans="7:28" x14ac:dyDescent="0.2"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</row>
    <row r="559" spans="7:28" x14ac:dyDescent="0.2"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</row>
    <row r="560" spans="7:28" x14ac:dyDescent="0.2"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</row>
    <row r="561" spans="7:28" x14ac:dyDescent="0.2"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</row>
    <row r="562" spans="7:28" x14ac:dyDescent="0.2"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</row>
    <row r="563" spans="7:28" x14ac:dyDescent="0.2"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</row>
    <row r="564" spans="7:28" x14ac:dyDescent="0.2"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</row>
    <row r="565" spans="7:28" x14ac:dyDescent="0.2"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</row>
    <row r="566" spans="7:28" x14ac:dyDescent="0.2"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</row>
    <row r="567" spans="7:28" x14ac:dyDescent="0.2"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</row>
    <row r="568" spans="7:28" x14ac:dyDescent="0.2"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</row>
    <row r="569" spans="7:28" x14ac:dyDescent="0.2"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</row>
    <row r="570" spans="7:28" x14ac:dyDescent="0.2"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</row>
    <row r="571" spans="7:28" x14ac:dyDescent="0.2"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</row>
    <row r="572" spans="7:28" x14ac:dyDescent="0.2"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</row>
    <row r="573" spans="7:28" x14ac:dyDescent="0.2"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</row>
    <row r="574" spans="7:28" x14ac:dyDescent="0.2"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</row>
    <row r="575" spans="7:28" x14ac:dyDescent="0.2"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</row>
    <row r="576" spans="7:28" x14ac:dyDescent="0.2"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</row>
    <row r="577" spans="7:28" x14ac:dyDescent="0.2"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</row>
    <row r="578" spans="7:28" x14ac:dyDescent="0.2"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</row>
    <row r="579" spans="7:28" x14ac:dyDescent="0.2"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</row>
    <row r="580" spans="7:28" x14ac:dyDescent="0.2"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</row>
    <row r="581" spans="7:28" x14ac:dyDescent="0.2"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</row>
    <row r="582" spans="7:28" x14ac:dyDescent="0.2"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</row>
    <row r="583" spans="7:28" x14ac:dyDescent="0.2"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</row>
    <row r="584" spans="7:28" x14ac:dyDescent="0.2"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</row>
    <row r="585" spans="7:28" x14ac:dyDescent="0.2"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</row>
    <row r="586" spans="7:28" x14ac:dyDescent="0.2"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</row>
    <row r="587" spans="7:28" x14ac:dyDescent="0.2"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</row>
    <row r="588" spans="7:28" x14ac:dyDescent="0.2"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</row>
    <row r="589" spans="7:28" x14ac:dyDescent="0.2"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</row>
    <row r="590" spans="7:28" x14ac:dyDescent="0.2"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</row>
    <row r="591" spans="7:28" x14ac:dyDescent="0.2"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</row>
    <row r="592" spans="7:28" x14ac:dyDescent="0.2"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</row>
    <row r="593" spans="7:28" x14ac:dyDescent="0.2"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</row>
    <row r="594" spans="7:28" x14ac:dyDescent="0.2"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</row>
    <row r="595" spans="7:28" x14ac:dyDescent="0.2"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</row>
    <row r="596" spans="7:28" x14ac:dyDescent="0.2"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</row>
    <row r="597" spans="7:28" x14ac:dyDescent="0.2"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</row>
    <row r="598" spans="7:28" x14ac:dyDescent="0.2"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</row>
    <row r="599" spans="7:28" x14ac:dyDescent="0.2"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</row>
    <row r="600" spans="7:28" x14ac:dyDescent="0.2"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</row>
    <row r="601" spans="7:28" x14ac:dyDescent="0.2"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</row>
    <row r="602" spans="7:28" x14ac:dyDescent="0.2"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</row>
    <row r="603" spans="7:28" x14ac:dyDescent="0.2"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</row>
    <row r="604" spans="7:28" x14ac:dyDescent="0.2"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</row>
    <row r="605" spans="7:28" x14ac:dyDescent="0.2"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</row>
  </sheetData>
  <pageMargins left="0.7" right="0.7" top="0.75" bottom="0.75" header="0.3" footer="0.3"/>
  <pageSetup orientation="portrait" r:id="rId1"/>
  <headerFooter alignWithMargins="0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3E028188-0167-455D-9EA1-82DEBA1E0FEC}">
          <x14:formula1>
            <xm:f>'/Users/matthias/Library/Containers/com.microsoft.Excel/Data/Documents/C:\Users\M709972\Documents\Ulupono\Model WIP\[1155486_1_2019.10.25_v2_PBR RIST Model (Pre-Final).xlsx]Lists'!#REF!</xm:f>
          </x14:formula1>
          <xm:sqref>C42:C44 B10:B45 B47:B50 B60:B64 B52:B58</xm:sqref>
        </x14:dataValidation>
        <x14:dataValidation type="list" allowBlank="1" showInputMessage="1" showErrorMessage="1" xr:uid="{F36B167D-2C1E-437E-8FC5-1DF11528876D}">
          <x14:formula1>
            <xm:f>'/Users/matthias/Library/Containers/com.microsoft.Excel/Data/Documents/C:\Users\M709972\Documents\Ulupono\Model WIP\[1155486_1_2019.10.25_v2_PBR RIST Model (Pre-Final).xlsx]Lists'!#REF!</xm:f>
          </x14:formula1>
          <xm:sqref>C45 C10:C41 C47:C50 C60:C64 C52:C58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9F5AB-B296-454D-9559-DBADBAE658F2}">
  <dimension ref="A1:AI851"/>
  <sheetViews>
    <sheetView workbookViewId="0">
      <pane xSplit="5" ySplit="1" topLeftCell="F237" activePane="bottomRight" state="frozen"/>
      <selection pane="topRight" activeCell="F1" sqref="F1"/>
      <selection pane="bottomLeft" activeCell="A2" sqref="A2"/>
      <selection pane="bottomRight"/>
    </sheetView>
  </sheetViews>
  <sheetFormatPr baseColWidth="10" defaultRowHeight="13" x14ac:dyDescent="0.15"/>
  <cols>
    <col min="2" max="2" width="19.33203125" bestFit="1" customWidth="1"/>
    <col min="3" max="5" width="14.6640625" customWidth="1"/>
    <col min="6" max="6" width="14.33203125" bestFit="1" customWidth="1"/>
    <col min="7" max="25" width="14.1640625" bestFit="1" customWidth="1"/>
    <col min="26" max="31" width="12.6640625" bestFit="1" customWidth="1"/>
  </cols>
  <sheetData>
    <row r="1" spans="1:35" x14ac:dyDescent="0.15">
      <c r="A1" s="35" t="s">
        <v>64</v>
      </c>
      <c r="B1" s="35" t="s">
        <v>63</v>
      </c>
      <c r="C1" s="35" t="s">
        <v>93</v>
      </c>
      <c r="D1" s="35" t="s">
        <v>100</v>
      </c>
      <c r="E1" s="35" t="s">
        <v>101</v>
      </c>
      <c r="F1" s="35">
        <v>2020</v>
      </c>
      <c r="G1" s="35">
        <v>2021</v>
      </c>
      <c r="H1" s="35">
        <v>2022</v>
      </c>
      <c r="I1" s="35">
        <v>2023</v>
      </c>
      <c r="J1" s="35">
        <v>2024</v>
      </c>
      <c r="K1" s="35">
        <v>2025</v>
      </c>
      <c r="L1" s="35">
        <v>2026</v>
      </c>
      <c r="M1" s="35">
        <v>2027</v>
      </c>
      <c r="N1" s="35">
        <v>2028</v>
      </c>
      <c r="O1" s="35">
        <v>2029</v>
      </c>
      <c r="P1" s="35">
        <v>2030</v>
      </c>
      <c r="Q1" s="35">
        <v>2031</v>
      </c>
      <c r="R1" s="35">
        <v>2032</v>
      </c>
      <c r="S1" s="35">
        <v>2033</v>
      </c>
      <c r="T1" s="35">
        <v>2034</v>
      </c>
      <c r="U1" s="35">
        <v>2035</v>
      </c>
      <c r="V1" s="35">
        <v>2036</v>
      </c>
      <c r="W1" s="35">
        <v>2037</v>
      </c>
      <c r="X1" s="35">
        <v>2038</v>
      </c>
      <c r="Y1" s="35">
        <v>2039</v>
      </c>
      <c r="Z1" s="35">
        <v>2040</v>
      </c>
      <c r="AA1" s="35">
        <v>2041</v>
      </c>
      <c r="AB1" s="35">
        <v>2042</v>
      </c>
      <c r="AC1" s="35">
        <v>2043</v>
      </c>
      <c r="AD1" s="35">
        <v>2044</v>
      </c>
      <c r="AE1" s="35">
        <v>2045</v>
      </c>
      <c r="AF1" s="35">
        <v>2046</v>
      </c>
      <c r="AG1" s="35">
        <v>2047</v>
      </c>
      <c r="AH1" s="35">
        <v>2048</v>
      </c>
      <c r="AI1" s="35">
        <v>2049</v>
      </c>
    </row>
    <row r="2" spans="1:35" x14ac:dyDescent="0.15">
      <c r="A2" t="s">
        <v>62</v>
      </c>
      <c r="B2" t="s">
        <v>58</v>
      </c>
      <c r="C2" t="s">
        <v>92</v>
      </c>
      <c r="D2">
        <v>2013</v>
      </c>
      <c r="E2">
        <v>0</v>
      </c>
      <c r="F2">
        <v>283791.85665924998</v>
      </c>
      <c r="G2">
        <v>283791.85665924998</v>
      </c>
      <c r="H2">
        <v>283791.85665924998</v>
      </c>
      <c r="I2">
        <v>283791.85665924998</v>
      </c>
      <c r="J2">
        <v>283791.85665924998</v>
      </c>
      <c r="K2">
        <v>283791.85665924998</v>
      </c>
      <c r="L2">
        <v>283791.85665924998</v>
      </c>
      <c r="M2">
        <v>283791.85665924998</v>
      </c>
      <c r="N2">
        <v>283791.85665924998</v>
      </c>
      <c r="O2">
        <v>283791.85665924998</v>
      </c>
      <c r="P2">
        <v>283791.85665924998</v>
      </c>
      <c r="Q2">
        <v>283791.85665924998</v>
      </c>
      <c r="R2">
        <v>283791.85665924998</v>
      </c>
      <c r="S2">
        <v>283791.85665924998</v>
      </c>
      <c r="T2">
        <v>283791.85665924998</v>
      </c>
      <c r="U2">
        <v>283791.85665924998</v>
      </c>
      <c r="V2">
        <v>283791.85665924998</v>
      </c>
      <c r="W2">
        <v>283791.85665924998</v>
      </c>
      <c r="X2">
        <v>283791.85665924998</v>
      </c>
      <c r="Y2">
        <v>283791.85665924998</v>
      </c>
      <c r="Z2">
        <v>283791.85665924998</v>
      </c>
      <c r="AA2">
        <v>283791.85665924998</v>
      </c>
      <c r="AB2">
        <v>283791.85665924998</v>
      </c>
      <c r="AC2">
        <v>283791.85665924998</v>
      </c>
      <c r="AD2">
        <v>283791.85665924998</v>
      </c>
      <c r="AE2">
        <v>283791.85665924998</v>
      </c>
      <c r="AF2">
        <v>283791.85665924998</v>
      </c>
      <c r="AG2">
        <v>283791.85665924998</v>
      </c>
      <c r="AH2">
        <v>283791.85665924998</v>
      </c>
      <c r="AI2">
        <v>283791.85665924998</v>
      </c>
    </row>
    <row r="3" spans="1:35" x14ac:dyDescent="0.15">
      <c r="A3" t="s">
        <v>62</v>
      </c>
      <c r="B3" t="s">
        <v>58</v>
      </c>
      <c r="C3" t="s">
        <v>91</v>
      </c>
      <c r="D3">
        <v>2020</v>
      </c>
      <c r="E3">
        <v>0</v>
      </c>
      <c r="F3">
        <v>5800818.8262270698</v>
      </c>
      <c r="G3">
        <v>5800818.8262270698</v>
      </c>
      <c r="H3">
        <v>5800818.8262270698</v>
      </c>
      <c r="I3">
        <v>5800818.8262270698</v>
      </c>
      <c r="J3">
        <v>5800818.8262270698</v>
      </c>
      <c r="K3">
        <v>5800818.8262270698</v>
      </c>
      <c r="L3">
        <v>5800818.8262270698</v>
      </c>
      <c r="M3">
        <v>5800818.8262270698</v>
      </c>
      <c r="N3">
        <v>5800818.8262270698</v>
      </c>
      <c r="O3">
        <v>5800818.8262270698</v>
      </c>
      <c r="P3">
        <v>5800818.8262270698</v>
      </c>
      <c r="Q3">
        <v>5800818.8262270698</v>
      </c>
      <c r="R3">
        <v>5800818.8262270698</v>
      </c>
      <c r="S3">
        <v>5800818.8262270698</v>
      </c>
      <c r="T3">
        <v>5800818.8262270698</v>
      </c>
    </row>
    <row r="4" spans="1:35" x14ac:dyDescent="0.15">
      <c r="A4" t="s">
        <v>62</v>
      </c>
      <c r="B4" t="s">
        <v>58</v>
      </c>
      <c r="C4" t="s">
        <v>91</v>
      </c>
      <c r="D4">
        <v>2035</v>
      </c>
      <c r="E4">
        <v>0</v>
      </c>
      <c r="U4">
        <v>3297967.2640202399</v>
      </c>
      <c r="V4">
        <v>3297967.2640202399</v>
      </c>
      <c r="W4">
        <v>3297967.2640202399</v>
      </c>
      <c r="X4">
        <v>3297967.2640202399</v>
      </c>
      <c r="Y4">
        <v>3297967.2640202399</v>
      </c>
      <c r="Z4">
        <v>3297967.2640202399</v>
      </c>
      <c r="AA4">
        <v>3297967.2640202399</v>
      </c>
      <c r="AB4">
        <v>3297967.2640202399</v>
      </c>
      <c r="AC4">
        <v>3297967.2640202399</v>
      </c>
      <c r="AD4">
        <v>3297967.2640202399</v>
      </c>
      <c r="AE4">
        <v>3297967.2640202399</v>
      </c>
      <c r="AF4">
        <v>3297967.2640202399</v>
      </c>
      <c r="AG4">
        <v>3297967.2640202399</v>
      </c>
      <c r="AH4">
        <v>3297967.2640202399</v>
      </c>
      <c r="AI4">
        <v>3297967.2640202399</v>
      </c>
    </row>
    <row r="5" spans="1:35" x14ac:dyDescent="0.15">
      <c r="A5" t="s">
        <v>62</v>
      </c>
      <c r="B5" t="s">
        <v>58</v>
      </c>
      <c r="C5" t="s">
        <v>90</v>
      </c>
      <c r="D5">
        <v>2009</v>
      </c>
      <c r="E5">
        <v>0</v>
      </c>
      <c r="F5">
        <v>4008559.9753119098</v>
      </c>
      <c r="G5">
        <v>4008559.9753119098</v>
      </c>
      <c r="H5">
        <v>4008559.9753119098</v>
      </c>
      <c r="I5">
        <v>4008559.9753119098</v>
      </c>
      <c r="J5">
        <v>4008559.9753119098</v>
      </c>
      <c r="K5">
        <v>4008559.9753119098</v>
      </c>
      <c r="L5">
        <v>4008559.9753119098</v>
      </c>
      <c r="M5">
        <v>4008559.9753119098</v>
      </c>
      <c r="N5">
        <v>4008559.9753119098</v>
      </c>
      <c r="O5">
        <v>4008559.9753119098</v>
      </c>
      <c r="P5">
        <v>4008559.9753119098</v>
      </c>
      <c r="Q5">
        <v>4008559.9753119098</v>
      </c>
      <c r="R5">
        <v>4008559.9753119098</v>
      </c>
      <c r="S5">
        <v>4008559.9753119098</v>
      </c>
      <c r="T5">
        <v>4008559.9753119098</v>
      </c>
      <c r="U5">
        <v>4008559.9753119098</v>
      </c>
      <c r="V5">
        <v>4008559.9753119098</v>
      </c>
      <c r="W5">
        <v>4008559.9753119098</v>
      </c>
      <c r="X5">
        <v>4008559.9753119098</v>
      </c>
      <c r="Y5">
        <v>4008559.9753119098</v>
      </c>
      <c r="Z5">
        <v>4008559.9753119098</v>
      </c>
      <c r="AA5">
        <v>4008559.9753119098</v>
      </c>
      <c r="AB5">
        <v>4008559.9753119098</v>
      </c>
      <c r="AC5">
        <v>4008559.9753119098</v>
      </c>
      <c r="AD5">
        <v>4008559.9753119098</v>
      </c>
      <c r="AE5">
        <v>4008559.9753119098</v>
      </c>
      <c r="AF5">
        <v>4008559.9753119098</v>
      </c>
      <c r="AG5">
        <v>4008559.9753119098</v>
      </c>
      <c r="AH5">
        <v>4008559.9753119098</v>
      </c>
      <c r="AI5">
        <v>4008559.9753119098</v>
      </c>
    </row>
    <row r="6" spans="1:35" x14ac:dyDescent="0.15">
      <c r="A6" t="s">
        <v>62</v>
      </c>
      <c r="B6" t="s">
        <v>58</v>
      </c>
      <c r="C6" t="s">
        <v>89</v>
      </c>
      <c r="D6">
        <v>2018</v>
      </c>
      <c r="E6">
        <v>0</v>
      </c>
      <c r="F6">
        <v>10604469.7296312</v>
      </c>
      <c r="G6">
        <v>10604469.7296312</v>
      </c>
      <c r="H6">
        <v>10604469.7296312</v>
      </c>
      <c r="I6">
        <v>10604469.7296312</v>
      </c>
      <c r="J6">
        <v>10604469.7296312</v>
      </c>
      <c r="K6">
        <v>10604469.7296312</v>
      </c>
      <c r="L6">
        <v>10604469.7296312</v>
      </c>
      <c r="M6">
        <v>10604469.7296312</v>
      </c>
      <c r="N6">
        <v>10604469.7296312</v>
      </c>
      <c r="O6">
        <v>10604469.7296312</v>
      </c>
      <c r="P6">
        <v>10604469.7296312</v>
      </c>
      <c r="Q6">
        <v>10604469.7296312</v>
      </c>
      <c r="R6">
        <v>10604469.7296312</v>
      </c>
      <c r="S6">
        <v>10604469.7296312</v>
      </c>
      <c r="T6">
        <v>10604469.7296312</v>
      </c>
      <c r="U6">
        <v>10604469.7296312</v>
      </c>
      <c r="V6">
        <v>10604469.7296312</v>
      </c>
      <c r="W6">
        <v>10604469.7296312</v>
      </c>
      <c r="X6">
        <v>10604469.7296312</v>
      </c>
      <c r="Y6">
        <v>10604469.7296312</v>
      </c>
      <c r="Z6">
        <v>10604469.7296312</v>
      </c>
      <c r="AA6">
        <v>10604469.7296312</v>
      </c>
      <c r="AB6">
        <v>10604469.7296312</v>
      </c>
      <c r="AC6">
        <v>10604469.7296312</v>
      </c>
      <c r="AD6">
        <v>10604469.7296312</v>
      </c>
      <c r="AE6">
        <v>10604469.7296312</v>
      </c>
      <c r="AF6">
        <v>10604469.7296312</v>
      </c>
      <c r="AG6">
        <v>10604469.7296312</v>
      </c>
      <c r="AH6">
        <v>10604469.7296312</v>
      </c>
      <c r="AI6">
        <v>10604469.7296312</v>
      </c>
    </row>
    <row r="7" spans="1:35" x14ac:dyDescent="0.15">
      <c r="A7" t="s">
        <v>62</v>
      </c>
      <c r="B7" t="s">
        <v>58</v>
      </c>
      <c r="C7" t="s">
        <v>88</v>
      </c>
      <c r="D7">
        <v>1963</v>
      </c>
      <c r="E7">
        <v>0</v>
      </c>
      <c r="F7">
        <v>2923050.4155163202</v>
      </c>
      <c r="G7">
        <v>2923050.4155163202</v>
      </c>
    </row>
    <row r="8" spans="1:35" x14ac:dyDescent="0.15">
      <c r="A8" t="s">
        <v>62</v>
      </c>
      <c r="B8" t="s">
        <v>58</v>
      </c>
      <c r="C8" t="s">
        <v>87</v>
      </c>
      <c r="D8">
        <v>1964</v>
      </c>
      <c r="E8">
        <v>0</v>
      </c>
      <c r="F8">
        <v>2928884.7576063699</v>
      </c>
      <c r="G8">
        <v>2928884.7576063699</v>
      </c>
    </row>
    <row r="9" spans="1:35" x14ac:dyDescent="0.15">
      <c r="A9" t="s">
        <v>62</v>
      </c>
      <c r="B9" t="s">
        <v>58</v>
      </c>
      <c r="C9" t="s">
        <v>86</v>
      </c>
      <c r="D9">
        <v>1970</v>
      </c>
      <c r="E9">
        <v>0</v>
      </c>
      <c r="F9">
        <v>3117592.3775458401</v>
      </c>
      <c r="G9">
        <v>3117592.3775458401</v>
      </c>
    </row>
    <row r="10" spans="1:35" x14ac:dyDescent="0.15">
      <c r="A10" t="s">
        <v>62</v>
      </c>
      <c r="B10" t="s">
        <v>58</v>
      </c>
      <c r="C10" t="s">
        <v>85</v>
      </c>
      <c r="D10">
        <v>1972</v>
      </c>
      <c r="E10">
        <v>0</v>
      </c>
      <c r="F10">
        <v>3108129.0332804299</v>
      </c>
      <c r="G10">
        <v>3108129.0332804299</v>
      </c>
    </row>
    <row r="11" spans="1:35" x14ac:dyDescent="0.15">
      <c r="A11" t="s">
        <v>62</v>
      </c>
      <c r="B11" t="s">
        <v>58</v>
      </c>
      <c r="C11" t="s">
        <v>84</v>
      </c>
      <c r="D11">
        <v>1974</v>
      </c>
      <c r="E11">
        <v>0</v>
      </c>
      <c r="F11">
        <v>4703011.8157371096</v>
      </c>
      <c r="G11">
        <v>4703011.8157371096</v>
      </c>
      <c r="H11">
        <v>4703011.8157371096</v>
      </c>
      <c r="I11">
        <v>4703011.8157371096</v>
      </c>
      <c r="J11">
        <v>4703011.8157371096</v>
      </c>
      <c r="K11">
        <v>4703011.8157371096</v>
      </c>
      <c r="L11">
        <v>4703011.8157371096</v>
      </c>
      <c r="M11">
        <v>4703011.8157371096</v>
      </c>
      <c r="N11">
        <v>4703011.8157371096</v>
      </c>
      <c r="O11">
        <v>4703011.8157371096</v>
      </c>
      <c r="P11">
        <v>4703011.8157371096</v>
      </c>
      <c r="Q11">
        <v>4703011.8157371096</v>
      </c>
      <c r="R11">
        <v>4703011.8157371096</v>
      </c>
      <c r="S11">
        <v>4703011.8157371096</v>
      </c>
      <c r="T11">
        <v>4703011.8157371096</v>
      </c>
      <c r="U11">
        <v>4703011.8157371096</v>
      </c>
      <c r="V11">
        <v>4703011.8157371096</v>
      </c>
      <c r="W11">
        <v>4703011.8157371096</v>
      </c>
      <c r="X11">
        <v>4703011.8157371096</v>
      </c>
      <c r="Y11">
        <v>4703011.8157371096</v>
      </c>
      <c r="Z11">
        <v>4703011.8157371096</v>
      </c>
      <c r="AA11">
        <v>4703011.8157371096</v>
      </c>
      <c r="AB11">
        <v>4703011.8157371096</v>
      </c>
      <c r="AC11">
        <v>4703011.8157371096</v>
      </c>
      <c r="AD11">
        <v>4703011.8157371096</v>
      </c>
    </row>
    <row r="12" spans="1:35" x14ac:dyDescent="0.15">
      <c r="A12" t="s">
        <v>62</v>
      </c>
      <c r="B12" t="s">
        <v>58</v>
      </c>
      <c r="C12" t="s">
        <v>83</v>
      </c>
      <c r="D12">
        <v>1981</v>
      </c>
      <c r="E12">
        <v>0</v>
      </c>
      <c r="F12">
        <v>4745297.4663614696</v>
      </c>
      <c r="G12">
        <v>4745297.4663614696</v>
      </c>
      <c r="H12">
        <v>4745297.4663614696</v>
      </c>
      <c r="I12">
        <v>4745297.4663614696</v>
      </c>
      <c r="J12">
        <v>4745297.4663614696</v>
      </c>
      <c r="K12">
        <v>4745297.4663614696</v>
      </c>
      <c r="L12">
        <v>4745297.4663614696</v>
      </c>
      <c r="M12">
        <v>4745297.4663614696</v>
      </c>
      <c r="N12">
        <v>4745297.4663614696</v>
      </c>
      <c r="O12">
        <v>4745297.4663614696</v>
      </c>
      <c r="P12">
        <v>4745297.4663614696</v>
      </c>
      <c r="Q12">
        <v>4745297.4663614696</v>
      </c>
      <c r="R12">
        <v>4745297.4663614696</v>
      </c>
      <c r="S12">
        <v>4745297.4663614696</v>
      </c>
      <c r="T12">
        <v>4745297.4663614696</v>
      </c>
      <c r="U12">
        <v>4745297.4663614696</v>
      </c>
      <c r="V12">
        <v>4745297.4663614696</v>
      </c>
      <c r="W12">
        <v>4745297.4663614696</v>
      </c>
      <c r="X12">
        <v>4745297.4663614696</v>
      </c>
      <c r="Y12">
        <v>4745297.4663614696</v>
      </c>
      <c r="Z12">
        <v>4745297.4663614696</v>
      </c>
      <c r="AA12">
        <v>4745297.4663614696</v>
      </c>
      <c r="AB12">
        <v>4745297.4663614696</v>
      </c>
      <c r="AC12">
        <v>4745297.4663614696</v>
      </c>
      <c r="AD12">
        <v>4745297.4663614696</v>
      </c>
    </row>
    <row r="13" spans="1:35" x14ac:dyDescent="0.15">
      <c r="A13" t="s">
        <v>62</v>
      </c>
      <c r="B13" t="s">
        <v>58</v>
      </c>
      <c r="C13" t="s">
        <v>82</v>
      </c>
      <c r="D13">
        <v>1973</v>
      </c>
      <c r="E13">
        <v>0</v>
      </c>
      <c r="F13">
        <v>1739106.4230390501</v>
      </c>
      <c r="G13">
        <v>1739106.4230390501</v>
      </c>
      <c r="H13">
        <v>1739106.4230390501</v>
      </c>
      <c r="I13">
        <v>1739106.4230390501</v>
      </c>
      <c r="J13">
        <v>1739106.4230390501</v>
      </c>
      <c r="K13">
        <v>1739106.4230390501</v>
      </c>
      <c r="L13">
        <v>1739106.4230390501</v>
      </c>
      <c r="M13">
        <v>1739106.4230390501</v>
      </c>
      <c r="N13">
        <v>1739106.4230390501</v>
      </c>
      <c r="O13">
        <v>1739106.4230390501</v>
      </c>
      <c r="P13">
        <v>1739106.4230390501</v>
      </c>
      <c r="Q13">
        <v>1739106.4230390501</v>
      </c>
      <c r="R13">
        <v>1739106.4230390501</v>
      </c>
      <c r="S13">
        <v>1739106.4230390501</v>
      </c>
      <c r="T13">
        <v>1739106.4230390501</v>
      </c>
      <c r="U13">
        <v>1739106.4230390501</v>
      </c>
      <c r="V13">
        <v>1739106.4230390501</v>
      </c>
      <c r="W13">
        <v>1739106.4230390501</v>
      </c>
      <c r="X13">
        <v>1739106.4230390501</v>
      </c>
      <c r="Y13">
        <v>1739106.4230390501</v>
      </c>
      <c r="Z13">
        <v>1739106.4230390501</v>
      </c>
      <c r="AA13">
        <v>1739106.4230390501</v>
      </c>
      <c r="AB13">
        <v>1739106.4230390501</v>
      </c>
      <c r="AC13">
        <v>1739106.4230390501</v>
      </c>
      <c r="AD13">
        <v>1739106.4230390501</v>
      </c>
      <c r="AE13">
        <v>1739106.4230390501</v>
      </c>
      <c r="AF13">
        <v>1739106.4230390501</v>
      </c>
      <c r="AG13">
        <v>1739106.4230390501</v>
      </c>
      <c r="AH13">
        <v>1739106.4230390501</v>
      </c>
      <c r="AI13">
        <v>1739106.4230390501</v>
      </c>
    </row>
    <row r="14" spans="1:35" x14ac:dyDescent="0.15">
      <c r="A14" t="s">
        <v>62</v>
      </c>
      <c r="B14" t="s">
        <v>58</v>
      </c>
      <c r="C14" t="s">
        <v>81</v>
      </c>
      <c r="D14">
        <v>1961</v>
      </c>
      <c r="E14">
        <v>0</v>
      </c>
      <c r="F14">
        <v>1897858.04140873</v>
      </c>
      <c r="G14">
        <v>1897858.04140873</v>
      </c>
    </row>
    <row r="15" spans="1:35" x14ac:dyDescent="0.15">
      <c r="A15" t="s">
        <v>62</v>
      </c>
      <c r="B15" t="s">
        <v>58</v>
      </c>
      <c r="C15" t="s">
        <v>80</v>
      </c>
      <c r="D15">
        <v>1966</v>
      </c>
      <c r="E15">
        <v>0</v>
      </c>
      <c r="F15">
        <v>2970370.5487661399</v>
      </c>
      <c r="G15">
        <v>2970370.5487661399</v>
      </c>
    </row>
    <row r="16" spans="1:35" x14ac:dyDescent="0.15">
      <c r="A16" t="s">
        <v>62</v>
      </c>
      <c r="B16" t="s">
        <v>58</v>
      </c>
      <c r="C16" t="s">
        <v>79</v>
      </c>
      <c r="D16">
        <v>1968</v>
      </c>
      <c r="E16">
        <v>0</v>
      </c>
      <c r="F16">
        <v>3100277.88349341</v>
      </c>
      <c r="G16">
        <v>3100277.88349341</v>
      </c>
    </row>
    <row r="17" spans="1:35" x14ac:dyDescent="0.15">
      <c r="A17" t="s">
        <v>62</v>
      </c>
      <c r="B17" t="s">
        <v>58</v>
      </c>
      <c r="C17" t="s">
        <v>78</v>
      </c>
      <c r="D17">
        <v>1973</v>
      </c>
      <c r="E17">
        <v>0</v>
      </c>
      <c r="F17">
        <v>1843661.9194141401</v>
      </c>
      <c r="G17">
        <v>1843661.9194141401</v>
      </c>
      <c r="H17">
        <v>1843661.9194141401</v>
      </c>
      <c r="I17">
        <v>1843661.9194141401</v>
      </c>
      <c r="J17">
        <v>1843661.9194141401</v>
      </c>
      <c r="K17">
        <v>1843661.9194141401</v>
      </c>
      <c r="L17">
        <v>1843661.9194141401</v>
      </c>
      <c r="M17">
        <v>1843661.9194141401</v>
      </c>
      <c r="N17">
        <v>1843661.9194141401</v>
      </c>
      <c r="O17">
        <v>1843661.9194141401</v>
      </c>
      <c r="P17">
        <v>1843661.9194141401</v>
      </c>
      <c r="Q17">
        <v>1843661.9194141401</v>
      </c>
      <c r="R17">
        <v>1843661.9194141401</v>
      </c>
      <c r="S17">
        <v>1843661.9194141401</v>
      </c>
      <c r="T17">
        <v>1843661.9194141401</v>
      </c>
      <c r="U17">
        <v>1843661.9194141401</v>
      </c>
      <c r="V17">
        <v>1843661.9194141401</v>
      </c>
      <c r="W17">
        <v>1843661.9194141401</v>
      </c>
      <c r="X17">
        <v>1843661.9194141401</v>
      </c>
      <c r="Y17">
        <v>1843661.9194141401</v>
      </c>
      <c r="Z17">
        <v>1843661.9194141401</v>
      </c>
      <c r="AA17">
        <v>1843661.9194141401</v>
      </c>
      <c r="AB17">
        <v>1843661.9194141401</v>
      </c>
      <c r="AC17">
        <v>1843661.9194141401</v>
      </c>
      <c r="AD17">
        <v>1843661.9194141401</v>
      </c>
      <c r="AE17">
        <v>1843661.9194141401</v>
      </c>
      <c r="AF17">
        <v>1843661.9194141401</v>
      </c>
      <c r="AG17">
        <v>1843661.9194141401</v>
      </c>
      <c r="AH17">
        <v>1843661.9194141401</v>
      </c>
      <c r="AI17">
        <v>1843661.9194141401</v>
      </c>
    </row>
    <row r="18" spans="1:35" x14ac:dyDescent="0.15">
      <c r="A18" t="s">
        <v>62</v>
      </c>
      <c r="B18" t="s">
        <v>57</v>
      </c>
      <c r="C18" t="s">
        <v>91</v>
      </c>
      <c r="D18">
        <v>2020</v>
      </c>
      <c r="E18">
        <v>0</v>
      </c>
      <c r="F18">
        <v>62.266367698835403</v>
      </c>
    </row>
    <row r="19" spans="1:35" x14ac:dyDescent="0.15">
      <c r="A19" t="s">
        <v>62</v>
      </c>
      <c r="B19" t="s">
        <v>57</v>
      </c>
      <c r="C19" t="s">
        <v>91</v>
      </c>
      <c r="D19">
        <v>2035</v>
      </c>
      <c r="E19">
        <v>0</v>
      </c>
      <c r="U19">
        <v>59.835477961628499</v>
      </c>
    </row>
    <row r="20" spans="1:35" x14ac:dyDescent="0.15">
      <c r="A20" t="s">
        <v>62</v>
      </c>
      <c r="B20" t="s">
        <v>56</v>
      </c>
      <c r="C20" t="s">
        <v>92</v>
      </c>
      <c r="D20">
        <v>2013</v>
      </c>
      <c r="E20">
        <v>0</v>
      </c>
      <c r="F20">
        <v>8</v>
      </c>
      <c r="G20">
        <v>8</v>
      </c>
      <c r="H20">
        <v>8</v>
      </c>
      <c r="I20">
        <v>8</v>
      </c>
      <c r="J20">
        <v>8</v>
      </c>
      <c r="K20">
        <v>8</v>
      </c>
      <c r="L20">
        <v>8</v>
      </c>
      <c r="M20">
        <v>8</v>
      </c>
      <c r="N20">
        <v>8</v>
      </c>
      <c r="O20">
        <v>8</v>
      </c>
      <c r="P20">
        <v>8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  <c r="W20">
        <v>8</v>
      </c>
      <c r="X20">
        <v>8</v>
      </c>
      <c r="Y20">
        <v>8</v>
      </c>
      <c r="Z20">
        <v>8</v>
      </c>
      <c r="AA20">
        <v>8</v>
      </c>
      <c r="AB20">
        <v>8</v>
      </c>
      <c r="AC20">
        <v>8</v>
      </c>
      <c r="AD20">
        <v>8</v>
      </c>
      <c r="AE20">
        <v>8</v>
      </c>
      <c r="AF20">
        <v>8</v>
      </c>
      <c r="AG20">
        <v>8</v>
      </c>
      <c r="AH20">
        <v>8</v>
      </c>
      <c r="AI20">
        <v>8</v>
      </c>
    </row>
    <row r="21" spans="1:35" x14ac:dyDescent="0.15">
      <c r="A21" t="s">
        <v>62</v>
      </c>
      <c r="B21" t="s">
        <v>56</v>
      </c>
      <c r="C21" t="s">
        <v>91</v>
      </c>
      <c r="D21">
        <v>2020</v>
      </c>
      <c r="E21">
        <v>0</v>
      </c>
      <c r="F21">
        <v>62.266367698835403</v>
      </c>
      <c r="G21">
        <v>62.266367698835403</v>
      </c>
      <c r="H21">
        <v>62.266367698835403</v>
      </c>
      <c r="I21">
        <v>62.266367698835403</v>
      </c>
      <c r="J21">
        <v>62.266367698835403</v>
      </c>
      <c r="K21">
        <v>62.266367698835403</v>
      </c>
      <c r="L21">
        <v>62.266367698835403</v>
      </c>
      <c r="M21">
        <v>62.266367698835403</v>
      </c>
      <c r="N21">
        <v>62.266367698835403</v>
      </c>
      <c r="O21">
        <v>62.266367698835403</v>
      </c>
      <c r="P21">
        <v>62.266367698835403</v>
      </c>
      <c r="Q21">
        <v>62.266367698835403</v>
      </c>
      <c r="R21">
        <v>62.266367698835403</v>
      </c>
      <c r="S21">
        <v>62.266367698835403</v>
      </c>
      <c r="T21">
        <v>62.266367698835403</v>
      </c>
    </row>
    <row r="22" spans="1:35" x14ac:dyDescent="0.15">
      <c r="A22" t="s">
        <v>62</v>
      </c>
      <c r="B22" t="s">
        <v>56</v>
      </c>
      <c r="C22" t="s">
        <v>91</v>
      </c>
      <c r="D22">
        <v>2035</v>
      </c>
      <c r="E22">
        <v>0</v>
      </c>
      <c r="U22">
        <v>59.835477961628499</v>
      </c>
      <c r="V22">
        <v>59.835477961628499</v>
      </c>
      <c r="W22">
        <v>59.835477961628499</v>
      </c>
      <c r="X22">
        <v>59.835477961628499</v>
      </c>
      <c r="Y22">
        <v>59.835477961628499</v>
      </c>
      <c r="Z22">
        <v>59.835477961628499</v>
      </c>
      <c r="AA22">
        <v>59.835477961628499</v>
      </c>
      <c r="AB22">
        <v>59.835477961628499</v>
      </c>
      <c r="AC22">
        <v>59.835477961628499</v>
      </c>
      <c r="AD22">
        <v>59.835477961628499</v>
      </c>
      <c r="AE22">
        <v>59.835477961628499</v>
      </c>
      <c r="AF22">
        <v>59.835477961628499</v>
      </c>
      <c r="AG22">
        <v>59.835477961628499</v>
      </c>
      <c r="AH22">
        <v>59.835477961628499</v>
      </c>
      <c r="AI22">
        <v>59.835477961628499</v>
      </c>
    </row>
    <row r="23" spans="1:35" x14ac:dyDescent="0.15">
      <c r="A23" t="s">
        <v>62</v>
      </c>
      <c r="B23" t="s">
        <v>56</v>
      </c>
      <c r="C23" t="s">
        <v>90</v>
      </c>
      <c r="D23">
        <v>2009</v>
      </c>
      <c r="E23">
        <v>0</v>
      </c>
      <c r="F23">
        <v>113</v>
      </c>
      <c r="G23">
        <v>113</v>
      </c>
      <c r="H23">
        <v>113</v>
      </c>
      <c r="I23">
        <v>113</v>
      </c>
      <c r="J23">
        <v>113</v>
      </c>
      <c r="K23">
        <v>113</v>
      </c>
      <c r="L23">
        <v>113</v>
      </c>
      <c r="M23">
        <v>113</v>
      </c>
      <c r="N23">
        <v>113</v>
      </c>
      <c r="O23">
        <v>113</v>
      </c>
      <c r="P23">
        <v>113</v>
      </c>
      <c r="Q23">
        <v>113</v>
      </c>
      <c r="R23">
        <v>113</v>
      </c>
      <c r="S23">
        <v>113</v>
      </c>
      <c r="T23">
        <v>113</v>
      </c>
      <c r="U23">
        <v>113</v>
      </c>
      <c r="V23">
        <v>113</v>
      </c>
      <c r="W23">
        <v>113</v>
      </c>
      <c r="X23">
        <v>113</v>
      </c>
      <c r="Y23">
        <v>113</v>
      </c>
      <c r="Z23">
        <v>113</v>
      </c>
      <c r="AA23">
        <v>113</v>
      </c>
      <c r="AB23">
        <v>113</v>
      </c>
      <c r="AC23">
        <v>113</v>
      </c>
      <c r="AD23">
        <v>113</v>
      </c>
      <c r="AE23">
        <v>113</v>
      </c>
      <c r="AF23">
        <v>113</v>
      </c>
      <c r="AG23">
        <v>113</v>
      </c>
      <c r="AH23">
        <v>113</v>
      </c>
      <c r="AI23">
        <v>113</v>
      </c>
    </row>
    <row r="24" spans="1:35" x14ac:dyDescent="0.15">
      <c r="A24" t="s">
        <v>62</v>
      </c>
      <c r="B24" t="s">
        <v>56</v>
      </c>
      <c r="C24" t="s">
        <v>89</v>
      </c>
      <c r="D24">
        <v>2018</v>
      </c>
      <c r="E24">
        <v>0</v>
      </c>
      <c r="F24">
        <v>48.84</v>
      </c>
      <c r="G24">
        <v>48.84</v>
      </c>
      <c r="H24">
        <v>48.84</v>
      </c>
      <c r="I24">
        <v>48.84</v>
      </c>
      <c r="J24">
        <v>48.84</v>
      </c>
      <c r="K24">
        <v>48.84</v>
      </c>
      <c r="L24">
        <v>48.84</v>
      </c>
      <c r="M24">
        <v>48.84</v>
      </c>
      <c r="N24">
        <v>48.84</v>
      </c>
      <c r="O24">
        <v>48.84</v>
      </c>
      <c r="P24">
        <v>48.84</v>
      </c>
      <c r="Q24">
        <v>48.84</v>
      </c>
      <c r="R24">
        <v>48.84</v>
      </c>
      <c r="S24">
        <v>48.84</v>
      </c>
      <c r="T24">
        <v>48.84</v>
      </c>
      <c r="U24">
        <v>48.84</v>
      </c>
      <c r="V24">
        <v>48.84</v>
      </c>
      <c r="W24">
        <v>48.84</v>
      </c>
      <c r="X24">
        <v>48.84</v>
      </c>
      <c r="Y24">
        <v>48.84</v>
      </c>
      <c r="Z24">
        <v>48.84</v>
      </c>
      <c r="AA24">
        <v>48.84</v>
      </c>
      <c r="AB24">
        <v>48.84</v>
      </c>
      <c r="AC24">
        <v>48.84</v>
      </c>
      <c r="AD24">
        <v>48.84</v>
      </c>
      <c r="AE24">
        <v>48.84</v>
      </c>
      <c r="AF24">
        <v>48.84</v>
      </c>
      <c r="AG24">
        <v>48.84</v>
      </c>
      <c r="AH24">
        <v>48.84</v>
      </c>
      <c r="AI24">
        <v>48.84</v>
      </c>
    </row>
    <row r="25" spans="1:35" x14ac:dyDescent="0.15">
      <c r="A25" t="s">
        <v>62</v>
      </c>
      <c r="B25" t="s">
        <v>56</v>
      </c>
      <c r="C25" t="s">
        <v>88</v>
      </c>
      <c r="D25">
        <v>1963</v>
      </c>
      <c r="E25">
        <v>0</v>
      </c>
      <c r="F25">
        <v>82.1</v>
      </c>
      <c r="G25">
        <v>82.1</v>
      </c>
    </row>
    <row r="26" spans="1:35" x14ac:dyDescent="0.15">
      <c r="A26" t="s">
        <v>62</v>
      </c>
      <c r="B26" t="s">
        <v>56</v>
      </c>
      <c r="C26" t="s">
        <v>87</v>
      </c>
      <c r="D26">
        <v>1964</v>
      </c>
      <c r="E26">
        <v>0</v>
      </c>
      <c r="F26">
        <v>82.1</v>
      </c>
      <c r="G26">
        <v>82.1</v>
      </c>
    </row>
    <row r="27" spans="1:35" x14ac:dyDescent="0.15">
      <c r="A27" t="s">
        <v>62</v>
      </c>
      <c r="B27" t="s">
        <v>56</v>
      </c>
      <c r="C27" t="s">
        <v>86</v>
      </c>
      <c r="D27">
        <v>1970</v>
      </c>
      <c r="E27">
        <v>0</v>
      </c>
      <c r="F27">
        <v>86.1</v>
      </c>
      <c r="G27">
        <v>86.1</v>
      </c>
    </row>
    <row r="28" spans="1:35" x14ac:dyDescent="0.15">
      <c r="A28" t="s">
        <v>62</v>
      </c>
      <c r="B28" t="s">
        <v>56</v>
      </c>
      <c r="C28" t="s">
        <v>85</v>
      </c>
      <c r="D28">
        <v>1972</v>
      </c>
      <c r="E28">
        <v>0</v>
      </c>
      <c r="F28">
        <v>85.3</v>
      </c>
      <c r="G28">
        <v>85.3</v>
      </c>
    </row>
    <row r="29" spans="1:35" x14ac:dyDescent="0.15">
      <c r="A29" t="s">
        <v>62</v>
      </c>
      <c r="B29" t="s">
        <v>56</v>
      </c>
      <c r="C29" t="s">
        <v>84</v>
      </c>
      <c r="D29">
        <v>1974</v>
      </c>
      <c r="E29">
        <v>0</v>
      </c>
      <c r="F29">
        <v>134.30000000000001</v>
      </c>
      <c r="G29">
        <v>134.30000000000001</v>
      </c>
      <c r="H29">
        <v>134.30000000000001</v>
      </c>
      <c r="I29">
        <v>134.30000000000001</v>
      </c>
      <c r="J29">
        <v>134.30000000000001</v>
      </c>
      <c r="K29">
        <v>134.30000000000001</v>
      </c>
      <c r="L29">
        <v>134.30000000000001</v>
      </c>
      <c r="M29">
        <v>134.30000000000001</v>
      </c>
      <c r="N29">
        <v>134.30000000000001</v>
      </c>
      <c r="O29">
        <v>134.30000000000001</v>
      </c>
      <c r="P29">
        <v>134.30000000000001</v>
      </c>
      <c r="Q29">
        <v>134.30000000000001</v>
      </c>
      <c r="R29">
        <v>134.30000000000001</v>
      </c>
      <c r="S29">
        <v>134.30000000000001</v>
      </c>
      <c r="T29">
        <v>134.30000000000001</v>
      </c>
      <c r="U29">
        <v>134.30000000000001</v>
      </c>
      <c r="V29">
        <v>134.30000000000001</v>
      </c>
      <c r="W29">
        <v>134.30000000000001</v>
      </c>
      <c r="X29">
        <v>134.30000000000001</v>
      </c>
      <c r="Y29">
        <v>134.30000000000001</v>
      </c>
      <c r="Z29">
        <v>134.30000000000001</v>
      </c>
      <c r="AA29">
        <v>134.30000000000001</v>
      </c>
      <c r="AB29">
        <v>134.30000000000001</v>
      </c>
      <c r="AC29">
        <v>134.30000000000001</v>
      </c>
      <c r="AD29">
        <v>134.30000000000001</v>
      </c>
    </row>
    <row r="30" spans="1:35" x14ac:dyDescent="0.15">
      <c r="A30" t="s">
        <v>62</v>
      </c>
      <c r="B30" t="s">
        <v>56</v>
      </c>
      <c r="C30" t="s">
        <v>83</v>
      </c>
      <c r="D30">
        <v>1981</v>
      </c>
      <c r="E30">
        <v>0</v>
      </c>
      <c r="F30">
        <v>134.4</v>
      </c>
      <c r="G30">
        <v>134.4</v>
      </c>
      <c r="H30">
        <v>134.4</v>
      </c>
      <c r="I30">
        <v>134.4</v>
      </c>
      <c r="J30">
        <v>134.4</v>
      </c>
      <c r="K30">
        <v>134.4</v>
      </c>
      <c r="L30">
        <v>134.4</v>
      </c>
      <c r="M30">
        <v>134.4</v>
      </c>
      <c r="N30">
        <v>134.4</v>
      </c>
      <c r="O30">
        <v>134.4</v>
      </c>
      <c r="P30">
        <v>134.4</v>
      </c>
      <c r="Q30">
        <v>134.4</v>
      </c>
      <c r="R30">
        <v>134.4</v>
      </c>
      <c r="S30">
        <v>134.4</v>
      </c>
      <c r="T30">
        <v>134.4</v>
      </c>
      <c r="U30">
        <v>134.4</v>
      </c>
      <c r="V30">
        <v>134.4</v>
      </c>
      <c r="W30">
        <v>134.4</v>
      </c>
      <c r="X30">
        <v>134.4</v>
      </c>
      <c r="Y30">
        <v>134.4</v>
      </c>
      <c r="Z30">
        <v>134.4</v>
      </c>
      <c r="AA30">
        <v>134.4</v>
      </c>
      <c r="AB30">
        <v>134.4</v>
      </c>
      <c r="AC30">
        <v>134.4</v>
      </c>
      <c r="AD30">
        <v>134.4</v>
      </c>
    </row>
    <row r="31" spans="1:35" x14ac:dyDescent="0.15">
      <c r="A31" t="s">
        <v>62</v>
      </c>
      <c r="B31" t="s">
        <v>56</v>
      </c>
      <c r="C31" t="s">
        <v>82</v>
      </c>
      <c r="D31">
        <v>1973</v>
      </c>
      <c r="E31">
        <v>0</v>
      </c>
      <c r="F31">
        <v>49.9</v>
      </c>
      <c r="G31">
        <v>49.9</v>
      </c>
      <c r="H31">
        <v>49.9</v>
      </c>
      <c r="I31">
        <v>49.9</v>
      </c>
      <c r="J31">
        <v>49.9</v>
      </c>
      <c r="K31">
        <v>49.9</v>
      </c>
      <c r="L31">
        <v>49.9</v>
      </c>
      <c r="M31">
        <v>49.9</v>
      </c>
      <c r="N31">
        <v>49.9</v>
      </c>
      <c r="O31">
        <v>49.9</v>
      </c>
      <c r="P31">
        <v>49.9</v>
      </c>
      <c r="Q31">
        <v>49.9</v>
      </c>
      <c r="R31">
        <v>49.9</v>
      </c>
      <c r="S31">
        <v>49.9</v>
      </c>
      <c r="T31">
        <v>49.9</v>
      </c>
      <c r="U31">
        <v>49.9</v>
      </c>
      <c r="V31">
        <v>49.9</v>
      </c>
      <c r="W31">
        <v>49.9</v>
      </c>
      <c r="X31">
        <v>49.9</v>
      </c>
      <c r="Y31">
        <v>49.9</v>
      </c>
      <c r="Z31">
        <v>49.9</v>
      </c>
      <c r="AA31">
        <v>49.9</v>
      </c>
      <c r="AB31">
        <v>49.9</v>
      </c>
      <c r="AC31">
        <v>49.9</v>
      </c>
      <c r="AD31">
        <v>49.9</v>
      </c>
      <c r="AE31">
        <v>49.9</v>
      </c>
      <c r="AF31">
        <v>49.9</v>
      </c>
      <c r="AG31">
        <v>49.9</v>
      </c>
      <c r="AH31">
        <v>49.9</v>
      </c>
      <c r="AI31">
        <v>49.9</v>
      </c>
    </row>
    <row r="32" spans="1:35" x14ac:dyDescent="0.15">
      <c r="A32" t="s">
        <v>62</v>
      </c>
      <c r="B32" t="s">
        <v>56</v>
      </c>
      <c r="C32" t="s">
        <v>81</v>
      </c>
      <c r="D32">
        <v>1961</v>
      </c>
      <c r="E32">
        <v>0</v>
      </c>
      <c r="F32">
        <v>53.5</v>
      </c>
      <c r="G32">
        <v>53.5</v>
      </c>
    </row>
    <row r="33" spans="1:35" x14ac:dyDescent="0.15">
      <c r="A33" t="s">
        <v>62</v>
      </c>
      <c r="B33" t="s">
        <v>56</v>
      </c>
      <c r="C33" t="s">
        <v>80</v>
      </c>
      <c r="D33">
        <v>1966</v>
      </c>
      <c r="E33">
        <v>0</v>
      </c>
      <c r="F33">
        <v>82.9</v>
      </c>
      <c r="G33">
        <v>82.9</v>
      </c>
    </row>
    <row r="34" spans="1:35" x14ac:dyDescent="0.15">
      <c r="A34" t="s">
        <v>62</v>
      </c>
      <c r="B34" t="s">
        <v>56</v>
      </c>
      <c r="C34" t="s">
        <v>79</v>
      </c>
      <c r="D34">
        <v>1968</v>
      </c>
      <c r="E34">
        <v>0</v>
      </c>
      <c r="F34">
        <v>86.1</v>
      </c>
      <c r="G34">
        <v>86.1</v>
      </c>
    </row>
    <row r="35" spans="1:35" x14ac:dyDescent="0.15">
      <c r="A35" t="s">
        <v>62</v>
      </c>
      <c r="B35" t="s">
        <v>56</v>
      </c>
      <c r="C35" t="s">
        <v>78</v>
      </c>
      <c r="D35">
        <v>1973</v>
      </c>
      <c r="E35">
        <v>0</v>
      </c>
      <c r="F35">
        <v>52.9</v>
      </c>
      <c r="G35">
        <v>52.9</v>
      </c>
      <c r="H35">
        <v>52.9</v>
      </c>
      <c r="I35">
        <v>52.9</v>
      </c>
      <c r="J35">
        <v>52.9</v>
      </c>
      <c r="K35">
        <v>52.9</v>
      </c>
      <c r="L35">
        <v>52.9</v>
      </c>
      <c r="M35">
        <v>52.9</v>
      </c>
      <c r="N35">
        <v>52.9</v>
      </c>
      <c r="O35">
        <v>52.9</v>
      </c>
      <c r="P35">
        <v>52.9</v>
      </c>
      <c r="Q35">
        <v>52.9</v>
      </c>
      <c r="R35">
        <v>52.9</v>
      </c>
      <c r="S35">
        <v>52.9</v>
      </c>
      <c r="T35">
        <v>52.9</v>
      </c>
      <c r="U35">
        <v>52.9</v>
      </c>
      <c r="V35">
        <v>52.9</v>
      </c>
      <c r="W35">
        <v>52.9</v>
      </c>
      <c r="X35">
        <v>52.9</v>
      </c>
      <c r="Y35">
        <v>52.9</v>
      </c>
      <c r="Z35">
        <v>52.9</v>
      </c>
      <c r="AA35">
        <v>52.9</v>
      </c>
      <c r="AB35">
        <v>52.9</v>
      </c>
      <c r="AC35">
        <v>52.9</v>
      </c>
      <c r="AD35">
        <v>52.9</v>
      </c>
      <c r="AE35">
        <v>52.9</v>
      </c>
      <c r="AF35">
        <v>52.9</v>
      </c>
      <c r="AG35">
        <v>52.9</v>
      </c>
      <c r="AH35">
        <v>52.9</v>
      </c>
      <c r="AI35">
        <v>52.9</v>
      </c>
    </row>
    <row r="36" spans="1:35" x14ac:dyDescent="0.15">
      <c r="A36" t="s">
        <v>62</v>
      </c>
      <c r="B36" t="s">
        <v>55</v>
      </c>
      <c r="C36" t="s">
        <v>91</v>
      </c>
      <c r="D36">
        <v>2020</v>
      </c>
      <c r="E36">
        <v>0</v>
      </c>
      <c r="U36">
        <v>62.266367698835403</v>
      </c>
    </row>
    <row r="37" spans="1:35" x14ac:dyDescent="0.15">
      <c r="A37" t="s">
        <v>62</v>
      </c>
      <c r="B37" t="s">
        <v>55</v>
      </c>
      <c r="C37" t="s">
        <v>88</v>
      </c>
      <c r="D37">
        <v>1963</v>
      </c>
      <c r="E37">
        <v>0</v>
      </c>
      <c r="H37">
        <v>82.1</v>
      </c>
    </row>
    <row r="38" spans="1:35" x14ac:dyDescent="0.15">
      <c r="A38" t="s">
        <v>62</v>
      </c>
      <c r="B38" t="s">
        <v>55</v>
      </c>
      <c r="C38" t="s">
        <v>87</v>
      </c>
      <c r="D38">
        <v>1964</v>
      </c>
      <c r="E38">
        <v>0</v>
      </c>
      <c r="H38">
        <v>82.1</v>
      </c>
    </row>
    <row r="39" spans="1:35" x14ac:dyDescent="0.15">
      <c r="A39" t="s">
        <v>62</v>
      </c>
      <c r="B39" t="s">
        <v>55</v>
      </c>
      <c r="C39" t="s">
        <v>86</v>
      </c>
      <c r="D39">
        <v>1970</v>
      </c>
      <c r="E39">
        <v>0</v>
      </c>
      <c r="H39">
        <v>86.1</v>
      </c>
    </row>
    <row r="40" spans="1:35" x14ac:dyDescent="0.15">
      <c r="A40" t="s">
        <v>62</v>
      </c>
      <c r="B40" t="s">
        <v>55</v>
      </c>
      <c r="C40" t="s">
        <v>85</v>
      </c>
      <c r="D40">
        <v>1972</v>
      </c>
      <c r="E40">
        <v>0</v>
      </c>
      <c r="H40">
        <v>85.3</v>
      </c>
    </row>
    <row r="41" spans="1:35" x14ac:dyDescent="0.15">
      <c r="A41" t="s">
        <v>62</v>
      </c>
      <c r="B41" t="s">
        <v>55</v>
      </c>
      <c r="C41" t="s">
        <v>84</v>
      </c>
      <c r="D41">
        <v>1974</v>
      </c>
      <c r="E41">
        <v>0</v>
      </c>
      <c r="AE41">
        <v>134.30000000000001</v>
      </c>
    </row>
    <row r="42" spans="1:35" x14ac:dyDescent="0.15">
      <c r="A42" t="s">
        <v>62</v>
      </c>
      <c r="B42" t="s">
        <v>55</v>
      </c>
      <c r="C42" t="s">
        <v>83</v>
      </c>
      <c r="D42">
        <v>1981</v>
      </c>
      <c r="E42">
        <v>0</v>
      </c>
      <c r="AE42">
        <v>134.4</v>
      </c>
    </row>
    <row r="43" spans="1:35" x14ac:dyDescent="0.15">
      <c r="A43" t="s">
        <v>62</v>
      </c>
      <c r="B43" t="s">
        <v>55</v>
      </c>
      <c r="C43" t="s">
        <v>81</v>
      </c>
      <c r="D43">
        <v>1961</v>
      </c>
      <c r="E43">
        <v>0</v>
      </c>
      <c r="H43">
        <v>53.5</v>
      </c>
    </row>
    <row r="44" spans="1:35" x14ac:dyDescent="0.15">
      <c r="A44" t="s">
        <v>62</v>
      </c>
      <c r="B44" t="s">
        <v>55</v>
      </c>
      <c r="C44" t="s">
        <v>80</v>
      </c>
      <c r="D44">
        <v>1966</v>
      </c>
      <c r="E44">
        <v>0</v>
      </c>
      <c r="H44">
        <v>82.9</v>
      </c>
    </row>
    <row r="45" spans="1:35" x14ac:dyDescent="0.15">
      <c r="A45" t="s">
        <v>62</v>
      </c>
      <c r="B45" t="s">
        <v>55</v>
      </c>
      <c r="C45" t="s">
        <v>79</v>
      </c>
      <c r="D45">
        <v>1968</v>
      </c>
      <c r="E45">
        <v>0</v>
      </c>
      <c r="H45">
        <v>86.1</v>
      </c>
    </row>
    <row r="46" spans="1:35" x14ac:dyDescent="0.15">
      <c r="A46" t="s">
        <v>62</v>
      </c>
      <c r="B46" t="s">
        <v>54</v>
      </c>
      <c r="C46" t="s">
        <v>91</v>
      </c>
      <c r="D46">
        <v>2020</v>
      </c>
      <c r="E46">
        <v>0</v>
      </c>
      <c r="F46">
        <v>56338996.773092702</v>
      </c>
    </row>
    <row r="47" spans="1:35" x14ac:dyDescent="0.15">
      <c r="A47" t="s">
        <v>62</v>
      </c>
      <c r="B47" t="s">
        <v>54</v>
      </c>
      <c r="C47" t="s">
        <v>91</v>
      </c>
      <c r="D47">
        <v>2035</v>
      </c>
      <c r="E47">
        <v>0</v>
      </c>
      <c r="U47">
        <v>32030679.221583501</v>
      </c>
    </row>
    <row r="48" spans="1:35" x14ac:dyDescent="0.15">
      <c r="A48" t="s">
        <v>62</v>
      </c>
      <c r="B48" t="s">
        <v>53</v>
      </c>
      <c r="C48" t="s">
        <v>92</v>
      </c>
      <c r="D48">
        <v>2013</v>
      </c>
      <c r="E48">
        <v>0</v>
      </c>
      <c r="F48">
        <v>67349.469972057297</v>
      </c>
      <c r="G48">
        <v>67349.469972057297</v>
      </c>
      <c r="H48">
        <v>67349.469972057297</v>
      </c>
      <c r="I48">
        <v>67349.469972057297</v>
      </c>
      <c r="J48">
        <v>67349.469972057297</v>
      </c>
      <c r="K48">
        <v>67349.469972057297</v>
      </c>
      <c r="L48">
        <v>67349.469972057297</v>
      </c>
      <c r="M48">
        <v>67349.469972057297</v>
      </c>
      <c r="N48">
        <v>67349.469972057297</v>
      </c>
      <c r="O48">
        <v>67349.469972057297</v>
      </c>
      <c r="P48">
        <v>67349.469972057297</v>
      </c>
      <c r="Q48">
        <v>67349.469972057297</v>
      </c>
      <c r="R48">
        <v>67349.469972057297</v>
      </c>
      <c r="S48">
        <v>67349.469972057297</v>
      </c>
      <c r="T48">
        <v>67349.469972057297</v>
      </c>
      <c r="U48">
        <v>67349.469972057297</v>
      </c>
      <c r="V48">
        <v>67349.469972057297</v>
      </c>
      <c r="W48">
        <v>67349.469972057297</v>
      </c>
      <c r="X48">
        <v>67349.469972057297</v>
      </c>
      <c r="Y48">
        <v>67349.469972057297</v>
      </c>
      <c r="Z48">
        <v>67349.469972057297</v>
      </c>
      <c r="AA48">
        <v>67349.469972057297</v>
      </c>
      <c r="AB48">
        <v>67349.469972057297</v>
      </c>
      <c r="AC48">
        <v>67349.469972057297</v>
      </c>
      <c r="AD48">
        <v>67349.469972057297</v>
      </c>
      <c r="AE48">
        <v>67349.469972057297</v>
      </c>
      <c r="AF48">
        <v>67349.469972057297</v>
      </c>
      <c r="AG48">
        <v>67349.469972057297</v>
      </c>
      <c r="AH48">
        <v>67349.469972057297</v>
      </c>
      <c r="AI48">
        <v>67349.469972057297</v>
      </c>
    </row>
    <row r="49" spans="1:35" x14ac:dyDescent="0.15">
      <c r="A49" t="s">
        <v>62</v>
      </c>
      <c r="B49" t="s">
        <v>53</v>
      </c>
      <c r="C49" t="s">
        <v>91</v>
      </c>
      <c r="D49">
        <v>2020</v>
      </c>
      <c r="E49">
        <v>0</v>
      </c>
      <c r="F49">
        <v>2121197.1676616198</v>
      </c>
      <c r="G49">
        <v>2121197.1676616198</v>
      </c>
      <c r="H49">
        <v>2121197.1676616198</v>
      </c>
      <c r="I49">
        <v>2121197.1676616198</v>
      </c>
      <c r="J49">
        <v>2121197.1676616198</v>
      </c>
      <c r="K49">
        <v>2121197.1676616198</v>
      </c>
      <c r="L49">
        <v>2121197.1676616198</v>
      </c>
      <c r="M49">
        <v>2121197.1676616198</v>
      </c>
      <c r="N49">
        <v>2121197.1676616198</v>
      </c>
      <c r="O49">
        <v>2121197.1676616198</v>
      </c>
      <c r="P49">
        <v>2121197.1676616198</v>
      </c>
      <c r="Q49">
        <v>2121197.1676616198</v>
      </c>
      <c r="R49">
        <v>2121197.1676616198</v>
      </c>
      <c r="S49">
        <v>2121197.1676616198</v>
      </c>
      <c r="T49">
        <v>2121197.1676616198</v>
      </c>
    </row>
    <row r="50" spans="1:35" x14ac:dyDescent="0.15">
      <c r="A50" t="s">
        <v>62</v>
      </c>
      <c r="B50" t="s">
        <v>53</v>
      </c>
      <c r="C50" t="s">
        <v>91</v>
      </c>
      <c r="D50">
        <v>2035</v>
      </c>
      <c r="E50">
        <v>0</v>
      </c>
      <c r="U50">
        <v>1205974.36828251</v>
      </c>
      <c r="V50">
        <v>1205974.36828251</v>
      </c>
      <c r="W50">
        <v>1205974.36828251</v>
      </c>
      <c r="X50">
        <v>1205974.36828251</v>
      </c>
      <c r="Y50">
        <v>1205974.36828251</v>
      </c>
      <c r="Z50">
        <v>1205974.36828251</v>
      </c>
      <c r="AA50">
        <v>1205974.36828251</v>
      </c>
      <c r="AB50">
        <v>1205974.36828251</v>
      </c>
      <c r="AC50">
        <v>1205974.36828251</v>
      </c>
      <c r="AD50">
        <v>1205974.36828251</v>
      </c>
      <c r="AE50">
        <v>1205974.36828251</v>
      </c>
      <c r="AF50">
        <v>1205974.36828251</v>
      </c>
      <c r="AG50">
        <v>1205974.36828251</v>
      </c>
      <c r="AH50">
        <v>1205974.36828251</v>
      </c>
      <c r="AI50">
        <v>1205974.36828251</v>
      </c>
    </row>
    <row r="51" spans="1:35" x14ac:dyDescent="0.15">
      <c r="A51" t="s">
        <v>62</v>
      </c>
      <c r="B51" t="s">
        <v>53</v>
      </c>
      <c r="C51" t="s">
        <v>90</v>
      </c>
      <c r="D51">
        <v>2009</v>
      </c>
      <c r="E51">
        <v>0</v>
      </c>
      <c r="F51">
        <v>1694967.0099513901</v>
      </c>
      <c r="G51">
        <v>1694967.0099513901</v>
      </c>
      <c r="H51">
        <v>1694967.0099513901</v>
      </c>
      <c r="I51">
        <v>1694967.0099513901</v>
      </c>
      <c r="J51">
        <v>1694967.0099513901</v>
      </c>
      <c r="K51">
        <v>1694967.0099513901</v>
      </c>
      <c r="L51">
        <v>1694967.0099513901</v>
      </c>
      <c r="M51">
        <v>1694967.0099513901</v>
      </c>
      <c r="N51">
        <v>1694967.0099513901</v>
      </c>
      <c r="O51">
        <v>1694967.0099513901</v>
      </c>
      <c r="P51">
        <v>1694967.0099513901</v>
      </c>
      <c r="Q51">
        <v>1694967.0099513901</v>
      </c>
      <c r="R51">
        <v>1694967.0099513901</v>
      </c>
      <c r="S51">
        <v>1694967.0099513901</v>
      </c>
      <c r="T51">
        <v>1694967.0099513901</v>
      </c>
      <c r="U51">
        <v>1694967.0099513901</v>
      </c>
      <c r="V51">
        <v>1694967.0099513901</v>
      </c>
      <c r="W51">
        <v>1694967.0099513901</v>
      </c>
      <c r="X51">
        <v>1694967.0099513901</v>
      </c>
      <c r="Y51">
        <v>1694967.0099513901</v>
      </c>
      <c r="Z51">
        <v>1694967.0099513901</v>
      </c>
      <c r="AA51">
        <v>1694967.0099513901</v>
      </c>
      <c r="AB51">
        <v>1694967.0099513901</v>
      </c>
      <c r="AC51">
        <v>1694967.0099513901</v>
      </c>
      <c r="AD51">
        <v>1694967.0099513901</v>
      </c>
      <c r="AE51">
        <v>1694967.0099513901</v>
      </c>
      <c r="AF51">
        <v>1694967.0099513901</v>
      </c>
      <c r="AG51">
        <v>1694967.0099513901</v>
      </c>
      <c r="AH51">
        <v>1694967.0099513901</v>
      </c>
      <c r="AI51">
        <v>1694967.0099513901</v>
      </c>
    </row>
    <row r="52" spans="1:35" x14ac:dyDescent="0.15">
      <c r="A52" t="s">
        <v>62</v>
      </c>
      <c r="B52" t="s">
        <v>53</v>
      </c>
      <c r="C52" t="s">
        <v>89</v>
      </c>
      <c r="D52">
        <v>2018</v>
      </c>
      <c r="E52">
        <v>0</v>
      </c>
      <c r="F52">
        <v>1821761.9014890201</v>
      </c>
      <c r="G52">
        <v>1821761.9014890201</v>
      </c>
      <c r="H52">
        <v>1821761.9014890201</v>
      </c>
      <c r="I52">
        <v>1821761.9014890201</v>
      </c>
      <c r="J52">
        <v>1821761.9014890201</v>
      </c>
      <c r="K52">
        <v>1821761.9014890201</v>
      </c>
      <c r="L52">
        <v>1821761.9014890201</v>
      </c>
      <c r="M52">
        <v>1821761.9014890201</v>
      </c>
      <c r="N52">
        <v>1821761.9014890201</v>
      </c>
      <c r="O52">
        <v>1821761.9014890201</v>
      </c>
      <c r="P52">
        <v>1821761.9014890201</v>
      </c>
      <c r="Q52">
        <v>1821761.9014890201</v>
      </c>
      <c r="R52">
        <v>1821761.9014890201</v>
      </c>
      <c r="S52">
        <v>1821761.9014890201</v>
      </c>
      <c r="T52">
        <v>1821761.9014890201</v>
      </c>
      <c r="U52">
        <v>1821761.9014890201</v>
      </c>
      <c r="V52">
        <v>1821761.9014890201</v>
      </c>
      <c r="W52">
        <v>1821761.9014890201</v>
      </c>
      <c r="X52">
        <v>1821761.9014890201</v>
      </c>
      <c r="Y52">
        <v>1821761.9014890201</v>
      </c>
      <c r="Z52">
        <v>1821761.9014890201</v>
      </c>
      <c r="AA52">
        <v>1821761.9014890201</v>
      </c>
      <c r="AB52">
        <v>1821761.9014890201</v>
      </c>
      <c r="AC52">
        <v>1821761.9014890201</v>
      </c>
      <c r="AD52">
        <v>1821761.9014890201</v>
      </c>
      <c r="AE52">
        <v>1821761.9014890201</v>
      </c>
      <c r="AF52">
        <v>1821761.9014890201</v>
      </c>
      <c r="AG52">
        <v>1821761.9014890201</v>
      </c>
      <c r="AH52">
        <v>1821761.9014890201</v>
      </c>
      <c r="AI52">
        <v>1821761.9014890201</v>
      </c>
    </row>
    <row r="53" spans="1:35" x14ac:dyDescent="0.15">
      <c r="A53" t="s">
        <v>62</v>
      </c>
      <c r="B53" t="s">
        <v>53</v>
      </c>
      <c r="C53" t="s">
        <v>88</v>
      </c>
      <c r="D53">
        <v>1963</v>
      </c>
      <c r="E53">
        <v>0</v>
      </c>
      <c r="F53">
        <v>876086.97903758904</v>
      </c>
      <c r="G53">
        <v>876086.97903758904</v>
      </c>
    </row>
    <row r="54" spans="1:35" x14ac:dyDescent="0.15">
      <c r="A54" t="s">
        <v>62</v>
      </c>
      <c r="B54" t="s">
        <v>53</v>
      </c>
      <c r="C54" t="s">
        <v>87</v>
      </c>
      <c r="D54">
        <v>1964</v>
      </c>
      <c r="E54">
        <v>0</v>
      </c>
      <c r="F54">
        <v>876086.97903758904</v>
      </c>
      <c r="G54">
        <v>876086.97903758904</v>
      </c>
    </row>
    <row r="55" spans="1:35" x14ac:dyDescent="0.15">
      <c r="A55" t="s">
        <v>62</v>
      </c>
      <c r="B55" t="s">
        <v>53</v>
      </c>
      <c r="C55" t="s">
        <v>86</v>
      </c>
      <c r="D55">
        <v>1970</v>
      </c>
      <c r="E55">
        <v>0</v>
      </c>
      <c r="F55">
        <v>918770.875702027</v>
      </c>
      <c r="G55">
        <v>918770.875702027</v>
      </c>
    </row>
    <row r="56" spans="1:35" x14ac:dyDescent="0.15">
      <c r="A56" t="s">
        <v>62</v>
      </c>
      <c r="B56" t="s">
        <v>53</v>
      </c>
      <c r="C56" t="s">
        <v>85</v>
      </c>
      <c r="D56">
        <v>1972</v>
      </c>
      <c r="E56">
        <v>0</v>
      </c>
      <c r="F56">
        <v>910234.09636913997</v>
      </c>
      <c r="G56">
        <v>910234.09636913997</v>
      </c>
    </row>
    <row r="57" spans="1:35" x14ac:dyDescent="0.15">
      <c r="A57" t="s">
        <v>62</v>
      </c>
      <c r="B57" t="s">
        <v>53</v>
      </c>
      <c r="C57" t="s">
        <v>84</v>
      </c>
      <c r="D57">
        <v>1974</v>
      </c>
      <c r="E57">
        <v>0</v>
      </c>
      <c r="F57">
        <v>1433111.8305085001</v>
      </c>
      <c r="G57">
        <v>1433111.8305085001</v>
      </c>
      <c r="H57">
        <v>1433111.8305085001</v>
      </c>
      <c r="I57">
        <v>1433111.8305085001</v>
      </c>
      <c r="J57">
        <v>1433111.8305085001</v>
      </c>
      <c r="K57">
        <v>1433111.8305085001</v>
      </c>
      <c r="L57">
        <v>1433111.8305085001</v>
      </c>
      <c r="M57">
        <v>1433111.8305085001</v>
      </c>
      <c r="N57">
        <v>1433111.8305085001</v>
      </c>
      <c r="O57">
        <v>1433111.8305085001</v>
      </c>
      <c r="P57">
        <v>1433111.8305085001</v>
      </c>
      <c r="Q57">
        <v>1433111.8305085001</v>
      </c>
      <c r="R57">
        <v>1433111.8305085001</v>
      </c>
      <c r="S57">
        <v>1433111.8305085001</v>
      </c>
      <c r="T57">
        <v>1433111.8305085001</v>
      </c>
      <c r="U57">
        <v>1433111.8305085001</v>
      </c>
      <c r="V57">
        <v>1433111.8305085001</v>
      </c>
      <c r="W57">
        <v>1433111.8305085001</v>
      </c>
      <c r="X57">
        <v>1433111.8305085001</v>
      </c>
      <c r="Y57">
        <v>1433111.8305085001</v>
      </c>
      <c r="Z57">
        <v>1433111.8305085001</v>
      </c>
      <c r="AA57">
        <v>1433111.8305085001</v>
      </c>
      <c r="AB57">
        <v>1433111.8305085001</v>
      </c>
      <c r="AC57">
        <v>1433111.8305085001</v>
      </c>
      <c r="AD57">
        <v>1433111.8305085001</v>
      </c>
    </row>
    <row r="58" spans="1:35" x14ac:dyDescent="0.15">
      <c r="A58" t="s">
        <v>62</v>
      </c>
      <c r="B58" t="s">
        <v>53</v>
      </c>
      <c r="C58" t="s">
        <v>83</v>
      </c>
      <c r="D58">
        <v>1981</v>
      </c>
      <c r="E58">
        <v>0</v>
      </c>
      <c r="F58">
        <v>1434178.9279251101</v>
      </c>
      <c r="G58">
        <v>1434178.9279251101</v>
      </c>
      <c r="H58">
        <v>1434178.9279251101</v>
      </c>
      <c r="I58">
        <v>1434178.9279251101</v>
      </c>
      <c r="J58">
        <v>1434178.9279251101</v>
      </c>
      <c r="K58">
        <v>1434178.9279251101</v>
      </c>
      <c r="L58">
        <v>1434178.9279251101</v>
      </c>
      <c r="M58">
        <v>1434178.9279251101</v>
      </c>
      <c r="N58">
        <v>1434178.9279251101</v>
      </c>
      <c r="O58">
        <v>1434178.9279251101</v>
      </c>
      <c r="P58">
        <v>1434178.9279251101</v>
      </c>
      <c r="Q58">
        <v>1434178.9279251101</v>
      </c>
      <c r="R58">
        <v>1434178.9279251101</v>
      </c>
      <c r="S58">
        <v>1434178.9279251101</v>
      </c>
      <c r="T58">
        <v>1434178.9279251101</v>
      </c>
      <c r="U58">
        <v>1434178.9279251101</v>
      </c>
      <c r="V58">
        <v>1434178.9279251101</v>
      </c>
      <c r="W58">
        <v>1434178.9279251101</v>
      </c>
      <c r="X58">
        <v>1434178.9279251101</v>
      </c>
      <c r="Y58">
        <v>1434178.9279251101</v>
      </c>
      <c r="Z58">
        <v>1434178.9279251101</v>
      </c>
      <c r="AA58">
        <v>1434178.9279251101</v>
      </c>
      <c r="AB58">
        <v>1434178.9279251101</v>
      </c>
      <c r="AC58">
        <v>1434178.9279251101</v>
      </c>
      <c r="AD58">
        <v>1434178.9279251101</v>
      </c>
    </row>
    <row r="59" spans="1:35" x14ac:dyDescent="0.15">
      <c r="A59" t="s">
        <v>62</v>
      </c>
      <c r="B59" t="s">
        <v>53</v>
      </c>
      <c r="C59" t="s">
        <v>82</v>
      </c>
      <c r="D59">
        <v>1973</v>
      </c>
      <c r="E59">
        <v>0</v>
      </c>
      <c r="F59">
        <v>944401.34761421406</v>
      </c>
      <c r="G59">
        <v>944401.34761421406</v>
      </c>
      <c r="H59">
        <v>944401.34761421406</v>
      </c>
      <c r="I59">
        <v>944401.34761421406</v>
      </c>
      <c r="J59">
        <v>944401.34761421406</v>
      </c>
      <c r="K59">
        <v>944401.34761421406</v>
      </c>
      <c r="L59">
        <v>944401.34761421406</v>
      </c>
      <c r="M59">
        <v>944401.34761421406</v>
      </c>
      <c r="N59">
        <v>944401.34761421406</v>
      </c>
      <c r="O59">
        <v>944401.34761421406</v>
      </c>
      <c r="P59">
        <v>944401.34761421406</v>
      </c>
      <c r="Q59">
        <v>944401.34761421406</v>
      </c>
      <c r="R59">
        <v>944401.34761421406</v>
      </c>
      <c r="S59">
        <v>944401.34761421406</v>
      </c>
      <c r="T59">
        <v>944401.34761421406</v>
      </c>
      <c r="U59">
        <v>944401.34761421406</v>
      </c>
      <c r="V59">
        <v>944401.34761421406</v>
      </c>
      <c r="W59">
        <v>944401.34761421406</v>
      </c>
      <c r="X59">
        <v>944401.34761421406</v>
      </c>
      <c r="Y59">
        <v>944401.34761421406</v>
      </c>
      <c r="Z59">
        <v>944401.34761421406</v>
      </c>
      <c r="AA59">
        <v>944401.34761421406</v>
      </c>
      <c r="AB59">
        <v>944401.34761421406</v>
      </c>
      <c r="AC59">
        <v>944401.34761421406</v>
      </c>
      <c r="AD59">
        <v>944401.34761421406</v>
      </c>
      <c r="AE59">
        <v>944401.34761421406</v>
      </c>
      <c r="AF59">
        <v>944401.34761421406</v>
      </c>
      <c r="AG59">
        <v>944401.34761421406</v>
      </c>
      <c r="AH59">
        <v>944401.34761421406</v>
      </c>
      <c r="AI59">
        <v>944401.34761421406</v>
      </c>
    </row>
    <row r="60" spans="1:35" x14ac:dyDescent="0.15">
      <c r="A60" t="s">
        <v>62</v>
      </c>
      <c r="B60" t="s">
        <v>53</v>
      </c>
      <c r="C60" t="s">
        <v>81</v>
      </c>
      <c r="D60">
        <v>1961</v>
      </c>
      <c r="E60">
        <v>0</v>
      </c>
      <c r="F60">
        <v>570897.11788685794</v>
      </c>
      <c r="G60">
        <v>570897.11788685794</v>
      </c>
    </row>
    <row r="61" spans="1:35" x14ac:dyDescent="0.15">
      <c r="A61" t="s">
        <v>62</v>
      </c>
      <c r="B61" t="s">
        <v>53</v>
      </c>
      <c r="C61" t="s">
        <v>80</v>
      </c>
      <c r="D61">
        <v>1966</v>
      </c>
      <c r="E61">
        <v>0</v>
      </c>
      <c r="F61">
        <v>884623.75837047701</v>
      </c>
      <c r="G61">
        <v>884623.75837047701</v>
      </c>
    </row>
    <row r="62" spans="1:35" x14ac:dyDescent="0.15">
      <c r="A62" t="s">
        <v>62</v>
      </c>
      <c r="B62" t="s">
        <v>53</v>
      </c>
      <c r="C62" t="s">
        <v>79</v>
      </c>
      <c r="D62">
        <v>1968</v>
      </c>
      <c r="E62">
        <v>0</v>
      </c>
      <c r="F62">
        <v>918770.875702027</v>
      </c>
      <c r="G62">
        <v>918770.875702027</v>
      </c>
    </row>
    <row r="63" spans="1:35" x14ac:dyDescent="0.15">
      <c r="A63" t="s">
        <v>62</v>
      </c>
      <c r="B63" t="s">
        <v>53</v>
      </c>
      <c r="C63" t="s">
        <v>78</v>
      </c>
      <c r="D63">
        <v>1973</v>
      </c>
      <c r="E63">
        <v>0</v>
      </c>
      <c r="F63">
        <v>1001178.98374332</v>
      </c>
      <c r="G63">
        <v>1001178.98374332</v>
      </c>
      <c r="H63">
        <v>1001178.98374332</v>
      </c>
      <c r="I63">
        <v>1001178.98374332</v>
      </c>
      <c r="J63">
        <v>1001178.98374332</v>
      </c>
      <c r="K63">
        <v>1001178.98374332</v>
      </c>
      <c r="L63">
        <v>1001178.98374332</v>
      </c>
      <c r="M63">
        <v>1001178.98374332</v>
      </c>
      <c r="N63">
        <v>1001178.98374332</v>
      </c>
      <c r="O63">
        <v>1001178.98374332</v>
      </c>
      <c r="P63">
        <v>1001178.98374332</v>
      </c>
      <c r="Q63">
        <v>1001178.98374332</v>
      </c>
      <c r="R63">
        <v>1001178.98374332</v>
      </c>
      <c r="S63">
        <v>1001178.98374332</v>
      </c>
      <c r="T63">
        <v>1001178.98374332</v>
      </c>
      <c r="U63">
        <v>1001178.98374332</v>
      </c>
      <c r="V63">
        <v>1001178.98374332</v>
      </c>
      <c r="W63">
        <v>1001178.98374332</v>
      </c>
      <c r="X63">
        <v>1001178.98374332</v>
      </c>
      <c r="Y63">
        <v>1001178.98374332</v>
      </c>
      <c r="Z63">
        <v>1001178.98374332</v>
      </c>
      <c r="AA63">
        <v>1001178.98374332</v>
      </c>
      <c r="AB63">
        <v>1001178.98374332</v>
      </c>
      <c r="AC63">
        <v>1001178.98374332</v>
      </c>
      <c r="AD63">
        <v>1001178.98374332</v>
      </c>
      <c r="AE63">
        <v>1001178.98374332</v>
      </c>
      <c r="AF63">
        <v>1001178.98374332</v>
      </c>
      <c r="AG63">
        <v>1001178.98374332</v>
      </c>
      <c r="AH63">
        <v>1001178.98374332</v>
      </c>
      <c r="AI63">
        <v>1001178.98374332</v>
      </c>
    </row>
    <row r="64" spans="1:35" x14ac:dyDescent="0.15">
      <c r="A64" t="s">
        <v>62</v>
      </c>
      <c r="B64" t="s">
        <v>52</v>
      </c>
      <c r="C64" t="s">
        <v>92</v>
      </c>
      <c r="D64">
        <v>2013</v>
      </c>
      <c r="E64">
        <v>0</v>
      </c>
      <c r="F64">
        <v>1379605.50538358</v>
      </c>
      <c r="G64">
        <v>149863.41972351301</v>
      </c>
      <c r="H64">
        <v>1471376.55350804</v>
      </c>
      <c r="I64">
        <v>1578396.63807888</v>
      </c>
      <c r="J64">
        <v>537389.12235233397</v>
      </c>
      <c r="K64">
        <v>828394.89676859695</v>
      </c>
      <c r="L64">
        <v>200165.894242743</v>
      </c>
      <c r="M64">
        <v>205828.301103834</v>
      </c>
      <c r="N64">
        <v>546015.27812836703</v>
      </c>
      <c r="O64">
        <v>796942.58149988903</v>
      </c>
      <c r="P64">
        <v>295136.571255513</v>
      </c>
      <c r="Q64">
        <v>44172.514770790498</v>
      </c>
      <c r="S64">
        <v>533500.52129318402</v>
      </c>
      <c r="T64">
        <v>258230.55885752701</v>
      </c>
      <c r="U64">
        <v>227817.08207369299</v>
      </c>
      <c r="V64">
        <v>213260.982189186</v>
      </c>
      <c r="W64">
        <v>396510.688751248</v>
      </c>
      <c r="Z64">
        <v>168057.04950108501</v>
      </c>
      <c r="AE64">
        <v>463041.102832656</v>
      </c>
      <c r="AF64">
        <v>463041.102832656</v>
      </c>
      <c r="AG64">
        <v>463041.102832656</v>
      </c>
      <c r="AH64">
        <v>463041.102832656</v>
      </c>
      <c r="AI64">
        <v>463041.102832656</v>
      </c>
    </row>
    <row r="65" spans="1:35" x14ac:dyDescent="0.15">
      <c r="A65" t="s">
        <v>62</v>
      </c>
      <c r="B65" t="s">
        <v>52</v>
      </c>
      <c r="C65" t="s">
        <v>90</v>
      </c>
      <c r="D65">
        <v>2009</v>
      </c>
      <c r="E65">
        <v>0</v>
      </c>
      <c r="F65">
        <v>3068145.4737487198</v>
      </c>
      <c r="G65">
        <v>805578.04780857195</v>
      </c>
      <c r="H65">
        <v>24748030.226688601</v>
      </c>
      <c r="I65">
        <v>19626228.089186098</v>
      </c>
      <c r="J65">
        <v>22676930.039838601</v>
      </c>
      <c r="K65">
        <v>10809149.2952228</v>
      </c>
      <c r="L65">
        <v>11075822.2603631</v>
      </c>
      <c r="M65">
        <v>13509461.494984999</v>
      </c>
      <c r="N65">
        <v>3255194.30733852</v>
      </c>
      <c r="O65">
        <v>9084784.5760753993</v>
      </c>
      <c r="P65">
        <v>4733355.2753504803</v>
      </c>
      <c r="Q65">
        <v>6676188.7387897503</v>
      </c>
      <c r="R65">
        <v>5256237.3225010801</v>
      </c>
      <c r="S65">
        <v>8392531.6269352492</v>
      </c>
      <c r="T65">
        <v>4772217.5924185701</v>
      </c>
      <c r="U65">
        <v>10276281.8928385</v>
      </c>
      <c r="V65">
        <v>5936718.8487115595</v>
      </c>
      <c r="W65">
        <v>4418206.2547481796</v>
      </c>
      <c r="X65">
        <v>1892846.1397542299</v>
      </c>
      <c r="Y65">
        <v>2162341.9943709699</v>
      </c>
      <c r="Z65">
        <v>4782019.97864288</v>
      </c>
      <c r="AB65">
        <v>912350.61422078498</v>
      </c>
      <c r="AE65">
        <v>7490920.6065606698</v>
      </c>
      <c r="AF65">
        <v>7490920.6065606698</v>
      </c>
      <c r="AG65">
        <v>7490920.6065606698</v>
      </c>
      <c r="AH65">
        <v>7490920.6065606698</v>
      </c>
      <c r="AI65">
        <v>7490920.6065606698</v>
      </c>
    </row>
    <row r="66" spans="1:35" x14ac:dyDescent="0.15">
      <c r="A66" t="s">
        <v>62</v>
      </c>
      <c r="B66" t="s">
        <v>52</v>
      </c>
      <c r="C66" t="s">
        <v>89</v>
      </c>
      <c r="D66">
        <v>2018</v>
      </c>
      <c r="E66">
        <v>0</v>
      </c>
      <c r="F66">
        <v>6702487.5665919799</v>
      </c>
      <c r="G66">
        <v>13878219.686406</v>
      </c>
      <c r="H66">
        <v>28657346.385950498</v>
      </c>
      <c r="I66">
        <v>27881165.667588599</v>
      </c>
      <c r="J66">
        <v>29583643.4199326</v>
      </c>
      <c r="K66">
        <v>30787438.896226101</v>
      </c>
      <c r="L66">
        <v>32850543.516860101</v>
      </c>
      <c r="M66">
        <v>32197771.706020501</v>
      </c>
      <c r="N66">
        <v>35120325.1272223</v>
      </c>
      <c r="O66">
        <v>31668440.992697299</v>
      </c>
      <c r="P66">
        <v>32334811.0664986</v>
      </c>
      <c r="Q66">
        <v>27654077.951966502</v>
      </c>
      <c r="R66">
        <v>22742454.438017</v>
      </c>
      <c r="S66">
        <v>19014672.825861301</v>
      </c>
      <c r="T66">
        <v>19967116.299631599</v>
      </c>
      <c r="U66">
        <v>21305853.960949499</v>
      </c>
      <c r="V66">
        <v>18394844.3865817</v>
      </c>
      <c r="W66">
        <v>17407686.0917469</v>
      </c>
      <c r="X66">
        <v>22965757.0073235</v>
      </c>
      <c r="Y66">
        <v>24029327.754019599</v>
      </c>
      <c r="Z66">
        <v>23640928.636426602</v>
      </c>
      <c r="AA66">
        <v>15355884.752188399</v>
      </c>
      <c r="AB66">
        <v>8526758.9901987705</v>
      </c>
      <c r="AC66">
        <v>1614223.4003600799</v>
      </c>
      <c r="AD66">
        <v>2607571.8582946998</v>
      </c>
      <c r="AE66">
        <v>13208457.214194899</v>
      </c>
      <c r="AF66">
        <v>13208457.214194899</v>
      </c>
      <c r="AG66">
        <v>13208457.214194899</v>
      </c>
      <c r="AH66">
        <v>13208457.214194899</v>
      </c>
      <c r="AI66">
        <v>13208457.214194899</v>
      </c>
    </row>
    <row r="67" spans="1:35" x14ac:dyDescent="0.15">
      <c r="A67" t="s">
        <v>62</v>
      </c>
      <c r="B67" t="s">
        <v>52</v>
      </c>
      <c r="C67" t="s">
        <v>88</v>
      </c>
      <c r="D67">
        <v>1963</v>
      </c>
      <c r="E67">
        <v>0</v>
      </c>
      <c r="F67">
        <v>17063192.642054401</v>
      </c>
      <c r="G67">
        <v>7811970.9426923199</v>
      </c>
    </row>
    <row r="68" spans="1:35" x14ac:dyDescent="0.15">
      <c r="A68" t="s">
        <v>62</v>
      </c>
      <c r="B68" t="s">
        <v>52</v>
      </c>
      <c r="C68" t="s">
        <v>87</v>
      </c>
      <c r="D68">
        <v>1964</v>
      </c>
      <c r="E68">
        <v>0</v>
      </c>
      <c r="F68">
        <v>28673606.1506957</v>
      </c>
      <c r="G68">
        <v>27716110.5854626</v>
      </c>
    </row>
    <row r="69" spans="1:35" x14ac:dyDescent="0.15">
      <c r="A69" t="s">
        <v>62</v>
      </c>
      <c r="B69" t="s">
        <v>52</v>
      </c>
      <c r="C69" t="s">
        <v>86</v>
      </c>
      <c r="D69">
        <v>1970</v>
      </c>
      <c r="E69">
        <v>0</v>
      </c>
      <c r="F69">
        <v>56868276.320755303</v>
      </c>
      <c r="G69">
        <v>60380376.995057702</v>
      </c>
    </row>
    <row r="70" spans="1:35" x14ac:dyDescent="0.15">
      <c r="A70" t="s">
        <v>62</v>
      </c>
      <c r="B70" t="s">
        <v>52</v>
      </c>
      <c r="C70" t="s">
        <v>85</v>
      </c>
      <c r="D70">
        <v>1972</v>
      </c>
      <c r="E70">
        <v>0</v>
      </c>
      <c r="F70">
        <v>30037611.873107798</v>
      </c>
      <c r="G70">
        <v>17724729.357964899</v>
      </c>
    </row>
    <row r="71" spans="1:35" x14ac:dyDescent="0.15">
      <c r="A71" t="s">
        <v>62</v>
      </c>
      <c r="B71" t="s">
        <v>52</v>
      </c>
      <c r="C71" t="s">
        <v>84</v>
      </c>
      <c r="D71">
        <v>1974</v>
      </c>
      <c r="E71">
        <v>0</v>
      </c>
      <c r="F71">
        <v>100273898.253879</v>
      </c>
      <c r="G71">
        <v>98877715.036992893</v>
      </c>
      <c r="H71">
        <v>106530547.66204999</v>
      </c>
      <c r="I71">
        <v>106791328.033613</v>
      </c>
      <c r="J71">
        <v>110440075.64875101</v>
      </c>
      <c r="K71">
        <v>115665877.407079</v>
      </c>
      <c r="L71">
        <v>117717812.03140201</v>
      </c>
      <c r="M71">
        <v>114961704.36759</v>
      </c>
      <c r="N71">
        <v>118595144.803315</v>
      </c>
      <c r="O71">
        <v>119822941.075611</v>
      </c>
      <c r="P71">
        <v>115657423.702057</v>
      </c>
      <c r="Q71">
        <v>98365318.022196099</v>
      </c>
      <c r="R71">
        <v>88782736.549561203</v>
      </c>
      <c r="S71">
        <v>66780020.861074403</v>
      </c>
      <c r="T71">
        <v>66556430.481239103</v>
      </c>
      <c r="U71">
        <v>63924051.205558002</v>
      </c>
      <c r="V71">
        <v>63345709.246946402</v>
      </c>
      <c r="W71">
        <v>71059323.178215399</v>
      </c>
      <c r="X71">
        <v>67068625.6755879</v>
      </c>
      <c r="Y71">
        <v>63401288.551792897</v>
      </c>
      <c r="Z71">
        <v>66552350.3826814</v>
      </c>
      <c r="AA71">
        <v>38877473.083867498</v>
      </c>
      <c r="AB71">
        <v>24270385.808304299</v>
      </c>
      <c r="AC71">
        <v>14454823.4671269</v>
      </c>
      <c r="AD71">
        <v>8865980.6973735094</v>
      </c>
    </row>
    <row r="72" spans="1:35" x14ac:dyDescent="0.15">
      <c r="A72" t="s">
        <v>62</v>
      </c>
      <c r="B72" t="s">
        <v>52</v>
      </c>
      <c r="C72" t="s">
        <v>83</v>
      </c>
      <c r="D72">
        <v>1981</v>
      </c>
      <c r="E72">
        <v>0</v>
      </c>
      <c r="F72">
        <v>64010020.083358698</v>
      </c>
      <c r="G72">
        <v>38627339.465077803</v>
      </c>
      <c r="H72">
        <v>106076048.975611</v>
      </c>
      <c r="I72">
        <v>108877823.546437</v>
      </c>
      <c r="J72">
        <v>111966489.951418</v>
      </c>
      <c r="K72">
        <v>111336062.694059</v>
      </c>
      <c r="L72">
        <v>96595886.714167103</v>
      </c>
      <c r="M72">
        <v>91045506.086067006</v>
      </c>
      <c r="N72">
        <v>91082150.966940895</v>
      </c>
      <c r="O72">
        <v>66988294.321770899</v>
      </c>
      <c r="P72">
        <v>54330689.130317099</v>
      </c>
      <c r="Q72">
        <v>34624115.024354197</v>
      </c>
      <c r="R72">
        <v>32510124.2789285</v>
      </c>
      <c r="S72">
        <v>39272839.5181695</v>
      </c>
      <c r="T72">
        <v>28809270.911397599</v>
      </c>
      <c r="U72">
        <v>17003145.9322492</v>
      </c>
      <c r="V72">
        <v>28641531.1428768</v>
      </c>
      <c r="W72">
        <v>18750251.823197201</v>
      </c>
      <c r="X72">
        <v>20069295.7945683</v>
      </c>
      <c r="Y72">
        <v>16102691.785732299</v>
      </c>
      <c r="Z72">
        <v>17318007.2483893</v>
      </c>
      <c r="AA72">
        <v>6538573.1255737497</v>
      </c>
      <c r="AB72">
        <v>3448807.9594821301</v>
      </c>
      <c r="AC72">
        <v>3465983.91521062</v>
      </c>
      <c r="AD72">
        <v>3480011.5423897998</v>
      </c>
    </row>
    <row r="73" spans="1:35" x14ac:dyDescent="0.15">
      <c r="A73" t="s">
        <v>62</v>
      </c>
      <c r="B73" t="s">
        <v>52</v>
      </c>
      <c r="C73" t="s">
        <v>82</v>
      </c>
      <c r="D73">
        <v>1973</v>
      </c>
      <c r="E73">
        <v>0</v>
      </c>
      <c r="F73">
        <v>586734.27489962603</v>
      </c>
      <c r="G73">
        <v>1136598.0520871901</v>
      </c>
      <c r="H73">
        <v>9809134.2611599993</v>
      </c>
      <c r="I73">
        <v>8393516.1889718194</v>
      </c>
      <c r="J73">
        <v>4482868.0115932599</v>
      </c>
      <c r="K73">
        <v>4177961.3428894002</v>
      </c>
      <c r="L73">
        <v>3375976.4459776301</v>
      </c>
      <c r="M73">
        <v>3100626.4383815099</v>
      </c>
      <c r="N73">
        <v>4418311.08641739</v>
      </c>
      <c r="O73">
        <v>1309205.60614272</v>
      </c>
      <c r="P73">
        <v>2977324.6649464699</v>
      </c>
      <c r="Q73">
        <v>3272090.4727443801</v>
      </c>
      <c r="R73">
        <v>1872320.5132569</v>
      </c>
      <c r="S73">
        <v>864774.44380709203</v>
      </c>
      <c r="T73">
        <v>3778205.2882666802</v>
      </c>
      <c r="U73">
        <v>4018552.3790829601</v>
      </c>
      <c r="V73">
        <v>1283111.62053022</v>
      </c>
      <c r="W73">
        <v>2138297.3396859998</v>
      </c>
      <c r="X73">
        <v>3864338.9602650399</v>
      </c>
      <c r="Y73">
        <v>2426244.2857520101</v>
      </c>
      <c r="Z73">
        <v>2124162.7755676201</v>
      </c>
      <c r="AA73">
        <v>822478.82368709997</v>
      </c>
      <c r="AE73">
        <v>2955913.96812568</v>
      </c>
      <c r="AF73">
        <v>2955913.96812568</v>
      </c>
      <c r="AG73">
        <v>2955913.96812568</v>
      </c>
      <c r="AH73">
        <v>2955913.96812568</v>
      </c>
      <c r="AI73">
        <v>2955913.96812568</v>
      </c>
    </row>
    <row r="74" spans="1:35" x14ac:dyDescent="0.15">
      <c r="A74" t="s">
        <v>62</v>
      </c>
      <c r="B74" t="s">
        <v>52</v>
      </c>
      <c r="C74" t="s">
        <v>81</v>
      </c>
      <c r="D74">
        <v>1961</v>
      </c>
      <c r="E74">
        <v>0</v>
      </c>
      <c r="F74">
        <v>3082664.80547975</v>
      </c>
      <c r="G74">
        <v>2207330.92932449</v>
      </c>
    </row>
    <row r="75" spans="1:35" x14ac:dyDescent="0.15">
      <c r="A75" t="s">
        <v>62</v>
      </c>
      <c r="B75" t="s">
        <v>52</v>
      </c>
      <c r="C75" t="s">
        <v>80</v>
      </c>
      <c r="D75">
        <v>1966</v>
      </c>
      <c r="E75">
        <v>0</v>
      </c>
      <c r="F75">
        <v>7554749.9297749503</v>
      </c>
      <c r="G75">
        <v>3704085.0903724502</v>
      </c>
    </row>
    <row r="76" spans="1:35" x14ac:dyDescent="0.15">
      <c r="A76" t="s">
        <v>62</v>
      </c>
      <c r="B76" t="s">
        <v>52</v>
      </c>
      <c r="C76" t="s">
        <v>79</v>
      </c>
      <c r="D76">
        <v>1968</v>
      </c>
      <c r="E76">
        <v>0</v>
      </c>
      <c r="F76">
        <v>10899102.240478899</v>
      </c>
    </row>
    <row r="77" spans="1:35" x14ac:dyDescent="0.15">
      <c r="A77" t="s">
        <v>62</v>
      </c>
      <c r="B77" t="s">
        <v>52</v>
      </c>
      <c r="C77" t="s">
        <v>78</v>
      </c>
      <c r="D77">
        <v>1973</v>
      </c>
      <c r="E77">
        <v>0</v>
      </c>
      <c r="F77">
        <v>1409761.3334504899</v>
      </c>
      <c r="H77">
        <v>3933376.0430113501</v>
      </c>
      <c r="I77">
        <v>4745511.0948561197</v>
      </c>
      <c r="J77">
        <v>3501163.5422790502</v>
      </c>
      <c r="K77">
        <v>3906674.24550243</v>
      </c>
      <c r="L77">
        <v>2978925.9836850101</v>
      </c>
      <c r="M77">
        <v>2089470.82669216</v>
      </c>
      <c r="N77">
        <v>2658306.4168480402</v>
      </c>
      <c r="O77">
        <v>923906.67333607795</v>
      </c>
      <c r="P77">
        <v>1317758.6930938601</v>
      </c>
      <c r="Q77">
        <v>850057.39599502005</v>
      </c>
      <c r="R77">
        <v>1719500.5543557799</v>
      </c>
      <c r="S77">
        <v>794597.36103960697</v>
      </c>
      <c r="T77">
        <v>2116162.7740139398</v>
      </c>
      <c r="U77">
        <v>1644733.0683357699</v>
      </c>
      <c r="V77">
        <v>218371.71144467001</v>
      </c>
      <c r="W77">
        <v>2150646.1212193999</v>
      </c>
      <c r="X77">
        <v>604590.16047961696</v>
      </c>
      <c r="Y77">
        <v>2804271.6223365702</v>
      </c>
      <c r="Z77">
        <v>1481792.7496281201</v>
      </c>
      <c r="AE77">
        <v>2303488.4019840201</v>
      </c>
      <c r="AF77">
        <v>2303488.4019840201</v>
      </c>
      <c r="AG77">
        <v>2303488.4019840201</v>
      </c>
      <c r="AH77">
        <v>2303488.4019840201</v>
      </c>
      <c r="AI77">
        <v>2303488.4019840201</v>
      </c>
    </row>
    <row r="78" spans="1:35" x14ac:dyDescent="0.15">
      <c r="A78" t="s">
        <v>62</v>
      </c>
      <c r="B78" t="s">
        <v>51</v>
      </c>
      <c r="C78" t="s">
        <v>92</v>
      </c>
      <c r="D78">
        <v>2013</v>
      </c>
      <c r="E78">
        <v>0</v>
      </c>
      <c r="G78">
        <v>457.88170563961398</v>
      </c>
      <c r="H78">
        <v>7012.8198074277898</v>
      </c>
      <c r="I78">
        <v>7695.6258596974003</v>
      </c>
      <c r="J78">
        <v>2377.7716643741401</v>
      </c>
      <c r="K78">
        <v>2948.1155433287399</v>
      </c>
      <c r="L78">
        <v>554.27785419532302</v>
      </c>
      <c r="M78">
        <v>899.69738651994498</v>
      </c>
      <c r="N78">
        <v>2040.3851444291599</v>
      </c>
      <c r="O78">
        <v>2674.9931224208999</v>
      </c>
      <c r="P78">
        <v>1349.5460797799101</v>
      </c>
      <c r="Q78">
        <v>112.462173314993</v>
      </c>
      <c r="S78">
        <v>1325.44704264099</v>
      </c>
      <c r="T78">
        <v>634.60797799174702</v>
      </c>
      <c r="U78">
        <v>554.27785419532302</v>
      </c>
      <c r="V78">
        <v>514.11279229711101</v>
      </c>
      <c r="W78">
        <v>947.89546079779802</v>
      </c>
      <c r="Z78">
        <v>393.61760660247501</v>
      </c>
    </row>
    <row r="79" spans="1:35" x14ac:dyDescent="0.15">
      <c r="A79" t="s">
        <v>62</v>
      </c>
      <c r="B79" t="s">
        <v>51</v>
      </c>
      <c r="C79" t="s">
        <v>90</v>
      </c>
      <c r="D79">
        <v>2009</v>
      </c>
      <c r="E79">
        <v>0</v>
      </c>
      <c r="F79">
        <v>5919.5288619229304</v>
      </c>
      <c r="G79">
        <v>2575.5845942228302</v>
      </c>
      <c r="H79">
        <v>110995.94846958001</v>
      </c>
      <c r="I79">
        <v>87505.196215786302</v>
      </c>
      <c r="J79">
        <v>94858.227580193794</v>
      </c>
      <c r="K79">
        <v>44499.538845091498</v>
      </c>
      <c r="L79">
        <v>43355.3720910267</v>
      </c>
      <c r="M79">
        <v>46937.036597497303</v>
      </c>
      <c r="N79">
        <v>11261.279229711099</v>
      </c>
      <c r="O79">
        <v>29813.369189549499</v>
      </c>
      <c r="P79">
        <v>13246.437414030201</v>
      </c>
      <c r="Q79">
        <v>19805.505642362699</v>
      </c>
      <c r="R79">
        <v>14547.6534903382</v>
      </c>
      <c r="S79">
        <v>26084.1953232462</v>
      </c>
      <c r="T79">
        <v>12561.623108665701</v>
      </c>
      <c r="U79">
        <v>30420.001659880101</v>
      </c>
      <c r="V79">
        <v>15408.3218707015</v>
      </c>
      <c r="W79">
        <v>13070.0951246519</v>
      </c>
      <c r="X79">
        <v>4699.3122420907803</v>
      </c>
      <c r="Y79">
        <v>5331.91196698762</v>
      </c>
      <c r="Z79">
        <v>11929.023383768899</v>
      </c>
      <c r="AB79">
        <v>2214.0990371389198</v>
      </c>
      <c r="AE79">
        <v>1.9977295074190399E-13</v>
      </c>
      <c r="AF79">
        <v>1.9977295074190399E-13</v>
      </c>
      <c r="AG79">
        <v>1.9977295074190399E-13</v>
      </c>
      <c r="AH79">
        <v>1.9977295074190399E-13</v>
      </c>
      <c r="AI79">
        <v>1.9977295074190399E-13</v>
      </c>
    </row>
    <row r="80" spans="1:35" x14ac:dyDescent="0.15">
      <c r="A80" t="s">
        <v>62</v>
      </c>
      <c r="B80" t="s">
        <v>51</v>
      </c>
      <c r="C80" t="s">
        <v>89</v>
      </c>
      <c r="D80">
        <v>2018</v>
      </c>
      <c r="E80">
        <v>0</v>
      </c>
      <c r="F80">
        <v>58771.705335952203</v>
      </c>
      <c r="G80">
        <v>124312.131774415</v>
      </c>
      <c r="H80">
        <v>256822.37441540501</v>
      </c>
      <c r="I80">
        <v>243638.37359009599</v>
      </c>
      <c r="J80">
        <v>247867.82731236299</v>
      </c>
      <c r="K80">
        <v>250009.30791758999</v>
      </c>
      <c r="L80">
        <v>256448.55613108099</v>
      </c>
      <c r="M80">
        <v>243370.83614916101</v>
      </c>
      <c r="N80">
        <v>259649.67828359801</v>
      </c>
      <c r="O80">
        <v>229318.24374140301</v>
      </c>
      <c r="P80">
        <v>229604.31939477299</v>
      </c>
      <c r="Q80">
        <v>192831.337551581</v>
      </c>
      <c r="R80">
        <v>155935.75185694601</v>
      </c>
      <c r="S80">
        <v>128315.689332765</v>
      </c>
      <c r="T80">
        <v>132740.74517420901</v>
      </c>
      <c r="U80">
        <v>139232.05397511201</v>
      </c>
      <c r="V80">
        <v>118683.11514900799</v>
      </c>
      <c r="W80">
        <v>111140.43399516901</v>
      </c>
      <c r="X80">
        <v>145638.511789148</v>
      </c>
      <c r="Y80">
        <v>150919.039029229</v>
      </c>
      <c r="Z80">
        <v>146781.66887945999</v>
      </c>
      <c r="AA80">
        <v>95227.416647064703</v>
      </c>
      <c r="AB80">
        <v>52590.233630669201</v>
      </c>
      <c r="AC80">
        <v>9890.4060519452996</v>
      </c>
      <c r="AD80">
        <v>15946.674277854199</v>
      </c>
    </row>
    <row r="81" spans="1:35" x14ac:dyDescent="0.15">
      <c r="A81" t="s">
        <v>62</v>
      </c>
      <c r="B81" t="s">
        <v>51</v>
      </c>
      <c r="C81" t="s">
        <v>88</v>
      </c>
      <c r="D81">
        <v>1963</v>
      </c>
      <c r="E81">
        <v>0</v>
      </c>
      <c r="F81">
        <v>126066.166175983</v>
      </c>
      <c r="G81">
        <v>52771.452310073699</v>
      </c>
    </row>
    <row r="82" spans="1:35" x14ac:dyDescent="0.15">
      <c r="A82" t="s">
        <v>62</v>
      </c>
      <c r="B82" t="s">
        <v>51</v>
      </c>
      <c r="C82" t="s">
        <v>87</v>
      </c>
      <c r="D82">
        <v>1964</v>
      </c>
      <c r="E82">
        <v>0</v>
      </c>
      <c r="F82">
        <v>223137.262538421</v>
      </c>
      <c r="G82">
        <v>211399.55551100499</v>
      </c>
    </row>
    <row r="83" spans="1:35" x14ac:dyDescent="0.15">
      <c r="A83" t="s">
        <v>62</v>
      </c>
      <c r="B83" t="s">
        <v>51</v>
      </c>
      <c r="C83" t="s">
        <v>86</v>
      </c>
      <c r="D83">
        <v>1970</v>
      </c>
      <c r="E83">
        <v>0</v>
      </c>
      <c r="F83">
        <v>455339.977045796</v>
      </c>
      <c r="G83">
        <v>483014.19471042999</v>
      </c>
    </row>
    <row r="84" spans="1:35" x14ac:dyDescent="0.15">
      <c r="A84" t="s">
        <v>62</v>
      </c>
      <c r="B84" t="s">
        <v>51</v>
      </c>
      <c r="C84" t="s">
        <v>85</v>
      </c>
      <c r="D84">
        <v>1972</v>
      </c>
      <c r="E84">
        <v>0</v>
      </c>
      <c r="F84">
        <v>231238.72163206799</v>
      </c>
      <c r="G84">
        <v>127814.34202526401</v>
      </c>
    </row>
    <row r="85" spans="1:35" x14ac:dyDescent="0.15">
      <c r="A85" t="s">
        <v>62</v>
      </c>
      <c r="B85" t="s">
        <v>51</v>
      </c>
      <c r="C85" t="s">
        <v>84</v>
      </c>
      <c r="D85">
        <v>1974</v>
      </c>
      <c r="E85">
        <v>0</v>
      </c>
      <c r="F85">
        <v>806717.02558422997</v>
      </c>
      <c r="G85">
        <v>780967.38148475799</v>
      </c>
      <c r="H85">
        <v>828331.54339670297</v>
      </c>
      <c r="I85">
        <v>808461.28893972503</v>
      </c>
      <c r="J85">
        <v>801107.46244153404</v>
      </c>
      <c r="K85">
        <v>817508.47841765499</v>
      </c>
      <c r="L85">
        <v>796653.01339363004</v>
      </c>
      <c r="M85">
        <v>748536.41789331799</v>
      </c>
      <c r="N85">
        <v>754684.74074699997</v>
      </c>
      <c r="O85">
        <v>742831.23140224197</v>
      </c>
      <c r="P85">
        <v>705366.59548936295</v>
      </c>
      <c r="Q85">
        <v>585140.05184636801</v>
      </c>
      <c r="R85">
        <v>516454.37999770301</v>
      </c>
      <c r="S85">
        <v>386934.28575498197</v>
      </c>
      <c r="T85">
        <v>380984.56798098201</v>
      </c>
      <c r="U85">
        <v>363202.45671237097</v>
      </c>
      <c r="V85">
        <v>347906.03810550401</v>
      </c>
      <c r="W85">
        <v>392399.21542863501</v>
      </c>
      <c r="X85">
        <v>369493.77567863901</v>
      </c>
      <c r="Y85">
        <v>346250.32246538199</v>
      </c>
      <c r="Z85">
        <v>368950.48720962403</v>
      </c>
      <c r="AA85">
        <v>209001.046013118</v>
      </c>
      <c r="AB85">
        <v>126367.226406039</v>
      </c>
      <c r="AC85">
        <v>79360.677620338902</v>
      </c>
      <c r="AD85">
        <v>45706.358630590003</v>
      </c>
    </row>
    <row r="86" spans="1:35" x14ac:dyDescent="0.15">
      <c r="A86" t="s">
        <v>62</v>
      </c>
      <c r="B86" t="s">
        <v>51</v>
      </c>
      <c r="C86" t="s">
        <v>83</v>
      </c>
      <c r="D86">
        <v>1981</v>
      </c>
      <c r="E86">
        <v>0</v>
      </c>
      <c r="F86">
        <v>470782.81063088798</v>
      </c>
      <c r="G86">
        <v>275416.69788951799</v>
      </c>
      <c r="H86">
        <v>801352.09995220206</v>
      </c>
      <c r="I86">
        <v>802045.28104697599</v>
      </c>
      <c r="J86">
        <v>790744.49142120895</v>
      </c>
      <c r="K86">
        <v>760428.59344166797</v>
      </c>
      <c r="L86">
        <v>637607.49620521802</v>
      </c>
      <c r="M86">
        <v>591773.63661075197</v>
      </c>
      <c r="N86">
        <v>543940.77164837997</v>
      </c>
      <c r="O86">
        <v>416400.25649400201</v>
      </c>
      <c r="P86">
        <v>310516.218871438</v>
      </c>
      <c r="Q86">
        <v>196027.464150285</v>
      </c>
      <c r="R86">
        <v>186479.297330139</v>
      </c>
      <c r="S86">
        <v>205930.57603530699</v>
      </c>
      <c r="T86">
        <v>147862.12158707401</v>
      </c>
      <c r="U86">
        <v>74221.758403863394</v>
      </c>
      <c r="V86">
        <v>143198.34581747101</v>
      </c>
      <c r="W86">
        <v>87268.098358372896</v>
      </c>
      <c r="X86">
        <v>95673.832445929002</v>
      </c>
      <c r="Y86">
        <v>80591.970137338198</v>
      </c>
      <c r="Z86">
        <v>86963.909840522596</v>
      </c>
      <c r="AA86">
        <v>28937.848020064001</v>
      </c>
      <c r="AB86">
        <v>18433.955983493699</v>
      </c>
      <c r="AC86">
        <v>18433.955983493699</v>
      </c>
      <c r="AD86">
        <v>18433.955983493699</v>
      </c>
    </row>
    <row r="87" spans="1:35" x14ac:dyDescent="0.15">
      <c r="A87" t="s">
        <v>62</v>
      </c>
      <c r="B87" t="s">
        <v>51</v>
      </c>
      <c r="C87" t="s">
        <v>82</v>
      </c>
      <c r="D87">
        <v>1973</v>
      </c>
      <c r="E87">
        <v>0</v>
      </c>
      <c r="F87">
        <v>770.165061898212</v>
      </c>
      <c r="G87">
        <v>2823.9050894085199</v>
      </c>
      <c r="H87">
        <v>41171.119939502903</v>
      </c>
      <c r="I87">
        <v>33364.497791581198</v>
      </c>
      <c r="J87">
        <v>17989.250197710098</v>
      </c>
      <c r="K87">
        <v>14404.751086636499</v>
      </c>
      <c r="L87">
        <v>10778.1336789493</v>
      </c>
      <c r="M87">
        <v>9410.4137381601195</v>
      </c>
      <c r="N87">
        <v>10895.3485453094</v>
      </c>
      <c r="O87">
        <v>2871.1475629394799</v>
      </c>
      <c r="P87">
        <v>6694.9426336039096</v>
      </c>
      <c r="Q87">
        <v>7485.0035756285097</v>
      </c>
      <c r="R87">
        <v>5047.8959464073496</v>
      </c>
      <c r="S87">
        <v>912.34938101787998</v>
      </c>
      <c r="T87">
        <v>8130.3113519751696</v>
      </c>
      <c r="U87">
        <v>6245.3593256864997</v>
      </c>
      <c r="V87">
        <v>1384.18371983716</v>
      </c>
      <c r="W87">
        <v>5810.6795048143003</v>
      </c>
      <c r="X87">
        <v>8428.4164903084202</v>
      </c>
      <c r="Y87">
        <v>4993.3761486272297</v>
      </c>
      <c r="Z87">
        <v>3588.68868934289</v>
      </c>
      <c r="AA87">
        <v>1814.4217513128699</v>
      </c>
      <c r="AE87">
        <v>-9.9886475370952098E-14</v>
      </c>
      <c r="AF87">
        <v>-9.9886475370952098E-14</v>
      </c>
      <c r="AG87">
        <v>-9.9886475370952098E-14</v>
      </c>
      <c r="AH87">
        <v>-9.9886475370952098E-14</v>
      </c>
      <c r="AI87">
        <v>-9.9886475370952098E-14</v>
      </c>
    </row>
    <row r="88" spans="1:35" x14ac:dyDescent="0.15">
      <c r="A88" t="s">
        <v>62</v>
      </c>
      <c r="B88" t="s">
        <v>51</v>
      </c>
      <c r="C88" t="s">
        <v>81</v>
      </c>
      <c r="D88">
        <v>1961</v>
      </c>
      <c r="E88">
        <v>0</v>
      </c>
      <c r="F88">
        <v>16040.9215955983</v>
      </c>
      <c r="G88">
        <v>11810.599653643099</v>
      </c>
    </row>
    <row r="89" spans="1:35" x14ac:dyDescent="0.15">
      <c r="A89" t="s">
        <v>62</v>
      </c>
      <c r="B89" t="s">
        <v>51</v>
      </c>
      <c r="C89" t="s">
        <v>80</v>
      </c>
      <c r="D89">
        <v>1966</v>
      </c>
      <c r="E89">
        <v>0</v>
      </c>
      <c r="F89">
        <v>48217.818409885796</v>
      </c>
      <c r="G89">
        <v>20388.044939655701</v>
      </c>
    </row>
    <row r="90" spans="1:35" x14ac:dyDescent="0.15">
      <c r="A90" t="s">
        <v>62</v>
      </c>
      <c r="B90" t="s">
        <v>51</v>
      </c>
      <c r="C90" t="s">
        <v>79</v>
      </c>
      <c r="D90">
        <v>1968</v>
      </c>
      <c r="E90">
        <v>0</v>
      </c>
      <c r="F90">
        <v>77621.723155582396</v>
      </c>
    </row>
    <row r="91" spans="1:35" x14ac:dyDescent="0.15">
      <c r="A91" t="s">
        <v>62</v>
      </c>
      <c r="B91" t="s">
        <v>51</v>
      </c>
      <c r="C91" t="s">
        <v>78</v>
      </c>
      <c r="D91">
        <v>1973</v>
      </c>
      <c r="E91">
        <v>0</v>
      </c>
      <c r="F91">
        <v>1765.4552957359001</v>
      </c>
      <c r="H91">
        <v>14475.2911403083</v>
      </c>
      <c r="I91">
        <v>18636.5358377062</v>
      </c>
      <c r="J91">
        <v>10507.6420946738</v>
      </c>
      <c r="K91">
        <v>10759.055312636399</v>
      </c>
      <c r="L91">
        <v>5452.0373391750099</v>
      </c>
      <c r="M91">
        <v>5044.2711823181098</v>
      </c>
      <c r="N91">
        <v>5151.5856804120303</v>
      </c>
      <c r="O91">
        <v>1461.9714131002399</v>
      </c>
      <c r="P91">
        <v>2588.4374140302598</v>
      </c>
      <c r="Q91">
        <v>876.80330123796398</v>
      </c>
      <c r="R91">
        <v>1783.2283356258599</v>
      </c>
      <c r="S91">
        <v>799.78679504814204</v>
      </c>
      <c r="T91">
        <v>3199.14718019257</v>
      </c>
      <c r="U91">
        <v>1641.04401650618</v>
      </c>
      <c r="V91">
        <v>213.27647867950401</v>
      </c>
      <c r="W91">
        <v>3175.6506189821098</v>
      </c>
      <c r="X91">
        <v>1261.88583218707</v>
      </c>
      <c r="Y91">
        <v>3821.20357634112</v>
      </c>
      <c r="Z91">
        <v>1489.9030856701299</v>
      </c>
    </row>
    <row r="92" spans="1:35" x14ac:dyDescent="0.15">
      <c r="A92" t="s">
        <v>62</v>
      </c>
      <c r="B92" t="s">
        <v>50</v>
      </c>
      <c r="C92" t="s">
        <v>92</v>
      </c>
      <c r="D92">
        <v>2013</v>
      </c>
      <c r="E92">
        <v>0</v>
      </c>
      <c r="F92">
        <v>3277.4690508940798</v>
      </c>
      <c r="AE92">
        <v>1349.5460797799101</v>
      </c>
      <c r="AF92">
        <v>1349.5460797799101</v>
      </c>
      <c r="AG92">
        <v>1349.5460797799101</v>
      </c>
      <c r="AH92">
        <v>1349.5460797799101</v>
      </c>
      <c r="AI92">
        <v>1349.5460797799101</v>
      </c>
    </row>
    <row r="93" spans="1:35" x14ac:dyDescent="0.15">
      <c r="A93" t="s">
        <v>62</v>
      </c>
      <c r="B93" t="s">
        <v>50</v>
      </c>
      <c r="C93" t="s">
        <v>90</v>
      </c>
      <c r="D93">
        <v>2009</v>
      </c>
      <c r="E93">
        <v>0</v>
      </c>
      <c r="F93">
        <v>3743.87847972392</v>
      </c>
      <c r="AE93">
        <v>19062.338376891301</v>
      </c>
      <c r="AF93">
        <v>19062.338376891301</v>
      </c>
      <c r="AG93">
        <v>19062.338376891301</v>
      </c>
      <c r="AH93">
        <v>19062.338376891301</v>
      </c>
      <c r="AI93">
        <v>19062.338376891301</v>
      </c>
    </row>
    <row r="94" spans="1:35" x14ac:dyDescent="0.15">
      <c r="A94" t="s">
        <v>62</v>
      </c>
      <c r="B94" t="s">
        <v>50</v>
      </c>
      <c r="C94" t="s">
        <v>89</v>
      </c>
      <c r="D94">
        <v>2018</v>
      </c>
      <c r="E94">
        <v>0</v>
      </c>
      <c r="AE94">
        <v>44783.100137551599</v>
      </c>
      <c r="AF94">
        <v>44783.100137551599</v>
      </c>
      <c r="AG94">
        <v>44783.100137551599</v>
      </c>
      <c r="AH94">
        <v>44783.100137551599</v>
      </c>
      <c r="AI94">
        <v>44783.100137551599</v>
      </c>
    </row>
    <row r="95" spans="1:35" x14ac:dyDescent="0.15">
      <c r="A95" t="s">
        <v>62</v>
      </c>
      <c r="B95" t="s">
        <v>50</v>
      </c>
      <c r="C95" t="s">
        <v>82</v>
      </c>
      <c r="D95">
        <v>1973</v>
      </c>
      <c r="E95">
        <v>0</v>
      </c>
      <c r="AE95">
        <v>7014.8280605226901</v>
      </c>
      <c r="AF95">
        <v>7014.8280605226901</v>
      </c>
      <c r="AG95">
        <v>7014.8280605226901</v>
      </c>
      <c r="AH95">
        <v>7014.8280605226901</v>
      </c>
      <c r="AI95">
        <v>7014.8280605226901</v>
      </c>
    </row>
    <row r="96" spans="1:35" x14ac:dyDescent="0.15">
      <c r="A96" t="s">
        <v>62</v>
      </c>
      <c r="B96" t="s">
        <v>50</v>
      </c>
      <c r="C96" t="s">
        <v>78</v>
      </c>
      <c r="D96">
        <v>1973</v>
      </c>
      <c r="E96">
        <v>0</v>
      </c>
      <c r="AE96">
        <v>5205.5928473177501</v>
      </c>
      <c r="AF96">
        <v>5205.5928473177501</v>
      </c>
      <c r="AG96">
        <v>5205.5928473177501</v>
      </c>
      <c r="AH96">
        <v>5205.5928473177501</v>
      </c>
      <c r="AI96">
        <v>5205.5928473177501</v>
      </c>
    </row>
    <row r="97" spans="1:35" x14ac:dyDescent="0.15">
      <c r="A97" t="s">
        <v>62</v>
      </c>
      <c r="B97" t="s">
        <v>48</v>
      </c>
      <c r="C97" t="s">
        <v>92</v>
      </c>
      <c r="D97">
        <v>2013</v>
      </c>
      <c r="E97">
        <v>0</v>
      </c>
      <c r="F97">
        <v>3277.4690508940798</v>
      </c>
      <c r="G97">
        <v>457.88170563961398</v>
      </c>
      <c r="H97">
        <v>7012.8198074277898</v>
      </c>
      <c r="I97">
        <v>7695.6258596974003</v>
      </c>
      <c r="J97">
        <v>2377.7716643741401</v>
      </c>
      <c r="K97">
        <v>2948.1155433287399</v>
      </c>
      <c r="L97">
        <v>554.27785419532302</v>
      </c>
      <c r="M97">
        <v>899.69738651994498</v>
      </c>
      <c r="N97">
        <v>2040.3851444291599</v>
      </c>
      <c r="O97">
        <v>2674.9931224208999</v>
      </c>
      <c r="P97">
        <v>1349.5460797799101</v>
      </c>
      <c r="Q97">
        <v>112.462173314993</v>
      </c>
      <c r="S97">
        <v>1325.44704264099</v>
      </c>
      <c r="T97">
        <v>634.60797799174702</v>
      </c>
      <c r="U97">
        <v>554.27785419532302</v>
      </c>
      <c r="V97">
        <v>514.11279229711101</v>
      </c>
      <c r="W97">
        <v>947.89546079779802</v>
      </c>
      <c r="Z97">
        <v>393.61760660247501</v>
      </c>
      <c r="AE97">
        <v>1349.5460797799101</v>
      </c>
      <c r="AF97">
        <v>1349.5460797799101</v>
      </c>
      <c r="AG97">
        <v>1349.5460797799101</v>
      </c>
      <c r="AH97">
        <v>1349.5460797799101</v>
      </c>
      <c r="AI97">
        <v>1349.5460797799101</v>
      </c>
    </row>
    <row r="98" spans="1:35" x14ac:dyDescent="0.15">
      <c r="A98" t="s">
        <v>62</v>
      </c>
      <c r="B98" t="s">
        <v>48</v>
      </c>
      <c r="C98" t="s">
        <v>90</v>
      </c>
      <c r="D98">
        <v>2009</v>
      </c>
      <c r="E98">
        <v>0</v>
      </c>
      <c r="F98">
        <v>9663.40734164686</v>
      </c>
      <c r="G98">
        <v>2575.5845942228302</v>
      </c>
      <c r="H98">
        <v>110995.94846958001</v>
      </c>
      <c r="I98">
        <v>87505.196215786302</v>
      </c>
      <c r="J98">
        <v>94858.227580193794</v>
      </c>
      <c r="K98">
        <v>44499.538845091498</v>
      </c>
      <c r="L98">
        <v>43355.3720910267</v>
      </c>
      <c r="M98">
        <v>46937.036597497303</v>
      </c>
      <c r="N98">
        <v>11261.279229711099</v>
      </c>
      <c r="O98">
        <v>29813.369189549499</v>
      </c>
      <c r="P98">
        <v>13246.437414030201</v>
      </c>
      <c r="Q98">
        <v>19805.505642362699</v>
      </c>
      <c r="R98">
        <v>14547.6534903382</v>
      </c>
      <c r="S98">
        <v>26084.1953232462</v>
      </c>
      <c r="T98">
        <v>12561.623108665701</v>
      </c>
      <c r="U98">
        <v>30420.001659880101</v>
      </c>
      <c r="V98">
        <v>15408.3218707015</v>
      </c>
      <c r="W98">
        <v>13070.0951246519</v>
      </c>
      <c r="X98">
        <v>4699.3122420907803</v>
      </c>
      <c r="Y98">
        <v>5331.91196698762</v>
      </c>
      <c r="Z98">
        <v>11929.023383768899</v>
      </c>
      <c r="AB98">
        <v>2214.0990371389198</v>
      </c>
      <c r="AE98">
        <v>19062.338376891301</v>
      </c>
      <c r="AF98">
        <v>19062.338376891301</v>
      </c>
      <c r="AG98">
        <v>19062.338376891301</v>
      </c>
      <c r="AH98">
        <v>19062.338376891301</v>
      </c>
      <c r="AI98">
        <v>19062.338376891301</v>
      </c>
    </row>
    <row r="99" spans="1:35" x14ac:dyDescent="0.15">
      <c r="A99" t="s">
        <v>62</v>
      </c>
      <c r="B99" t="s">
        <v>48</v>
      </c>
      <c r="C99" t="s">
        <v>89</v>
      </c>
      <c r="D99">
        <v>2018</v>
      </c>
      <c r="E99">
        <v>0</v>
      </c>
      <c r="F99">
        <v>58771.705335952203</v>
      </c>
      <c r="G99">
        <v>124312.131774415</v>
      </c>
      <c r="H99">
        <v>256822.37441540501</v>
      </c>
      <c r="I99">
        <v>243638.37359009599</v>
      </c>
      <c r="J99">
        <v>247867.82731236299</v>
      </c>
      <c r="K99">
        <v>250009.30791758999</v>
      </c>
      <c r="L99">
        <v>256448.55613108099</v>
      </c>
      <c r="M99">
        <v>243370.83614916101</v>
      </c>
      <c r="N99">
        <v>259649.67828359801</v>
      </c>
      <c r="O99">
        <v>229318.24374140301</v>
      </c>
      <c r="P99">
        <v>229604.31939477299</v>
      </c>
      <c r="Q99">
        <v>192831.337551581</v>
      </c>
      <c r="R99">
        <v>155935.75185694601</v>
      </c>
      <c r="S99">
        <v>128315.689332765</v>
      </c>
      <c r="T99">
        <v>132740.74517420901</v>
      </c>
      <c r="U99">
        <v>139232.05397511201</v>
      </c>
      <c r="V99">
        <v>118683.11514900799</v>
      </c>
      <c r="W99">
        <v>111140.43399516901</v>
      </c>
      <c r="X99">
        <v>145638.511789148</v>
      </c>
      <c r="Y99">
        <v>150919.039029229</v>
      </c>
      <c r="Z99">
        <v>146781.66887945999</v>
      </c>
      <c r="AA99">
        <v>95227.416647064703</v>
      </c>
      <c r="AB99">
        <v>52590.233630669201</v>
      </c>
      <c r="AC99">
        <v>9890.4060519452996</v>
      </c>
      <c r="AD99">
        <v>15946.674277854199</v>
      </c>
      <c r="AE99">
        <v>44783.100137551599</v>
      </c>
      <c r="AF99">
        <v>44783.100137551599</v>
      </c>
      <c r="AG99">
        <v>44783.100137551599</v>
      </c>
      <c r="AH99">
        <v>44783.100137551599</v>
      </c>
      <c r="AI99">
        <v>44783.100137551599</v>
      </c>
    </row>
    <row r="100" spans="1:35" x14ac:dyDescent="0.15">
      <c r="A100" t="s">
        <v>62</v>
      </c>
      <c r="B100" t="s">
        <v>48</v>
      </c>
      <c r="C100" t="s">
        <v>88</v>
      </c>
      <c r="D100">
        <v>1963</v>
      </c>
      <c r="E100">
        <v>0</v>
      </c>
      <c r="F100">
        <v>126066.166175983</v>
      </c>
      <c r="G100">
        <v>52771.452310073699</v>
      </c>
    </row>
    <row r="101" spans="1:35" x14ac:dyDescent="0.15">
      <c r="A101" t="s">
        <v>62</v>
      </c>
      <c r="B101" t="s">
        <v>48</v>
      </c>
      <c r="C101" t="s">
        <v>87</v>
      </c>
      <c r="D101">
        <v>1964</v>
      </c>
      <c r="E101">
        <v>0</v>
      </c>
      <c r="F101">
        <v>223137.262538421</v>
      </c>
      <c r="G101">
        <v>211399.55551100499</v>
      </c>
    </row>
    <row r="102" spans="1:35" x14ac:dyDescent="0.15">
      <c r="A102" t="s">
        <v>62</v>
      </c>
      <c r="B102" t="s">
        <v>48</v>
      </c>
      <c r="C102" t="s">
        <v>86</v>
      </c>
      <c r="D102">
        <v>1970</v>
      </c>
      <c r="E102">
        <v>0</v>
      </c>
      <c r="F102">
        <v>455339.977045796</v>
      </c>
      <c r="G102">
        <v>483014.19471042999</v>
      </c>
    </row>
    <row r="103" spans="1:35" x14ac:dyDescent="0.15">
      <c r="A103" t="s">
        <v>62</v>
      </c>
      <c r="B103" t="s">
        <v>48</v>
      </c>
      <c r="C103" t="s">
        <v>85</v>
      </c>
      <c r="D103">
        <v>1972</v>
      </c>
      <c r="E103">
        <v>0</v>
      </c>
      <c r="F103">
        <v>231238.72163206799</v>
      </c>
      <c r="G103">
        <v>127814.34202526401</v>
      </c>
    </row>
    <row r="104" spans="1:35" x14ac:dyDescent="0.15">
      <c r="A104" t="s">
        <v>62</v>
      </c>
      <c r="B104" t="s">
        <v>48</v>
      </c>
      <c r="C104" t="s">
        <v>84</v>
      </c>
      <c r="D104">
        <v>1974</v>
      </c>
      <c r="E104">
        <v>0</v>
      </c>
      <c r="F104">
        <v>806717.02558422997</v>
      </c>
      <c r="G104">
        <v>780967.38148475799</v>
      </c>
      <c r="H104">
        <v>828331.54339670297</v>
      </c>
      <c r="I104">
        <v>808461.28893972503</v>
      </c>
      <c r="J104">
        <v>801107.46244153404</v>
      </c>
      <c r="K104">
        <v>817508.47841765499</v>
      </c>
      <c r="L104">
        <v>796653.01339363004</v>
      </c>
      <c r="M104">
        <v>748536.41789331799</v>
      </c>
      <c r="N104">
        <v>754684.74074699997</v>
      </c>
      <c r="O104">
        <v>742831.23140224197</v>
      </c>
      <c r="P104">
        <v>705366.59548936295</v>
      </c>
      <c r="Q104">
        <v>585140.05184636801</v>
      </c>
      <c r="R104">
        <v>516454.37999770301</v>
      </c>
      <c r="S104">
        <v>386934.28575498197</v>
      </c>
      <c r="T104">
        <v>380984.56798098201</v>
      </c>
      <c r="U104">
        <v>363202.45671237097</v>
      </c>
      <c r="V104">
        <v>347906.03810550401</v>
      </c>
      <c r="W104">
        <v>392399.21542863501</v>
      </c>
      <c r="X104">
        <v>369493.77567863901</v>
      </c>
      <c r="Y104">
        <v>346250.32246538199</v>
      </c>
      <c r="Z104">
        <v>368950.48720962403</v>
      </c>
      <c r="AA104">
        <v>209001.046013118</v>
      </c>
      <c r="AB104">
        <v>126367.226406039</v>
      </c>
      <c r="AC104">
        <v>79360.677620338902</v>
      </c>
      <c r="AD104">
        <v>45706.358630590003</v>
      </c>
    </row>
    <row r="105" spans="1:35" x14ac:dyDescent="0.15">
      <c r="A105" t="s">
        <v>62</v>
      </c>
      <c r="B105" t="s">
        <v>48</v>
      </c>
      <c r="C105" t="s">
        <v>83</v>
      </c>
      <c r="D105">
        <v>1981</v>
      </c>
      <c r="E105">
        <v>0</v>
      </c>
      <c r="F105">
        <v>470782.81063088798</v>
      </c>
      <c r="G105">
        <v>275416.69788951799</v>
      </c>
      <c r="H105">
        <v>801352.09995220206</v>
      </c>
      <c r="I105">
        <v>802045.28104697599</v>
      </c>
      <c r="J105">
        <v>790744.49142120895</v>
      </c>
      <c r="K105">
        <v>760428.59344166797</v>
      </c>
      <c r="L105">
        <v>637607.49620521802</v>
      </c>
      <c r="M105">
        <v>591773.63661075197</v>
      </c>
      <c r="N105">
        <v>543940.77164837997</v>
      </c>
      <c r="O105">
        <v>416400.25649400201</v>
      </c>
      <c r="P105">
        <v>310516.218871438</v>
      </c>
      <c r="Q105">
        <v>196027.464150285</v>
      </c>
      <c r="R105">
        <v>186479.297330139</v>
      </c>
      <c r="S105">
        <v>205930.57603530699</v>
      </c>
      <c r="T105">
        <v>147862.12158707401</v>
      </c>
      <c r="U105">
        <v>74221.758403863394</v>
      </c>
      <c r="V105">
        <v>143198.34581747101</v>
      </c>
      <c r="W105">
        <v>87268.098358372896</v>
      </c>
      <c r="X105">
        <v>95673.832445929002</v>
      </c>
      <c r="Y105">
        <v>80591.970137338198</v>
      </c>
      <c r="Z105">
        <v>86963.909840522596</v>
      </c>
      <c r="AA105">
        <v>28937.848020064001</v>
      </c>
      <c r="AB105">
        <v>18433.955983493699</v>
      </c>
      <c r="AC105">
        <v>18433.955983493699</v>
      </c>
      <c r="AD105">
        <v>18433.955983493699</v>
      </c>
    </row>
    <row r="106" spans="1:35" x14ac:dyDescent="0.15">
      <c r="A106" t="s">
        <v>62</v>
      </c>
      <c r="B106" t="s">
        <v>48</v>
      </c>
      <c r="C106" t="s">
        <v>82</v>
      </c>
      <c r="D106">
        <v>1973</v>
      </c>
      <c r="E106">
        <v>0</v>
      </c>
      <c r="F106">
        <v>770.165061898212</v>
      </c>
      <c r="G106">
        <v>2823.9050894085199</v>
      </c>
      <c r="H106">
        <v>41171.119939502903</v>
      </c>
      <c r="I106">
        <v>33364.497791581198</v>
      </c>
      <c r="J106">
        <v>17989.250197710098</v>
      </c>
      <c r="K106">
        <v>14404.751086636499</v>
      </c>
      <c r="L106">
        <v>10778.1336789493</v>
      </c>
      <c r="M106">
        <v>9410.4137381601195</v>
      </c>
      <c r="N106">
        <v>10895.3485453094</v>
      </c>
      <c r="O106">
        <v>2871.1475629394799</v>
      </c>
      <c r="P106">
        <v>6694.9426336039096</v>
      </c>
      <c r="Q106">
        <v>7485.0035756285097</v>
      </c>
      <c r="R106">
        <v>5047.8959464073496</v>
      </c>
      <c r="S106">
        <v>912.34938101787998</v>
      </c>
      <c r="T106">
        <v>8130.3113519751696</v>
      </c>
      <c r="U106">
        <v>6245.3593256864997</v>
      </c>
      <c r="V106">
        <v>1384.18371983716</v>
      </c>
      <c r="W106">
        <v>5810.6795048143003</v>
      </c>
      <c r="X106">
        <v>8428.4164903084202</v>
      </c>
      <c r="Y106">
        <v>4993.3761486272297</v>
      </c>
      <c r="Z106">
        <v>3588.68868934289</v>
      </c>
      <c r="AA106">
        <v>1814.4217513128699</v>
      </c>
      <c r="AE106">
        <v>7014.8280605226901</v>
      </c>
      <c r="AF106">
        <v>7014.8280605226901</v>
      </c>
      <c r="AG106">
        <v>7014.8280605226901</v>
      </c>
      <c r="AH106">
        <v>7014.8280605226901</v>
      </c>
      <c r="AI106">
        <v>7014.8280605226901</v>
      </c>
    </row>
    <row r="107" spans="1:35" x14ac:dyDescent="0.15">
      <c r="A107" t="s">
        <v>62</v>
      </c>
      <c r="B107" t="s">
        <v>48</v>
      </c>
      <c r="C107" t="s">
        <v>81</v>
      </c>
      <c r="D107">
        <v>1961</v>
      </c>
      <c r="E107">
        <v>0</v>
      </c>
      <c r="F107">
        <v>16040.9215955983</v>
      </c>
      <c r="G107">
        <v>11810.599653643099</v>
      </c>
    </row>
    <row r="108" spans="1:35" x14ac:dyDescent="0.15">
      <c r="A108" t="s">
        <v>62</v>
      </c>
      <c r="B108" t="s">
        <v>48</v>
      </c>
      <c r="C108" t="s">
        <v>80</v>
      </c>
      <c r="D108">
        <v>1966</v>
      </c>
      <c r="E108">
        <v>0</v>
      </c>
      <c r="F108">
        <v>48217.818409885796</v>
      </c>
      <c r="G108">
        <v>20388.044939655701</v>
      </c>
    </row>
    <row r="109" spans="1:35" x14ac:dyDescent="0.15">
      <c r="A109" t="s">
        <v>62</v>
      </c>
      <c r="B109" t="s">
        <v>48</v>
      </c>
      <c r="C109" t="s">
        <v>79</v>
      </c>
      <c r="D109">
        <v>1968</v>
      </c>
      <c r="E109">
        <v>0</v>
      </c>
      <c r="F109">
        <v>77621.723155582396</v>
      </c>
    </row>
    <row r="110" spans="1:35" x14ac:dyDescent="0.15">
      <c r="A110" t="s">
        <v>62</v>
      </c>
      <c r="B110" t="s">
        <v>48</v>
      </c>
      <c r="C110" t="s">
        <v>78</v>
      </c>
      <c r="D110">
        <v>1973</v>
      </c>
      <c r="E110">
        <v>0</v>
      </c>
      <c r="F110">
        <v>1765.4552957359001</v>
      </c>
      <c r="H110">
        <v>14475.2911403083</v>
      </c>
      <c r="I110">
        <v>18636.5358377062</v>
      </c>
      <c r="J110">
        <v>10507.6420946738</v>
      </c>
      <c r="K110">
        <v>10759.055312636399</v>
      </c>
      <c r="L110">
        <v>5452.0373391750099</v>
      </c>
      <c r="M110">
        <v>5044.2711823181098</v>
      </c>
      <c r="N110">
        <v>5151.5856804120303</v>
      </c>
      <c r="O110">
        <v>1461.9714131002399</v>
      </c>
      <c r="P110">
        <v>2588.4374140302598</v>
      </c>
      <c r="Q110">
        <v>876.80330123796398</v>
      </c>
      <c r="R110">
        <v>1783.2283356258599</v>
      </c>
      <c r="S110">
        <v>799.78679504814204</v>
      </c>
      <c r="T110">
        <v>3199.14718019257</v>
      </c>
      <c r="U110">
        <v>1641.04401650618</v>
      </c>
      <c r="V110">
        <v>213.27647867950401</v>
      </c>
      <c r="W110">
        <v>3175.6506189821098</v>
      </c>
      <c r="X110">
        <v>1261.88583218707</v>
      </c>
      <c r="Y110">
        <v>3821.20357634112</v>
      </c>
      <c r="Z110">
        <v>1489.9030856701299</v>
      </c>
      <c r="AE110">
        <v>5205.5928473177501</v>
      </c>
      <c r="AF110">
        <v>5205.5928473177501</v>
      </c>
      <c r="AG110">
        <v>5205.5928473177501</v>
      </c>
      <c r="AH110">
        <v>5205.5928473177501</v>
      </c>
      <c r="AI110">
        <v>5205.5928473177501</v>
      </c>
    </row>
    <row r="111" spans="1:35" x14ac:dyDescent="0.15">
      <c r="A111" t="s">
        <v>62</v>
      </c>
      <c r="B111" t="s">
        <v>46</v>
      </c>
      <c r="C111" t="s">
        <v>92</v>
      </c>
      <c r="D111">
        <v>2013</v>
      </c>
      <c r="E111">
        <v>0</v>
      </c>
      <c r="F111">
        <v>58092.3976426843</v>
      </c>
      <c r="G111">
        <v>8115.8496706691203</v>
      </c>
      <c r="H111">
        <v>124300.64495603699</v>
      </c>
      <c r="I111">
        <v>136403.22779826299</v>
      </c>
      <c r="J111">
        <v>42145.464956457297</v>
      </c>
      <c r="K111">
        <v>52254.681212904703</v>
      </c>
      <c r="L111">
        <v>9824.4496013363205</v>
      </c>
      <c r="M111">
        <v>15946.932686227001</v>
      </c>
      <c r="N111">
        <v>36165.365199122098</v>
      </c>
      <c r="O111">
        <v>47413.648076014397</v>
      </c>
      <c r="P111">
        <v>23920.399029340599</v>
      </c>
      <c r="Q111">
        <v>1993.3665857783801</v>
      </c>
      <c r="S111">
        <v>23493.249046673802</v>
      </c>
      <c r="T111">
        <v>11248.282876892299</v>
      </c>
      <c r="U111">
        <v>9824.4496013363205</v>
      </c>
      <c r="V111">
        <v>9112.5329635583294</v>
      </c>
      <c r="W111">
        <v>16801.2326515606</v>
      </c>
      <c r="Z111">
        <v>6976.7830502243296</v>
      </c>
      <c r="AE111">
        <v>23920.399029340599</v>
      </c>
      <c r="AF111">
        <v>23920.399029340599</v>
      </c>
      <c r="AG111">
        <v>23920.399029340599</v>
      </c>
      <c r="AH111">
        <v>23920.399029340599</v>
      </c>
      <c r="AI111">
        <v>23920.399029340599</v>
      </c>
    </row>
    <row r="112" spans="1:35" x14ac:dyDescent="0.15">
      <c r="A112" t="s">
        <v>62</v>
      </c>
      <c r="B112" t="s">
        <v>46</v>
      </c>
      <c r="C112" t="s">
        <v>90</v>
      </c>
      <c r="D112">
        <v>2009</v>
      </c>
      <c r="E112">
        <v>0</v>
      </c>
      <c r="F112">
        <v>42730.420432681298</v>
      </c>
      <c r="G112">
        <v>11388.924080305</v>
      </c>
      <c r="H112">
        <v>490810.68165145902</v>
      </c>
      <c r="I112">
        <v>386937.41163430997</v>
      </c>
      <c r="J112">
        <v>419451.628467715</v>
      </c>
      <c r="K112">
        <v>196771.58756583399</v>
      </c>
      <c r="L112">
        <v>191712.22033461201</v>
      </c>
      <c r="M112">
        <v>207549.908305263</v>
      </c>
      <c r="N112">
        <v>49796.016982698398</v>
      </c>
      <c r="O112">
        <v>131831.11866699901</v>
      </c>
      <c r="P112">
        <v>58574.146770910098</v>
      </c>
      <c r="Q112">
        <v>87577.554485639004</v>
      </c>
      <c r="R112">
        <v>64327.967141782101</v>
      </c>
      <c r="S112">
        <v>115341.162118551</v>
      </c>
      <c r="T112">
        <v>55545.9806021896</v>
      </c>
      <c r="U112">
        <v>134513.57420145901</v>
      </c>
      <c r="V112">
        <v>68133.738796210993</v>
      </c>
      <c r="W112">
        <v>57794.3824601663</v>
      </c>
      <c r="X112">
        <v>20779.791304416201</v>
      </c>
      <c r="Y112">
        <v>23577.070903087701</v>
      </c>
      <c r="Z112">
        <v>52748.701003518203</v>
      </c>
      <c r="AB112">
        <v>9790.4785953499504</v>
      </c>
      <c r="AE112">
        <v>84291.358573298799</v>
      </c>
      <c r="AF112">
        <v>84291.358573298799</v>
      </c>
      <c r="AG112">
        <v>84291.358573298799</v>
      </c>
      <c r="AH112">
        <v>84291.358573298799</v>
      </c>
      <c r="AI112">
        <v>84291.358573298799</v>
      </c>
    </row>
    <row r="113" spans="1:35" x14ac:dyDescent="0.15">
      <c r="A113" t="s">
        <v>62</v>
      </c>
      <c r="B113" t="s">
        <v>46</v>
      </c>
      <c r="C113" t="s">
        <v>89</v>
      </c>
      <c r="D113">
        <v>2018</v>
      </c>
      <c r="E113">
        <v>0</v>
      </c>
      <c r="F113">
        <v>1333399.40766909</v>
      </c>
      <c r="G113">
        <v>2820366.0575540499</v>
      </c>
      <c r="H113">
        <v>5826729.0350717297</v>
      </c>
      <c r="I113">
        <v>5527613.3502249504</v>
      </c>
      <c r="J113">
        <v>5623570.2576483004</v>
      </c>
      <c r="K113">
        <v>5672155.6943686102</v>
      </c>
      <c r="L113">
        <v>5818247.9287971202</v>
      </c>
      <c r="M113">
        <v>5521543.5201386297</v>
      </c>
      <c r="N113">
        <v>5890874.2777799098</v>
      </c>
      <c r="O113">
        <v>5202721.4222326605</v>
      </c>
      <c r="P113">
        <v>5209211.84316858</v>
      </c>
      <c r="Q113">
        <v>4374914.5920057399</v>
      </c>
      <c r="R113">
        <v>3537835.7318703602</v>
      </c>
      <c r="S113">
        <v>2911197.8829427799</v>
      </c>
      <c r="T113">
        <v>3011592.5678367498</v>
      </c>
      <c r="U113">
        <v>3158865.94131885</v>
      </c>
      <c r="V113">
        <v>2692656.1775842099</v>
      </c>
      <c r="W113">
        <v>2521529.5014859801</v>
      </c>
      <c r="X113">
        <v>3304214.23444159</v>
      </c>
      <c r="Y113">
        <v>3424017.66457613</v>
      </c>
      <c r="Z113">
        <v>3330149.9288098402</v>
      </c>
      <c r="AA113">
        <v>2160498.49541084</v>
      </c>
      <c r="AB113">
        <v>1193155.54945139</v>
      </c>
      <c r="AC113">
        <v>224391.33756432499</v>
      </c>
      <c r="AD113">
        <v>361794.60702794202</v>
      </c>
      <c r="AE113">
        <v>1016029.03736857</v>
      </c>
      <c r="AF113">
        <v>1016029.03736857</v>
      </c>
      <c r="AG113">
        <v>1016029.03736857</v>
      </c>
      <c r="AH113">
        <v>1016029.03736857</v>
      </c>
      <c r="AI113">
        <v>1016029.03736857</v>
      </c>
    </row>
    <row r="114" spans="1:35" x14ac:dyDescent="0.15">
      <c r="A114" t="s">
        <v>62</v>
      </c>
      <c r="B114" t="s">
        <v>46</v>
      </c>
      <c r="C114" t="s">
        <v>88</v>
      </c>
      <c r="D114">
        <v>1963</v>
      </c>
      <c r="E114">
        <v>0</v>
      </c>
      <c r="F114">
        <v>1319866.7496073199</v>
      </c>
      <c r="G114">
        <v>552497.84573701106</v>
      </c>
    </row>
    <row r="115" spans="1:35" x14ac:dyDescent="0.15">
      <c r="A115" t="s">
        <v>62</v>
      </c>
      <c r="B115" t="s">
        <v>46</v>
      </c>
      <c r="C115" t="s">
        <v>87</v>
      </c>
      <c r="D115">
        <v>1964</v>
      </c>
      <c r="E115">
        <v>0</v>
      </c>
      <c r="F115">
        <v>2336165.7005713601</v>
      </c>
      <c r="G115">
        <v>2213276.1918946798</v>
      </c>
    </row>
    <row r="116" spans="1:35" x14ac:dyDescent="0.15">
      <c r="A116" t="s">
        <v>62</v>
      </c>
      <c r="B116" t="s">
        <v>46</v>
      </c>
      <c r="C116" t="s">
        <v>86</v>
      </c>
      <c r="D116">
        <v>1970</v>
      </c>
      <c r="E116">
        <v>0</v>
      </c>
      <c r="F116">
        <v>4767243.3746478204</v>
      </c>
      <c r="G116">
        <v>5056982.3333622199</v>
      </c>
    </row>
    <row r="117" spans="1:35" x14ac:dyDescent="0.15">
      <c r="A117" t="s">
        <v>62</v>
      </c>
      <c r="B117" t="s">
        <v>46</v>
      </c>
      <c r="C117" t="s">
        <v>85</v>
      </c>
      <c r="D117">
        <v>1972</v>
      </c>
      <c r="E117">
        <v>0</v>
      </c>
      <c r="F117">
        <v>2420985.0204996201</v>
      </c>
      <c r="G117">
        <v>1338169.5127191299</v>
      </c>
    </row>
    <row r="118" spans="1:35" x14ac:dyDescent="0.15">
      <c r="A118" t="s">
        <v>62</v>
      </c>
      <c r="B118" t="s">
        <v>46</v>
      </c>
      <c r="C118" t="s">
        <v>84</v>
      </c>
      <c r="D118">
        <v>1974</v>
      </c>
      <c r="E118">
        <v>0</v>
      </c>
      <c r="F118">
        <v>8446032.8310800195</v>
      </c>
      <c r="G118">
        <v>8176443.4551829696</v>
      </c>
      <c r="H118">
        <v>8672328.9439454991</v>
      </c>
      <c r="I118">
        <v>8464294.6318098307</v>
      </c>
      <c r="J118">
        <v>8387302.7522932095</v>
      </c>
      <c r="K118">
        <v>8559015.4036991503</v>
      </c>
      <c r="L118">
        <v>8340666.2964979103</v>
      </c>
      <c r="M118">
        <v>7836903.1026801998</v>
      </c>
      <c r="N118">
        <v>7901273.7990103997</v>
      </c>
      <c r="O118">
        <v>7777171.8823354198</v>
      </c>
      <c r="P118">
        <v>7384930.81776202</v>
      </c>
      <c r="Q118">
        <v>6126202.7847933099</v>
      </c>
      <c r="R118">
        <v>5407088.8686856404</v>
      </c>
      <c r="S118">
        <v>4051060.7527966001</v>
      </c>
      <c r="T118">
        <v>3988769.3791659502</v>
      </c>
      <c r="U118">
        <v>3802597.1641047401</v>
      </c>
      <c r="V118">
        <v>3642449.2440109798</v>
      </c>
      <c r="W118">
        <v>4108276.5719492799</v>
      </c>
      <c r="X118">
        <v>3868464.9775445499</v>
      </c>
      <c r="Y118">
        <v>3625114.50554395</v>
      </c>
      <c r="Z118">
        <v>3862776.94555747</v>
      </c>
      <c r="AA118">
        <v>2188164.6728336602</v>
      </c>
      <c r="AB118">
        <v>1323018.7403383199</v>
      </c>
      <c r="AC118">
        <v>830877.33048985398</v>
      </c>
      <c r="AD118">
        <v>478528.89345369901</v>
      </c>
    </row>
    <row r="119" spans="1:35" x14ac:dyDescent="0.15">
      <c r="A119" t="s">
        <v>62</v>
      </c>
      <c r="B119" t="s">
        <v>46</v>
      </c>
      <c r="C119" t="s">
        <v>83</v>
      </c>
      <c r="D119">
        <v>1981</v>
      </c>
      <c r="E119">
        <v>0</v>
      </c>
      <c r="F119">
        <v>4928924.2061266704</v>
      </c>
      <c r="G119">
        <v>2883512.3083188799</v>
      </c>
      <c r="H119">
        <v>8389864.0177447796</v>
      </c>
      <c r="I119">
        <v>8397121.37081738</v>
      </c>
      <c r="J119">
        <v>8278806.2278746199</v>
      </c>
      <c r="K119">
        <v>7961409.8403948303</v>
      </c>
      <c r="L119">
        <v>6675517.7782345302</v>
      </c>
      <c r="M119">
        <v>6195653.9962229598</v>
      </c>
      <c r="N119">
        <v>5694861.3575846003</v>
      </c>
      <c r="O119">
        <v>4359558.7122652996</v>
      </c>
      <c r="P119">
        <v>3250991.4827589798</v>
      </c>
      <c r="Q119">
        <v>2052336.0056863001</v>
      </c>
      <c r="R119">
        <v>1952370.1838652301</v>
      </c>
      <c r="S119">
        <v>2156017.9727926501</v>
      </c>
      <c r="T119">
        <v>1548062.4479112099</v>
      </c>
      <c r="U119">
        <v>777074.72184007801</v>
      </c>
      <c r="V119">
        <v>1499234.4177375201</v>
      </c>
      <c r="W119">
        <v>913665.13965283998</v>
      </c>
      <c r="X119">
        <v>1001670.10771634</v>
      </c>
      <c r="Y119">
        <v>843768.51375911501</v>
      </c>
      <c r="Z119">
        <v>910480.39689035597</v>
      </c>
      <c r="AA119">
        <v>302968.70734972</v>
      </c>
      <c r="AB119">
        <v>192996.79132285301</v>
      </c>
      <c r="AC119">
        <v>192996.79132285301</v>
      </c>
      <c r="AD119">
        <v>192996.79132285301</v>
      </c>
    </row>
    <row r="120" spans="1:35" x14ac:dyDescent="0.15">
      <c r="A120" t="s">
        <v>62</v>
      </c>
      <c r="B120" t="s">
        <v>46</v>
      </c>
      <c r="C120" t="s">
        <v>82</v>
      </c>
      <c r="D120">
        <v>1973</v>
      </c>
      <c r="E120">
        <v>0</v>
      </c>
      <c r="F120">
        <v>155.06436753124399</v>
      </c>
      <c r="G120">
        <v>568.56260861553903</v>
      </c>
      <c r="H120">
        <v>8289.3576842308103</v>
      </c>
      <c r="I120">
        <v>6717.5791320600401</v>
      </c>
      <c r="J120">
        <v>3621.9400778763202</v>
      </c>
      <c r="K120">
        <v>2900.2401266931402</v>
      </c>
      <c r="L120">
        <v>2170.0601140932799</v>
      </c>
      <c r="M120">
        <v>1894.68456400583</v>
      </c>
      <c r="N120">
        <v>2193.6600539199198</v>
      </c>
      <c r="O120">
        <v>578.07436738142496</v>
      </c>
      <c r="P120">
        <v>1347.95396012778</v>
      </c>
      <c r="Q120">
        <v>1507.02414695791</v>
      </c>
      <c r="R120">
        <v>1016.33900447777</v>
      </c>
      <c r="S120">
        <v>183.69163538316599</v>
      </c>
      <c r="T120">
        <v>1636.9498565915801</v>
      </c>
      <c r="U120">
        <v>1257.4352457070099</v>
      </c>
      <c r="V120">
        <v>278.69035312324098</v>
      </c>
      <c r="W120">
        <v>1169.9171864795301</v>
      </c>
      <c r="X120">
        <v>1696.97008734514</v>
      </c>
      <c r="Y120">
        <v>1005.36203554091</v>
      </c>
      <c r="Z120">
        <v>722.54347724881995</v>
      </c>
      <c r="AA120">
        <v>365.31410631484698</v>
      </c>
      <c r="AE120">
        <v>1412.35941534977</v>
      </c>
      <c r="AF120">
        <v>1412.35941534977</v>
      </c>
      <c r="AG120">
        <v>1412.35941534977</v>
      </c>
      <c r="AH120">
        <v>1412.35941534977</v>
      </c>
      <c r="AI120">
        <v>1412.35941534977</v>
      </c>
    </row>
    <row r="121" spans="1:35" x14ac:dyDescent="0.15">
      <c r="A121" t="s">
        <v>62</v>
      </c>
      <c r="B121" t="s">
        <v>46</v>
      </c>
      <c r="C121" t="s">
        <v>81</v>
      </c>
      <c r="D121">
        <v>1961</v>
      </c>
      <c r="E121">
        <v>0</v>
      </c>
      <c r="F121">
        <v>167942.59466519501</v>
      </c>
      <c r="G121">
        <v>123652.667869716</v>
      </c>
    </row>
    <row r="122" spans="1:35" x14ac:dyDescent="0.15">
      <c r="A122" t="s">
        <v>62</v>
      </c>
      <c r="B122" t="s">
        <v>46</v>
      </c>
      <c r="C122" t="s">
        <v>80</v>
      </c>
      <c r="D122">
        <v>1966</v>
      </c>
      <c r="E122">
        <v>0</v>
      </c>
      <c r="F122">
        <v>504822.96073771099</v>
      </c>
      <c r="G122">
        <v>213455.38951178</v>
      </c>
    </row>
    <row r="123" spans="1:35" x14ac:dyDescent="0.15">
      <c r="A123" t="s">
        <v>62</v>
      </c>
      <c r="B123" t="s">
        <v>46</v>
      </c>
      <c r="C123" t="s">
        <v>79</v>
      </c>
      <c r="D123">
        <v>1968</v>
      </c>
      <c r="E123">
        <v>0</v>
      </c>
      <c r="F123">
        <v>812671.11190849904</v>
      </c>
    </row>
    <row r="124" spans="1:35" x14ac:dyDescent="0.15">
      <c r="A124" t="s">
        <v>62</v>
      </c>
      <c r="B124" t="s">
        <v>46</v>
      </c>
      <c r="C124" t="s">
        <v>78</v>
      </c>
      <c r="D124">
        <v>1973</v>
      </c>
      <c r="E124">
        <v>0</v>
      </c>
      <c r="F124">
        <v>355.45524249469901</v>
      </c>
      <c r="H124">
        <v>2914.4426000970702</v>
      </c>
      <c r="I124">
        <v>3752.2640088667499</v>
      </c>
      <c r="J124">
        <v>2115.5995724337599</v>
      </c>
      <c r="K124">
        <v>2166.21889231862</v>
      </c>
      <c r="L124">
        <v>1097.7084830000199</v>
      </c>
      <c r="M124">
        <v>1015.6091976107</v>
      </c>
      <c r="N124">
        <v>1037.2158058523901</v>
      </c>
      <c r="O124">
        <v>294.35206001478099</v>
      </c>
      <c r="P124">
        <v>521.15375048506201</v>
      </c>
      <c r="Q124">
        <v>176.53481842018601</v>
      </c>
      <c r="R124">
        <v>359.03365097619002</v>
      </c>
      <c r="S124">
        <v>161.02838166706101</v>
      </c>
      <c r="T124">
        <v>644.11352666824803</v>
      </c>
      <c r="U124">
        <v>330.40638312426699</v>
      </c>
      <c r="V124">
        <v>42.940901777883099</v>
      </c>
      <c r="W124">
        <v>639.38274935373397</v>
      </c>
      <c r="X124">
        <v>254.06700218580801</v>
      </c>
      <c r="Y124">
        <v>769.35782352040599</v>
      </c>
      <c r="Z124">
        <v>299.97579881496</v>
      </c>
      <c r="AE124">
        <v>1048.0895621323</v>
      </c>
      <c r="AF124">
        <v>1048.0895621323</v>
      </c>
      <c r="AG124">
        <v>1048.0895621323</v>
      </c>
      <c r="AH124">
        <v>1048.0895621323</v>
      </c>
      <c r="AI124">
        <v>1048.0895621323</v>
      </c>
    </row>
    <row r="125" spans="1:35" x14ac:dyDescent="0.15">
      <c r="A125" t="s">
        <v>59</v>
      </c>
      <c r="B125" t="s">
        <v>58</v>
      </c>
      <c r="C125" t="s">
        <v>76</v>
      </c>
      <c r="D125">
        <v>1992</v>
      </c>
      <c r="E125">
        <v>0</v>
      </c>
      <c r="F125">
        <v>696106.22823733801</v>
      </c>
      <c r="G125">
        <v>696106.22823733801</v>
      </c>
    </row>
    <row r="126" spans="1:35" x14ac:dyDescent="0.15">
      <c r="A126" t="s">
        <v>59</v>
      </c>
      <c r="B126" t="s">
        <v>58</v>
      </c>
      <c r="C126" t="s">
        <v>75</v>
      </c>
      <c r="D126">
        <v>2021</v>
      </c>
      <c r="E126">
        <v>0</v>
      </c>
      <c r="G126">
        <v>12599023.291489899</v>
      </c>
      <c r="H126">
        <v>12599023.291489899</v>
      </c>
      <c r="I126">
        <v>12599023.291489899</v>
      </c>
      <c r="J126">
        <v>12599023.291489899</v>
      </c>
      <c r="K126">
        <v>12599023.291489899</v>
      </c>
      <c r="L126">
        <v>12599023.291489899</v>
      </c>
      <c r="M126">
        <v>12599023.291489899</v>
      </c>
      <c r="N126">
        <v>12599023.291489899</v>
      </c>
      <c r="O126">
        <v>12599023.291489899</v>
      </c>
      <c r="P126">
        <v>12599023.291489899</v>
      </c>
      <c r="Q126">
        <v>12599023.291489899</v>
      </c>
      <c r="R126">
        <v>12599023.291489899</v>
      </c>
      <c r="S126">
        <v>12599023.291489899</v>
      </c>
      <c r="T126">
        <v>12599023.291489899</v>
      </c>
      <c r="U126">
        <v>12599023.291489899</v>
      </c>
    </row>
    <row r="127" spans="1:35" x14ac:dyDescent="0.15">
      <c r="A127" t="s">
        <v>59</v>
      </c>
      <c r="B127" t="s">
        <v>58</v>
      </c>
      <c r="C127" t="s">
        <v>75</v>
      </c>
      <c r="D127">
        <v>2022</v>
      </c>
      <c r="E127">
        <v>0</v>
      </c>
      <c r="H127">
        <v>1133281.0972497901</v>
      </c>
      <c r="I127">
        <v>1133281.0972497901</v>
      </c>
      <c r="J127">
        <v>1133281.0972497901</v>
      </c>
      <c r="K127">
        <v>1133281.0972497901</v>
      </c>
      <c r="L127">
        <v>1133281.0972497901</v>
      </c>
      <c r="M127">
        <v>1133281.0972497901</v>
      </c>
      <c r="N127">
        <v>1133281.0972497901</v>
      </c>
      <c r="O127">
        <v>1133281.0972497901</v>
      </c>
      <c r="P127">
        <v>1133281.0972497901</v>
      </c>
      <c r="Q127">
        <v>1133281.0972497901</v>
      </c>
      <c r="R127">
        <v>1133281.0972497901</v>
      </c>
      <c r="S127">
        <v>1133281.0972497901</v>
      </c>
      <c r="T127">
        <v>1133281.0972497901</v>
      </c>
      <c r="U127">
        <v>1133281.0972497901</v>
      </c>
      <c r="V127">
        <v>1133281.0972497901</v>
      </c>
    </row>
    <row r="128" spans="1:35" x14ac:dyDescent="0.15">
      <c r="A128" t="s">
        <v>59</v>
      </c>
      <c r="B128" t="s">
        <v>58</v>
      </c>
      <c r="C128" t="s">
        <v>75</v>
      </c>
      <c r="D128">
        <v>2024</v>
      </c>
      <c r="E128">
        <v>0</v>
      </c>
      <c r="J128">
        <v>695022.56896737497</v>
      </c>
      <c r="K128">
        <v>695022.56896737497</v>
      </c>
      <c r="L128">
        <v>695022.56896737497</v>
      </c>
      <c r="M128">
        <v>695022.56896737497</v>
      </c>
      <c r="N128">
        <v>695022.56896737497</v>
      </c>
      <c r="O128">
        <v>695022.56896737497</v>
      </c>
      <c r="P128">
        <v>695022.56896737497</v>
      </c>
      <c r="Q128">
        <v>695022.56896737497</v>
      </c>
      <c r="R128">
        <v>695022.56896737497</v>
      </c>
      <c r="S128">
        <v>695022.56896737497</v>
      </c>
      <c r="T128">
        <v>695022.56896737497</v>
      </c>
      <c r="U128">
        <v>695022.56896737497</v>
      </c>
      <c r="V128">
        <v>695022.56896737497</v>
      </c>
      <c r="W128">
        <v>695022.56896737497</v>
      </c>
      <c r="X128">
        <v>695022.56896737497</v>
      </c>
    </row>
    <row r="129" spans="1:35" x14ac:dyDescent="0.15">
      <c r="A129" t="s">
        <v>59</v>
      </c>
      <c r="B129" t="s">
        <v>58</v>
      </c>
      <c r="C129" t="s">
        <v>75</v>
      </c>
      <c r="D129">
        <v>2025</v>
      </c>
      <c r="E129">
        <v>0</v>
      </c>
      <c r="K129">
        <v>1852632.7290596401</v>
      </c>
      <c r="L129">
        <v>1852632.7290596401</v>
      </c>
      <c r="M129">
        <v>1852632.7290596401</v>
      </c>
      <c r="N129">
        <v>1852632.7290596401</v>
      </c>
      <c r="O129">
        <v>1852632.7290596401</v>
      </c>
      <c r="P129">
        <v>1852632.7290596401</v>
      </c>
      <c r="Q129">
        <v>1852632.7290596401</v>
      </c>
      <c r="R129">
        <v>1852632.7290596401</v>
      </c>
      <c r="S129">
        <v>1852632.7290596401</v>
      </c>
      <c r="T129">
        <v>1852632.7290596401</v>
      </c>
      <c r="U129">
        <v>1852632.7290596401</v>
      </c>
      <c r="V129">
        <v>1852632.7290596401</v>
      </c>
      <c r="W129">
        <v>1852632.7290596401</v>
      </c>
      <c r="X129">
        <v>1852632.7290596401</v>
      </c>
      <c r="Y129">
        <v>1852632.7290596401</v>
      </c>
    </row>
    <row r="130" spans="1:35" x14ac:dyDescent="0.15">
      <c r="A130" t="s">
        <v>59</v>
      </c>
      <c r="B130" t="s">
        <v>58</v>
      </c>
      <c r="C130" t="s">
        <v>75</v>
      </c>
      <c r="D130">
        <v>2026</v>
      </c>
      <c r="E130">
        <v>0</v>
      </c>
      <c r="L130">
        <v>4156247.0994127202</v>
      </c>
      <c r="M130">
        <v>4156247.0994127202</v>
      </c>
      <c r="N130">
        <v>4156247.0994127202</v>
      </c>
      <c r="O130">
        <v>4156247.0994127202</v>
      </c>
      <c r="P130">
        <v>4156247.0994127202</v>
      </c>
      <c r="Q130">
        <v>4156247.0994127202</v>
      </c>
      <c r="R130">
        <v>4156247.0994127202</v>
      </c>
      <c r="S130">
        <v>4156247.0994127202</v>
      </c>
      <c r="T130">
        <v>4156247.0994127202</v>
      </c>
      <c r="U130">
        <v>4156247.0994127202</v>
      </c>
      <c r="V130">
        <v>4156247.0994127202</v>
      </c>
      <c r="W130">
        <v>4156247.0994127202</v>
      </c>
      <c r="X130">
        <v>4156247.0994127202</v>
      </c>
      <c r="Y130">
        <v>4156247.0994127202</v>
      </c>
      <c r="Z130">
        <v>4156247.0994127202</v>
      </c>
    </row>
    <row r="131" spans="1:35" x14ac:dyDescent="0.15">
      <c r="A131" t="s">
        <v>59</v>
      </c>
      <c r="B131" t="s">
        <v>58</v>
      </c>
      <c r="C131" t="s">
        <v>75</v>
      </c>
      <c r="D131">
        <v>2027</v>
      </c>
      <c r="E131">
        <v>0</v>
      </c>
      <c r="M131">
        <v>1815718.98867887</v>
      </c>
      <c r="N131">
        <v>1815718.98867887</v>
      </c>
      <c r="O131">
        <v>1815718.98867887</v>
      </c>
      <c r="P131">
        <v>1815718.98867887</v>
      </c>
      <c r="Q131">
        <v>1815718.98867887</v>
      </c>
      <c r="R131">
        <v>1815718.98867887</v>
      </c>
      <c r="S131">
        <v>1815718.98867887</v>
      </c>
      <c r="T131">
        <v>1815718.98867887</v>
      </c>
      <c r="U131">
        <v>1815718.98867887</v>
      </c>
      <c r="V131">
        <v>1815718.98867887</v>
      </c>
      <c r="W131">
        <v>1815718.98867887</v>
      </c>
      <c r="X131">
        <v>1815718.98867887</v>
      </c>
      <c r="Y131">
        <v>1815718.98867887</v>
      </c>
      <c r="Z131">
        <v>1815718.98867887</v>
      </c>
      <c r="AA131">
        <v>1815718.98867887</v>
      </c>
    </row>
    <row r="132" spans="1:35" x14ac:dyDescent="0.15">
      <c r="A132" t="s">
        <v>59</v>
      </c>
      <c r="B132" t="s">
        <v>58</v>
      </c>
      <c r="C132" t="s">
        <v>75</v>
      </c>
      <c r="D132">
        <v>2029</v>
      </c>
      <c r="E132">
        <v>0</v>
      </c>
      <c r="O132">
        <v>703675.50956214801</v>
      </c>
      <c r="P132">
        <v>703675.50956214801</v>
      </c>
      <c r="Q132">
        <v>703675.50956214801</v>
      </c>
      <c r="R132">
        <v>703675.50956214801</v>
      </c>
      <c r="S132">
        <v>703675.50956214801</v>
      </c>
      <c r="T132">
        <v>703675.50956214801</v>
      </c>
      <c r="U132">
        <v>703675.50956214801</v>
      </c>
      <c r="V132">
        <v>703675.50956214801</v>
      </c>
      <c r="W132">
        <v>703675.50956214801</v>
      </c>
      <c r="X132">
        <v>703675.50956214801</v>
      </c>
      <c r="Y132">
        <v>703675.50956214801</v>
      </c>
      <c r="Z132">
        <v>703675.50956214801</v>
      </c>
      <c r="AA132">
        <v>703675.50956214801</v>
      </c>
      <c r="AB132">
        <v>703675.50956214801</v>
      </c>
      <c r="AC132">
        <v>703675.50956214801</v>
      </c>
    </row>
    <row r="133" spans="1:35" x14ac:dyDescent="0.15">
      <c r="A133" t="s">
        <v>59</v>
      </c>
      <c r="B133" t="s">
        <v>58</v>
      </c>
      <c r="C133" t="s">
        <v>75</v>
      </c>
      <c r="D133">
        <v>2030</v>
      </c>
      <c r="E133">
        <v>0</v>
      </c>
      <c r="P133">
        <v>3869983.72364002</v>
      </c>
      <c r="Q133">
        <v>3869983.72364002</v>
      </c>
      <c r="R133">
        <v>3869983.72364002</v>
      </c>
      <c r="S133">
        <v>3869983.72364002</v>
      </c>
      <c r="T133">
        <v>3869983.72364002</v>
      </c>
      <c r="U133">
        <v>3869983.72364002</v>
      </c>
      <c r="V133">
        <v>3869983.72364002</v>
      </c>
      <c r="W133">
        <v>3869983.72364002</v>
      </c>
      <c r="X133">
        <v>3869983.72364002</v>
      </c>
      <c r="Y133">
        <v>3869983.72364002</v>
      </c>
      <c r="Z133">
        <v>3869983.72364002</v>
      </c>
      <c r="AA133">
        <v>3869983.72364002</v>
      </c>
      <c r="AB133">
        <v>3869983.72364002</v>
      </c>
      <c r="AC133">
        <v>3869983.72364002</v>
      </c>
      <c r="AD133">
        <v>3869983.72364002</v>
      </c>
    </row>
    <row r="134" spans="1:35" x14ac:dyDescent="0.15">
      <c r="A134" t="s">
        <v>59</v>
      </c>
      <c r="B134" t="s">
        <v>58</v>
      </c>
      <c r="C134" t="s">
        <v>75</v>
      </c>
      <c r="D134">
        <v>2031</v>
      </c>
      <c r="E134">
        <v>0</v>
      </c>
      <c r="Q134">
        <v>2585985.7892317902</v>
      </c>
      <c r="R134">
        <v>2585985.7892317902</v>
      </c>
      <c r="S134">
        <v>2585985.7892317902</v>
      </c>
      <c r="T134">
        <v>2585985.7892317902</v>
      </c>
      <c r="U134">
        <v>2585985.7892317902</v>
      </c>
      <c r="V134">
        <v>2585985.7892317902</v>
      </c>
      <c r="W134">
        <v>2585985.7892317902</v>
      </c>
      <c r="X134">
        <v>2585985.7892317902</v>
      </c>
      <c r="Y134">
        <v>2585985.7892317902</v>
      </c>
      <c r="Z134">
        <v>2585985.7892317902</v>
      </c>
      <c r="AA134">
        <v>2585985.7892317902</v>
      </c>
      <c r="AB134">
        <v>2585985.7892317902</v>
      </c>
      <c r="AC134">
        <v>2585985.7892317902</v>
      </c>
      <c r="AD134">
        <v>2585985.7892317902</v>
      </c>
      <c r="AE134">
        <v>2585985.7892317902</v>
      </c>
      <c r="AF134">
        <v>2585985.7892317902</v>
      </c>
      <c r="AG134">
        <v>2585985.7892317902</v>
      </c>
      <c r="AH134">
        <v>2585985.7892317902</v>
      </c>
      <c r="AI134">
        <v>2585985.7892317902</v>
      </c>
    </row>
    <row r="135" spans="1:35" x14ac:dyDescent="0.15">
      <c r="A135" t="s">
        <v>59</v>
      </c>
      <c r="B135" t="s">
        <v>58</v>
      </c>
      <c r="C135" t="s">
        <v>75</v>
      </c>
      <c r="D135">
        <v>2032</v>
      </c>
      <c r="E135">
        <v>0</v>
      </c>
      <c r="R135">
        <v>10001.6084244303</v>
      </c>
      <c r="S135">
        <v>10001.6084244303</v>
      </c>
      <c r="T135">
        <v>10001.6084244303</v>
      </c>
      <c r="U135">
        <v>10001.6084244303</v>
      </c>
      <c r="V135">
        <v>10001.6084244303</v>
      </c>
      <c r="W135">
        <v>10001.6084244303</v>
      </c>
      <c r="X135">
        <v>10001.6084244303</v>
      </c>
      <c r="Y135">
        <v>10001.6084244303</v>
      </c>
      <c r="Z135">
        <v>10001.6084244303</v>
      </c>
      <c r="AA135">
        <v>10001.6084244303</v>
      </c>
      <c r="AB135">
        <v>10001.6084244303</v>
      </c>
      <c r="AC135">
        <v>10001.6084244303</v>
      </c>
      <c r="AD135">
        <v>10001.6084244303</v>
      </c>
      <c r="AE135">
        <v>10001.6084244303</v>
      </c>
      <c r="AF135">
        <v>10001.6084244303</v>
      </c>
      <c r="AG135">
        <v>10001.6084244303</v>
      </c>
      <c r="AH135">
        <v>10001.6084244303</v>
      </c>
      <c r="AI135">
        <v>10001.6084244303</v>
      </c>
    </row>
    <row r="136" spans="1:35" x14ac:dyDescent="0.15">
      <c r="A136" t="s">
        <v>59</v>
      </c>
      <c r="B136" t="s">
        <v>58</v>
      </c>
      <c r="C136" t="s">
        <v>75</v>
      </c>
      <c r="D136">
        <v>2035</v>
      </c>
      <c r="E136">
        <v>0</v>
      </c>
      <c r="U136">
        <v>143365.19858725599</v>
      </c>
      <c r="V136">
        <v>143365.19858725599</v>
      </c>
      <c r="W136">
        <v>143365.19858725599</v>
      </c>
      <c r="X136">
        <v>143365.19858725599</v>
      </c>
      <c r="Y136">
        <v>143365.19858725599</v>
      </c>
      <c r="Z136">
        <v>143365.19858725599</v>
      </c>
      <c r="AA136">
        <v>143365.19858725599</v>
      </c>
      <c r="AB136">
        <v>143365.19858725599</v>
      </c>
      <c r="AC136">
        <v>143365.19858725599</v>
      </c>
      <c r="AD136">
        <v>143365.19858725599</v>
      </c>
      <c r="AE136">
        <v>143365.19858725599</v>
      </c>
      <c r="AF136">
        <v>143365.19858725599</v>
      </c>
      <c r="AG136">
        <v>143365.19858725599</v>
      </c>
      <c r="AH136">
        <v>143365.19858725599</v>
      </c>
      <c r="AI136">
        <v>143365.19858725599</v>
      </c>
    </row>
    <row r="137" spans="1:35" x14ac:dyDescent="0.15">
      <c r="A137" t="s">
        <v>59</v>
      </c>
      <c r="B137" t="s">
        <v>58</v>
      </c>
      <c r="C137" t="s">
        <v>75</v>
      </c>
      <c r="D137">
        <v>2036</v>
      </c>
      <c r="E137">
        <v>0</v>
      </c>
      <c r="V137">
        <v>8914831.9283702392</v>
      </c>
      <c r="W137">
        <v>8914831.9283702392</v>
      </c>
      <c r="X137">
        <v>8914831.9283702392</v>
      </c>
      <c r="Y137">
        <v>8914831.9283702392</v>
      </c>
      <c r="Z137">
        <v>8914831.9283702392</v>
      </c>
      <c r="AA137">
        <v>8914831.9283702392</v>
      </c>
      <c r="AB137">
        <v>8914831.9283702392</v>
      </c>
      <c r="AC137">
        <v>8914831.9283702392</v>
      </c>
      <c r="AD137">
        <v>8914831.9283702392</v>
      </c>
      <c r="AE137">
        <v>8914831.9283702392</v>
      </c>
      <c r="AF137">
        <v>8914831.9283702392</v>
      </c>
      <c r="AG137">
        <v>8914831.9283702392</v>
      </c>
      <c r="AH137">
        <v>8914831.9283702392</v>
      </c>
      <c r="AI137">
        <v>8914831.9283702392</v>
      </c>
    </row>
    <row r="138" spans="1:35" x14ac:dyDescent="0.15">
      <c r="A138" t="s">
        <v>59</v>
      </c>
      <c r="B138" t="s">
        <v>58</v>
      </c>
      <c r="C138" t="s">
        <v>75</v>
      </c>
      <c r="D138">
        <v>2037</v>
      </c>
      <c r="E138">
        <v>0</v>
      </c>
      <c r="W138">
        <v>430063.95625428797</v>
      </c>
      <c r="X138">
        <v>430063.95625428797</v>
      </c>
      <c r="Y138">
        <v>430063.95625428797</v>
      </c>
      <c r="Z138">
        <v>430063.95625428797</v>
      </c>
      <c r="AA138">
        <v>430063.95625428797</v>
      </c>
      <c r="AB138">
        <v>430063.95625428797</v>
      </c>
      <c r="AC138">
        <v>430063.95625428797</v>
      </c>
      <c r="AD138">
        <v>430063.95625428797</v>
      </c>
      <c r="AE138">
        <v>430063.95625428797</v>
      </c>
      <c r="AF138">
        <v>430063.95625428797</v>
      </c>
      <c r="AG138">
        <v>430063.95625428797</v>
      </c>
      <c r="AH138">
        <v>430063.95625428797</v>
      </c>
      <c r="AI138">
        <v>430063.95625428797</v>
      </c>
    </row>
    <row r="139" spans="1:35" x14ac:dyDescent="0.15">
      <c r="A139" t="s">
        <v>59</v>
      </c>
      <c r="B139" t="s">
        <v>58</v>
      </c>
      <c r="C139" t="s">
        <v>75</v>
      </c>
      <c r="D139">
        <v>2038</v>
      </c>
      <c r="E139">
        <v>0</v>
      </c>
      <c r="X139">
        <v>3021393.4627667498</v>
      </c>
      <c r="Y139">
        <v>3021393.4627667498</v>
      </c>
      <c r="Z139">
        <v>3021393.4627667498</v>
      </c>
      <c r="AA139">
        <v>3021393.4627667498</v>
      </c>
      <c r="AB139">
        <v>3021393.4627667498</v>
      </c>
      <c r="AC139">
        <v>3021393.4627667498</v>
      </c>
      <c r="AD139">
        <v>3021393.4627667498</v>
      </c>
      <c r="AE139">
        <v>3021393.4627667498</v>
      </c>
      <c r="AF139">
        <v>3021393.4627667498</v>
      </c>
      <c r="AG139">
        <v>3021393.4627667498</v>
      </c>
      <c r="AH139">
        <v>3021393.4627667498</v>
      </c>
      <c r="AI139">
        <v>3021393.4627667498</v>
      </c>
    </row>
    <row r="140" spans="1:35" x14ac:dyDescent="0.15">
      <c r="A140" t="s">
        <v>59</v>
      </c>
      <c r="B140" t="s">
        <v>58</v>
      </c>
      <c r="C140" t="s">
        <v>75</v>
      </c>
      <c r="D140">
        <v>2039</v>
      </c>
      <c r="E140">
        <v>0</v>
      </c>
      <c r="Y140">
        <v>3197509.1400451101</v>
      </c>
      <c r="Z140">
        <v>3197509.1400451101</v>
      </c>
      <c r="AA140">
        <v>3197509.1400451101</v>
      </c>
      <c r="AB140">
        <v>3197509.1400451101</v>
      </c>
      <c r="AC140">
        <v>3197509.1400451101</v>
      </c>
      <c r="AD140">
        <v>3197509.1400451101</v>
      </c>
      <c r="AE140">
        <v>3197509.1400451101</v>
      </c>
      <c r="AF140">
        <v>3197509.1400451101</v>
      </c>
      <c r="AG140">
        <v>3197509.1400451101</v>
      </c>
      <c r="AH140">
        <v>3197509.1400451101</v>
      </c>
      <c r="AI140">
        <v>3197509.1400451101</v>
      </c>
    </row>
    <row r="141" spans="1:35" x14ac:dyDescent="0.15">
      <c r="A141" t="s">
        <v>59</v>
      </c>
      <c r="B141" t="s">
        <v>58</v>
      </c>
      <c r="C141" t="s">
        <v>75</v>
      </c>
      <c r="D141">
        <v>2040</v>
      </c>
      <c r="E141">
        <v>0</v>
      </c>
      <c r="Z141">
        <v>412390.09503835801</v>
      </c>
      <c r="AA141">
        <v>412390.09503835801</v>
      </c>
      <c r="AB141">
        <v>412390.09503835801</v>
      </c>
      <c r="AC141">
        <v>412390.09503835801</v>
      </c>
      <c r="AD141">
        <v>412390.09503835801</v>
      </c>
      <c r="AE141">
        <v>412390.09503835801</v>
      </c>
      <c r="AF141">
        <v>412390.09503835801</v>
      </c>
      <c r="AG141">
        <v>412390.09503835801</v>
      </c>
      <c r="AH141">
        <v>412390.09503835801</v>
      </c>
      <c r="AI141">
        <v>412390.09503835801</v>
      </c>
    </row>
    <row r="142" spans="1:35" x14ac:dyDescent="0.15">
      <c r="A142" t="s">
        <v>59</v>
      </c>
      <c r="B142" t="s">
        <v>58</v>
      </c>
      <c r="C142" t="s">
        <v>75</v>
      </c>
      <c r="D142">
        <v>2041</v>
      </c>
      <c r="E142">
        <v>0</v>
      </c>
      <c r="AA142">
        <v>15699953.9088977</v>
      </c>
      <c r="AB142">
        <v>15699953.9088977</v>
      </c>
      <c r="AC142">
        <v>15699953.9088977</v>
      </c>
      <c r="AD142">
        <v>15699953.9088977</v>
      </c>
      <c r="AE142">
        <v>15699953.9088977</v>
      </c>
      <c r="AF142">
        <v>15699953.9088977</v>
      </c>
      <c r="AG142">
        <v>15699953.9088977</v>
      </c>
      <c r="AH142">
        <v>15699953.9088977</v>
      </c>
      <c r="AI142">
        <v>15699953.9088977</v>
      </c>
    </row>
    <row r="143" spans="1:35" x14ac:dyDescent="0.15">
      <c r="A143" t="s">
        <v>59</v>
      </c>
      <c r="B143" t="s">
        <v>58</v>
      </c>
      <c r="C143" t="s">
        <v>75</v>
      </c>
      <c r="D143">
        <v>2042</v>
      </c>
      <c r="E143">
        <v>0</v>
      </c>
      <c r="AB143">
        <v>15391078.7917137</v>
      </c>
      <c r="AC143">
        <v>15391078.7917137</v>
      </c>
      <c r="AD143">
        <v>15391078.7917137</v>
      </c>
      <c r="AE143">
        <v>15391078.7917137</v>
      </c>
      <c r="AF143">
        <v>15391078.7917137</v>
      </c>
      <c r="AG143">
        <v>15391078.7917137</v>
      </c>
      <c r="AH143">
        <v>15391078.7917137</v>
      </c>
      <c r="AI143">
        <v>15391078.7917137</v>
      </c>
    </row>
    <row r="144" spans="1:35" x14ac:dyDescent="0.15">
      <c r="A144" t="s">
        <v>59</v>
      </c>
      <c r="B144" t="s">
        <v>58</v>
      </c>
      <c r="C144" t="s">
        <v>75</v>
      </c>
      <c r="D144">
        <v>2043</v>
      </c>
      <c r="E144">
        <v>0</v>
      </c>
      <c r="AC144">
        <v>18900603.943461001</v>
      </c>
      <c r="AD144">
        <v>18900603.943461001</v>
      </c>
      <c r="AE144">
        <v>18900603.943461001</v>
      </c>
      <c r="AF144">
        <v>18900603.943461001</v>
      </c>
      <c r="AG144">
        <v>18900603.943461001</v>
      </c>
      <c r="AH144">
        <v>18900603.943461001</v>
      </c>
      <c r="AI144">
        <v>18900603.943461001</v>
      </c>
    </row>
    <row r="145" spans="1:35" x14ac:dyDescent="0.15">
      <c r="A145" t="s">
        <v>59</v>
      </c>
      <c r="B145" t="s">
        <v>58</v>
      </c>
      <c r="C145" t="s">
        <v>75</v>
      </c>
      <c r="D145">
        <v>2044</v>
      </c>
      <c r="E145">
        <v>0</v>
      </c>
      <c r="AD145">
        <v>8423378.9770156108</v>
      </c>
      <c r="AE145">
        <v>8423378.9770156108</v>
      </c>
      <c r="AF145">
        <v>8423378.9770156108</v>
      </c>
      <c r="AG145">
        <v>8423378.9770156108</v>
      </c>
      <c r="AH145">
        <v>8423378.9770156108</v>
      </c>
      <c r="AI145">
        <v>8423378.9770156108</v>
      </c>
    </row>
    <row r="146" spans="1:35" x14ac:dyDescent="0.15">
      <c r="A146" t="s">
        <v>59</v>
      </c>
      <c r="B146" t="s">
        <v>58</v>
      </c>
      <c r="C146" t="s">
        <v>75</v>
      </c>
      <c r="D146">
        <v>2045</v>
      </c>
      <c r="E146">
        <v>0</v>
      </c>
      <c r="AE146">
        <v>24631872.003878601</v>
      </c>
      <c r="AF146">
        <v>24631872.003878601</v>
      </c>
      <c r="AG146">
        <v>24631872.003878601</v>
      </c>
      <c r="AH146">
        <v>24631872.003878601</v>
      </c>
      <c r="AI146">
        <v>24631872.003878601</v>
      </c>
    </row>
    <row r="147" spans="1:35" x14ac:dyDescent="0.15">
      <c r="A147" t="s">
        <v>59</v>
      </c>
      <c r="B147" t="s">
        <v>58</v>
      </c>
      <c r="C147" t="s">
        <v>74</v>
      </c>
      <c r="D147">
        <v>2012</v>
      </c>
      <c r="E147">
        <v>1</v>
      </c>
      <c r="F147">
        <v>2334432.72713373</v>
      </c>
      <c r="G147">
        <v>2334432.72713373</v>
      </c>
      <c r="H147">
        <v>2334432.72713373</v>
      </c>
      <c r="I147">
        <v>2334432.72713373</v>
      </c>
      <c r="J147">
        <v>2334432.72713373</v>
      </c>
      <c r="K147">
        <v>2334432.72713373</v>
      </c>
      <c r="L147">
        <v>2334432.72713373</v>
      </c>
      <c r="M147">
        <v>2334432.72713373</v>
      </c>
      <c r="N147">
        <v>2334432.72713373</v>
      </c>
      <c r="O147">
        <v>2334432.72713373</v>
      </c>
      <c r="P147">
        <v>2334432.72713373</v>
      </c>
      <c r="Q147">
        <v>2334432.72713373</v>
      </c>
      <c r="R147">
        <v>2334432.72713373</v>
      </c>
      <c r="S147">
        <v>2334432.72713373</v>
      </c>
      <c r="T147">
        <v>2334432.72713373</v>
      </c>
      <c r="U147">
        <v>2334432.72713373</v>
      </c>
      <c r="V147">
        <v>2334432.72713373</v>
      </c>
      <c r="W147">
        <v>2334432.72713373</v>
      </c>
      <c r="X147">
        <v>2334432.72713373</v>
      </c>
      <c r="Y147">
        <v>2334432.72713373</v>
      </c>
      <c r="Z147">
        <v>2334432.72713373</v>
      </c>
      <c r="AA147">
        <v>2334432.72713373</v>
      </c>
    </row>
    <row r="148" spans="1:35" x14ac:dyDescent="0.15">
      <c r="A148" t="s">
        <v>59</v>
      </c>
      <c r="B148" t="s">
        <v>58</v>
      </c>
      <c r="C148" t="s">
        <v>74</v>
      </c>
      <c r="D148">
        <v>2016</v>
      </c>
      <c r="E148">
        <v>1</v>
      </c>
      <c r="F148">
        <v>6516363.8756488198</v>
      </c>
      <c r="G148">
        <v>6516363.8756488198</v>
      </c>
      <c r="H148">
        <v>6516363.8756488198</v>
      </c>
      <c r="I148">
        <v>6516363.8756488198</v>
      </c>
      <c r="J148">
        <v>6516363.8756488198</v>
      </c>
      <c r="K148">
        <v>6516363.8756488198</v>
      </c>
      <c r="L148">
        <v>6516363.8756488198</v>
      </c>
      <c r="M148">
        <v>6516363.8756488198</v>
      </c>
      <c r="N148">
        <v>6516363.8756488198</v>
      </c>
      <c r="O148">
        <v>6516363.8756488198</v>
      </c>
      <c r="P148">
        <v>6516363.8756488198</v>
      </c>
      <c r="Q148">
        <v>6516363.8756488198</v>
      </c>
      <c r="R148">
        <v>6516363.8756488198</v>
      </c>
      <c r="S148">
        <v>6516363.8756488198</v>
      </c>
      <c r="T148">
        <v>6516363.8756488198</v>
      </c>
      <c r="U148">
        <v>6516363.8756488198</v>
      </c>
      <c r="V148">
        <v>6516363.8756488198</v>
      </c>
      <c r="W148">
        <v>6516363.8756488198</v>
      </c>
      <c r="X148">
        <v>6516363.8756488198</v>
      </c>
      <c r="Y148">
        <v>6516363.8756488198</v>
      </c>
      <c r="Z148">
        <v>6516363.8756488198</v>
      </c>
      <c r="AA148">
        <v>6516363.8756488198</v>
      </c>
      <c r="AB148">
        <v>6516363.8756488198</v>
      </c>
      <c r="AC148">
        <v>6516363.8756488198</v>
      </c>
      <c r="AD148">
        <v>6516363.8756488198</v>
      </c>
      <c r="AE148">
        <v>6516363.8756488198</v>
      </c>
      <c r="AF148">
        <v>6516363.8756488198</v>
      </c>
      <c r="AG148">
        <v>6516363.8756488198</v>
      </c>
      <c r="AH148">
        <v>6516363.8756488198</v>
      </c>
      <c r="AI148">
        <v>6516363.8756488198</v>
      </c>
    </row>
    <row r="149" spans="1:35" x14ac:dyDescent="0.15">
      <c r="A149" t="s">
        <v>59</v>
      </c>
      <c r="B149" t="s">
        <v>58</v>
      </c>
      <c r="C149" t="s">
        <v>74</v>
      </c>
      <c r="D149">
        <v>2019</v>
      </c>
      <c r="E149">
        <v>1</v>
      </c>
      <c r="F149">
        <v>12688203.541265</v>
      </c>
      <c r="G149">
        <v>12688203.541265</v>
      </c>
      <c r="H149">
        <v>12688203.541265</v>
      </c>
      <c r="I149">
        <v>12688203.541265</v>
      </c>
      <c r="J149">
        <v>12688203.541265</v>
      </c>
      <c r="K149">
        <v>12688203.541265</v>
      </c>
      <c r="L149">
        <v>12688203.541265</v>
      </c>
      <c r="M149">
        <v>12688203.541265</v>
      </c>
      <c r="N149">
        <v>12688203.541265</v>
      </c>
      <c r="O149">
        <v>12688203.541265</v>
      </c>
      <c r="P149">
        <v>12688203.541265</v>
      </c>
      <c r="Q149">
        <v>12688203.541265</v>
      </c>
      <c r="R149">
        <v>12688203.541265</v>
      </c>
      <c r="S149">
        <v>12688203.541265</v>
      </c>
      <c r="T149">
        <v>12688203.541265</v>
      </c>
      <c r="U149">
        <v>12688203.541265</v>
      </c>
      <c r="V149">
        <v>12688203.541265</v>
      </c>
      <c r="W149">
        <v>12688203.541265</v>
      </c>
      <c r="X149">
        <v>12688203.541265</v>
      </c>
      <c r="Y149">
        <v>12688203.541265</v>
      </c>
      <c r="Z149">
        <v>12688203.541265</v>
      </c>
      <c r="AA149">
        <v>12688203.541265</v>
      </c>
      <c r="AB149">
        <v>12688203.541265</v>
      </c>
      <c r="AC149">
        <v>12688203.541265</v>
      </c>
      <c r="AD149">
        <v>12688203.541265</v>
      </c>
      <c r="AE149">
        <v>12688203.541265</v>
      </c>
      <c r="AF149">
        <v>12688203.541265</v>
      </c>
      <c r="AG149">
        <v>12688203.541265</v>
      </c>
      <c r="AH149">
        <v>12688203.541265</v>
      </c>
      <c r="AI149">
        <v>12688203.541265</v>
      </c>
    </row>
    <row r="150" spans="1:35" x14ac:dyDescent="0.15">
      <c r="A150" t="s">
        <v>59</v>
      </c>
      <c r="B150" t="s">
        <v>58</v>
      </c>
      <c r="C150" t="s">
        <v>74</v>
      </c>
      <c r="D150">
        <v>2020</v>
      </c>
      <c r="E150">
        <v>1</v>
      </c>
      <c r="F150">
        <v>1363810.8430571</v>
      </c>
      <c r="G150">
        <v>1363810.8430571</v>
      </c>
      <c r="H150">
        <v>1363810.8430571</v>
      </c>
      <c r="I150">
        <v>1363810.8430571</v>
      </c>
      <c r="J150">
        <v>1363810.8430571</v>
      </c>
      <c r="K150">
        <v>1363810.8430571</v>
      </c>
      <c r="L150">
        <v>1363810.8430571</v>
      </c>
      <c r="M150">
        <v>1363810.8430571</v>
      </c>
      <c r="N150">
        <v>1363810.8430571</v>
      </c>
      <c r="O150">
        <v>1363810.8430571</v>
      </c>
      <c r="P150">
        <v>1363810.8430571</v>
      </c>
      <c r="Q150">
        <v>1363810.8430571</v>
      </c>
      <c r="R150">
        <v>1363810.8430571</v>
      </c>
      <c r="S150">
        <v>1363810.8430571</v>
      </c>
      <c r="T150">
        <v>1363810.8430571</v>
      </c>
      <c r="U150">
        <v>1363810.8430571</v>
      </c>
      <c r="V150">
        <v>1363810.8430571</v>
      </c>
      <c r="W150">
        <v>1363810.8430571</v>
      </c>
      <c r="X150">
        <v>1363810.8430571</v>
      </c>
      <c r="Y150">
        <v>1363810.8430571</v>
      </c>
      <c r="Z150">
        <v>1363810.8430571</v>
      </c>
      <c r="AA150">
        <v>1363810.8430571</v>
      </c>
      <c r="AB150">
        <v>1363810.8430571</v>
      </c>
      <c r="AC150">
        <v>1363810.8430571</v>
      </c>
      <c r="AD150">
        <v>1363810.8430571</v>
      </c>
      <c r="AE150">
        <v>1363810.8430571</v>
      </c>
      <c r="AF150">
        <v>1363810.8430571</v>
      </c>
      <c r="AG150">
        <v>1363810.8430571</v>
      </c>
      <c r="AH150">
        <v>1363810.8430571</v>
      </c>
      <c r="AI150">
        <v>1363810.8430571</v>
      </c>
    </row>
    <row r="151" spans="1:35" x14ac:dyDescent="0.15">
      <c r="A151" t="s">
        <v>59</v>
      </c>
      <c r="B151" t="s">
        <v>58</v>
      </c>
      <c r="C151" t="s">
        <v>74</v>
      </c>
      <c r="D151">
        <v>2021</v>
      </c>
      <c r="E151">
        <v>1</v>
      </c>
      <c r="G151">
        <v>14622301.8165079</v>
      </c>
      <c r="H151">
        <v>14622301.8165079</v>
      </c>
      <c r="I151">
        <v>14622301.8165079</v>
      </c>
      <c r="J151">
        <v>14622301.8165079</v>
      </c>
      <c r="K151">
        <v>14622301.8165079</v>
      </c>
      <c r="L151">
        <v>14622301.8165079</v>
      </c>
      <c r="M151">
        <v>14622301.8165079</v>
      </c>
      <c r="N151">
        <v>14622301.8165079</v>
      </c>
      <c r="O151">
        <v>14622301.8165079</v>
      </c>
      <c r="P151">
        <v>14622301.8165079</v>
      </c>
      <c r="Q151">
        <v>14622301.8165079</v>
      </c>
      <c r="R151">
        <v>14622301.8165079</v>
      </c>
      <c r="S151">
        <v>14622301.8165079</v>
      </c>
      <c r="T151">
        <v>14622301.8165079</v>
      </c>
      <c r="U151">
        <v>14622301.8165079</v>
      </c>
      <c r="V151">
        <v>14622301.8165079</v>
      </c>
      <c r="W151">
        <v>14622301.8165079</v>
      </c>
      <c r="X151">
        <v>14622301.8165079</v>
      </c>
      <c r="Y151">
        <v>14622301.8165079</v>
      </c>
      <c r="Z151">
        <v>14622301.8165079</v>
      </c>
      <c r="AA151">
        <v>14622301.8165079</v>
      </c>
      <c r="AB151">
        <v>14622301.8165079</v>
      </c>
      <c r="AC151">
        <v>14622301.8165079</v>
      </c>
      <c r="AD151">
        <v>14622301.8165079</v>
      </c>
      <c r="AE151">
        <v>14622301.8165079</v>
      </c>
      <c r="AF151">
        <v>14622301.8165079</v>
      </c>
      <c r="AG151">
        <v>14622301.8165079</v>
      </c>
      <c r="AH151">
        <v>14622301.8165079</v>
      </c>
      <c r="AI151">
        <v>14622301.8165079</v>
      </c>
    </row>
    <row r="152" spans="1:35" x14ac:dyDescent="0.15">
      <c r="A152" t="s">
        <v>59</v>
      </c>
      <c r="B152" t="s">
        <v>58</v>
      </c>
      <c r="C152" t="s">
        <v>74</v>
      </c>
      <c r="D152">
        <v>2022</v>
      </c>
      <c r="E152">
        <v>1</v>
      </c>
      <c r="H152">
        <v>84843691.618626699</v>
      </c>
      <c r="I152">
        <v>84843691.618626699</v>
      </c>
      <c r="J152">
        <v>84843691.618626699</v>
      </c>
      <c r="K152">
        <v>84843691.618626699</v>
      </c>
      <c r="L152">
        <v>84843691.618626699</v>
      </c>
      <c r="M152">
        <v>84843691.618626699</v>
      </c>
      <c r="N152">
        <v>84843691.618626699</v>
      </c>
      <c r="O152">
        <v>84843691.618626699</v>
      </c>
      <c r="P152">
        <v>84843691.618626699</v>
      </c>
      <c r="Q152">
        <v>84843691.618626699</v>
      </c>
      <c r="R152">
        <v>84843691.618626699</v>
      </c>
      <c r="S152">
        <v>84843691.618626699</v>
      </c>
      <c r="T152">
        <v>84843691.618626699</v>
      </c>
      <c r="U152">
        <v>84843691.618626699</v>
      </c>
      <c r="V152">
        <v>84843691.618626699</v>
      </c>
      <c r="W152">
        <v>84843691.618626699</v>
      </c>
      <c r="X152">
        <v>84843691.618626699</v>
      </c>
      <c r="Y152">
        <v>84843691.618626699</v>
      </c>
      <c r="Z152">
        <v>84843691.618626699</v>
      </c>
      <c r="AA152">
        <v>84843691.618626699</v>
      </c>
      <c r="AB152">
        <v>84843691.618626699</v>
      </c>
      <c r="AC152">
        <v>84843691.618626699</v>
      </c>
      <c r="AD152">
        <v>84843691.618626699</v>
      </c>
      <c r="AE152">
        <v>84843691.618626699</v>
      </c>
      <c r="AF152">
        <v>84843691.618626699</v>
      </c>
      <c r="AG152">
        <v>84843691.618626699</v>
      </c>
      <c r="AH152">
        <v>84843691.618626699</v>
      </c>
      <c r="AI152">
        <v>84843691.618626699</v>
      </c>
    </row>
    <row r="153" spans="1:35" x14ac:dyDescent="0.15">
      <c r="A153" t="s">
        <v>59</v>
      </c>
      <c r="B153" t="s">
        <v>58</v>
      </c>
      <c r="C153" t="s">
        <v>74</v>
      </c>
      <c r="D153">
        <v>2041</v>
      </c>
      <c r="E153">
        <v>1</v>
      </c>
      <c r="AA153">
        <v>30403942.355195899</v>
      </c>
      <c r="AB153">
        <v>30403942.355195899</v>
      </c>
      <c r="AC153">
        <v>30403942.355195899</v>
      </c>
      <c r="AD153">
        <v>30403942.355195899</v>
      </c>
      <c r="AE153">
        <v>30403942.355195899</v>
      </c>
      <c r="AF153">
        <v>30403942.355195899</v>
      </c>
      <c r="AG153">
        <v>30403942.355195899</v>
      </c>
      <c r="AH153">
        <v>30403942.355195899</v>
      </c>
      <c r="AI153">
        <v>30403942.355195899</v>
      </c>
    </row>
    <row r="154" spans="1:35" x14ac:dyDescent="0.15">
      <c r="A154" t="s">
        <v>59</v>
      </c>
      <c r="B154" t="s">
        <v>58</v>
      </c>
      <c r="C154" t="s">
        <v>74</v>
      </c>
      <c r="D154">
        <v>2042</v>
      </c>
      <c r="E154">
        <v>1</v>
      </c>
      <c r="AB154">
        <v>30786125.532349199</v>
      </c>
      <c r="AC154">
        <v>30786125.532349199</v>
      </c>
      <c r="AD154">
        <v>30786125.532349199</v>
      </c>
      <c r="AE154">
        <v>30786125.532349199</v>
      </c>
      <c r="AF154">
        <v>30786125.532349199</v>
      </c>
      <c r="AG154">
        <v>30786125.532349199</v>
      </c>
      <c r="AH154">
        <v>30786125.532349199</v>
      </c>
      <c r="AI154">
        <v>30786125.532349199</v>
      </c>
    </row>
    <row r="155" spans="1:35" x14ac:dyDescent="0.15">
      <c r="A155" t="s">
        <v>59</v>
      </c>
      <c r="B155" t="s">
        <v>58</v>
      </c>
      <c r="C155" t="s">
        <v>74</v>
      </c>
      <c r="D155">
        <v>2043</v>
      </c>
      <c r="E155">
        <v>1</v>
      </c>
      <c r="AC155">
        <v>30022445.535571098</v>
      </c>
      <c r="AD155">
        <v>30022445.535571098</v>
      </c>
      <c r="AE155">
        <v>30022445.535571098</v>
      </c>
      <c r="AF155">
        <v>30022445.535571098</v>
      </c>
      <c r="AG155">
        <v>30022445.535571098</v>
      </c>
      <c r="AH155">
        <v>30022445.535571098</v>
      </c>
      <c r="AI155">
        <v>30022445.535571098</v>
      </c>
    </row>
    <row r="156" spans="1:35" x14ac:dyDescent="0.15">
      <c r="A156" t="s">
        <v>59</v>
      </c>
      <c r="B156" t="s">
        <v>58</v>
      </c>
      <c r="C156" t="s">
        <v>74</v>
      </c>
      <c r="D156">
        <v>2044</v>
      </c>
      <c r="E156">
        <v>1</v>
      </c>
      <c r="AD156">
        <v>29693236.973736901</v>
      </c>
      <c r="AE156">
        <v>29693236.973736901</v>
      </c>
      <c r="AF156">
        <v>29693236.973736901</v>
      </c>
      <c r="AG156">
        <v>29693236.973736901</v>
      </c>
      <c r="AH156">
        <v>29693236.973736901</v>
      </c>
      <c r="AI156">
        <v>29693236.973736901</v>
      </c>
    </row>
    <row r="157" spans="1:35" x14ac:dyDescent="0.15">
      <c r="A157" t="s">
        <v>59</v>
      </c>
      <c r="B157" t="s">
        <v>58</v>
      </c>
      <c r="C157" t="s">
        <v>74</v>
      </c>
      <c r="D157">
        <v>2045</v>
      </c>
      <c r="E157">
        <v>1</v>
      </c>
      <c r="AE157">
        <v>29425386.1137501</v>
      </c>
      <c r="AF157">
        <v>29425386.1137501</v>
      </c>
      <c r="AG157">
        <v>29425386.1137501</v>
      </c>
      <c r="AH157">
        <v>29425386.1137501</v>
      </c>
      <c r="AI157">
        <v>29425386.1137501</v>
      </c>
    </row>
    <row r="158" spans="1:35" x14ac:dyDescent="0.15">
      <c r="A158" t="s">
        <v>59</v>
      </c>
      <c r="B158" t="s">
        <v>58</v>
      </c>
      <c r="C158" t="s">
        <v>73</v>
      </c>
      <c r="D158">
        <v>1989</v>
      </c>
      <c r="E158">
        <v>0</v>
      </c>
      <c r="F158">
        <v>45233801.603822201</v>
      </c>
      <c r="G158">
        <v>45233801.603822201</v>
      </c>
      <c r="H158">
        <v>45233801.603822201</v>
      </c>
      <c r="I158">
        <v>45233801.603822201</v>
      </c>
      <c r="J158">
        <v>45233801.603822201</v>
      </c>
      <c r="K158">
        <v>45233801.603822201</v>
      </c>
      <c r="L158">
        <v>45233801.603822201</v>
      </c>
      <c r="M158">
        <v>45233801.603822201</v>
      </c>
      <c r="N158">
        <v>45233801.603822201</v>
      </c>
      <c r="O158">
        <v>45233801.603822201</v>
      </c>
      <c r="P158">
        <v>45233801.603822201</v>
      </c>
      <c r="Q158">
        <v>45233801.603822201</v>
      </c>
      <c r="R158">
        <v>45233801.603822201</v>
      </c>
      <c r="S158">
        <v>45233801.603822201</v>
      </c>
      <c r="T158">
        <v>45233801.603822201</v>
      </c>
      <c r="U158">
        <v>45233801.603822201</v>
      </c>
      <c r="V158">
        <v>45233801.603822201</v>
      </c>
      <c r="W158">
        <v>45233801.603822201</v>
      </c>
      <c r="X158">
        <v>45233801.603822201</v>
      </c>
      <c r="Y158">
        <v>45233801.603822201</v>
      </c>
      <c r="Z158">
        <v>45233801.603822201</v>
      </c>
      <c r="AA158">
        <v>45233801.603822201</v>
      </c>
      <c r="AB158">
        <v>45233801.603822201</v>
      </c>
      <c r="AC158">
        <v>45233801.603822201</v>
      </c>
      <c r="AD158">
        <v>45233801.603822201</v>
      </c>
      <c r="AE158">
        <v>45233801.603822201</v>
      </c>
      <c r="AF158">
        <v>45233801.603822201</v>
      </c>
      <c r="AG158">
        <v>45233801.603822201</v>
      </c>
      <c r="AH158">
        <v>45233801.603822201</v>
      </c>
      <c r="AI158">
        <v>45233801.603822201</v>
      </c>
    </row>
    <row r="159" spans="1:35" x14ac:dyDescent="0.15">
      <c r="A159" t="s">
        <v>59</v>
      </c>
      <c r="B159" t="s">
        <v>58</v>
      </c>
      <c r="C159" t="s">
        <v>72</v>
      </c>
      <c r="D159">
        <v>1989</v>
      </c>
      <c r="E159">
        <v>0</v>
      </c>
      <c r="F159">
        <v>9300015.9466616195</v>
      </c>
      <c r="G159">
        <v>9300015.9466616195</v>
      </c>
      <c r="H159">
        <v>9300015.9466616195</v>
      </c>
      <c r="I159">
        <v>9300015.9466616195</v>
      </c>
      <c r="J159">
        <v>9300015.9466616195</v>
      </c>
      <c r="K159">
        <v>9300015.9466616195</v>
      </c>
      <c r="L159">
        <v>9300015.9466616195</v>
      </c>
      <c r="M159">
        <v>9300015.9466616195</v>
      </c>
      <c r="N159">
        <v>9300015.9466616195</v>
      </c>
      <c r="O159">
        <v>9300015.9466616195</v>
      </c>
      <c r="P159">
        <v>9300015.9466616195</v>
      </c>
      <c r="Q159">
        <v>9300015.9466616195</v>
      </c>
      <c r="R159">
        <v>9300015.9466616195</v>
      </c>
      <c r="S159">
        <v>9300015.9466616195</v>
      </c>
      <c r="T159">
        <v>9300015.9466616195</v>
      </c>
      <c r="U159">
        <v>9300015.9466616195</v>
      </c>
      <c r="V159">
        <v>9300015.9466616195</v>
      </c>
      <c r="W159">
        <v>9300015.9466616195</v>
      </c>
      <c r="X159">
        <v>9300015.9466616195</v>
      </c>
      <c r="Y159">
        <v>9300015.9466616195</v>
      </c>
      <c r="Z159">
        <v>9300015.9466616195</v>
      </c>
      <c r="AA159">
        <v>9300015.9466616195</v>
      </c>
      <c r="AB159">
        <v>9300015.9466616195</v>
      </c>
      <c r="AC159">
        <v>9300015.9466616195</v>
      </c>
      <c r="AD159">
        <v>9300015.9466616195</v>
      </c>
      <c r="AE159">
        <v>9300015.9466616195</v>
      </c>
      <c r="AF159">
        <v>9300015.9466616195</v>
      </c>
      <c r="AG159">
        <v>9300015.9466616195</v>
      </c>
      <c r="AH159">
        <v>9300015.9466616195</v>
      </c>
      <c r="AI159">
        <v>9300015.9466616195</v>
      </c>
    </row>
    <row r="160" spans="1:35" x14ac:dyDescent="0.15">
      <c r="A160" t="s">
        <v>59</v>
      </c>
      <c r="B160" t="s">
        <v>58</v>
      </c>
      <c r="C160" t="s">
        <v>71</v>
      </c>
      <c r="D160">
        <v>1991</v>
      </c>
      <c r="E160">
        <v>0</v>
      </c>
      <c r="F160">
        <v>9300015.9466616195</v>
      </c>
      <c r="G160">
        <v>9300015.9466616195</v>
      </c>
      <c r="H160">
        <v>9300015.9466616195</v>
      </c>
      <c r="I160">
        <v>9300015.9466616195</v>
      </c>
      <c r="J160">
        <v>9300015.9466616195</v>
      </c>
      <c r="K160">
        <v>9300015.9466616195</v>
      </c>
      <c r="L160">
        <v>9300015.9466616195</v>
      </c>
      <c r="M160">
        <v>9300015.9466616195</v>
      </c>
      <c r="N160">
        <v>9300015.9466616195</v>
      </c>
      <c r="O160">
        <v>9300015.9466616195</v>
      </c>
      <c r="P160">
        <v>9300015.9466616195</v>
      </c>
      <c r="Q160">
        <v>9300015.9466616195</v>
      </c>
      <c r="R160">
        <v>9300015.9466616195</v>
      </c>
      <c r="S160">
        <v>9300015.9466616195</v>
      </c>
      <c r="T160">
        <v>9300015.9466616195</v>
      </c>
      <c r="U160">
        <v>9300015.9466616195</v>
      </c>
      <c r="V160">
        <v>9300015.9466616195</v>
      </c>
      <c r="W160">
        <v>9300015.9466616195</v>
      </c>
      <c r="X160">
        <v>9300015.9466616195</v>
      </c>
      <c r="Y160">
        <v>9300015.9466616195</v>
      </c>
      <c r="Z160">
        <v>9300015.9466616195</v>
      </c>
      <c r="AA160">
        <v>9300015.9466616195</v>
      </c>
      <c r="AB160">
        <v>9300015.9466616195</v>
      </c>
      <c r="AC160">
        <v>9300015.9466616195</v>
      </c>
      <c r="AD160">
        <v>9300015.9466616195</v>
      </c>
      <c r="AE160">
        <v>9300015.9466616195</v>
      </c>
      <c r="AF160">
        <v>9300015.9466616195</v>
      </c>
      <c r="AG160">
        <v>9300015.9466616195</v>
      </c>
      <c r="AH160">
        <v>9300015.9466616195</v>
      </c>
      <c r="AI160">
        <v>9300015.9466616195</v>
      </c>
    </row>
    <row r="161" spans="1:35" x14ac:dyDescent="0.15">
      <c r="A161" t="s">
        <v>59</v>
      </c>
      <c r="B161" t="s">
        <v>58</v>
      </c>
      <c r="C161" t="s">
        <v>70</v>
      </c>
      <c r="D161">
        <v>1991</v>
      </c>
      <c r="E161">
        <v>0</v>
      </c>
      <c r="F161">
        <v>2893338.2945169499</v>
      </c>
      <c r="G161">
        <v>2893338.2945169499</v>
      </c>
      <c r="H161">
        <v>2893338.2945169499</v>
      </c>
      <c r="I161">
        <v>2893338.2945169499</v>
      </c>
      <c r="J161">
        <v>2893338.2945169499</v>
      </c>
      <c r="K161">
        <v>2893338.2945169499</v>
      </c>
      <c r="L161">
        <v>2893338.2945169499</v>
      </c>
      <c r="M161">
        <v>2893338.2945169499</v>
      </c>
      <c r="N161">
        <v>2893338.2945169499</v>
      </c>
      <c r="O161">
        <v>2893338.2945169499</v>
      </c>
      <c r="P161">
        <v>2893338.2945169499</v>
      </c>
      <c r="Q161">
        <v>2893338.2945169499</v>
      </c>
      <c r="R161">
        <v>2893338.2945169499</v>
      </c>
      <c r="S161">
        <v>2893338.2945169499</v>
      </c>
      <c r="T161">
        <v>2893338.2945169499</v>
      </c>
      <c r="U161">
        <v>2893338.2945169499</v>
      </c>
      <c r="V161">
        <v>2893338.2945169499</v>
      </c>
      <c r="W161">
        <v>2893338.2945169499</v>
      </c>
      <c r="X161">
        <v>2893338.2945169499</v>
      </c>
      <c r="Y161">
        <v>2893338.2945169499</v>
      </c>
      <c r="Z161">
        <v>2893338.2945169499</v>
      </c>
      <c r="AA161">
        <v>2893338.2945169499</v>
      </c>
      <c r="AB161">
        <v>2893338.2945169499</v>
      </c>
      <c r="AC161">
        <v>2893338.2945169499</v>
      </c>
      <c r="AD161">
        <v>2893338.2945169499</v>
      </c>
      <c r="AE161">
        <v>2893338.2945169499</v>
      </c>
      <c r="AF161">
        <v>2893338.2945169499</v>
      </c>
      <c r="AG161">
        <v>2893338.2945169499</v>
      </c>
      <c r="AH161">
        <v>2893338.2945169499</v>
      </c>
      <c r="AI161">
        <v>2893338.2945169499</v>
      </c>
    </row>
    <row r="162" spans="1:35" x14ac:dyDescent="0.15">
      <c r="A162" t="s">
        <v>59</v>
      </c>
      <c r="B162" t="s">
        <v>58</v>
      </c>
      <c r="C162" t="s">
        <v>69</v>
      </c>
      <c r="D162">
        <v>2026</v>
      </c>
      <c r="E162">
        <v>1</v>
      </c>
      <c r="L162">
        <v>4196147.9982979903</v>
      </c>
      <c r="M162">
        <v>4196147.9982979903</v>
      </c>
      <c r="N162">
        <v>4196147.9982979903</v>
      </c>
      <c r="O162">
        <v>4196147.9982979903</v>
      </c>
      <c r="P162">
        <v>4196147.9982979903</v>
      </c>
      <c r="Q162">
        <v>4196147.9982979903</v>
      </c>
      <c r="R162">
        <v>4196147.9982979903</v>
      </c>
      <c r="S162">
        <v>4196147.9982979903</v>
      </c>
      <c r="T162">
        <v>4196147.9982979903</v>
      </c>
      <c r="U162">
        <v>4196147.9982979903</v>
      </c>
      <c r="V162">
        <v>4196147.9982979903</v>
      </c>
      <c r="W162">
        <v>4196147.9982979903</v>
      </c>
      <c r="X162">
        <v>4196147.9982979903</v>
      </c>
      <c r="Y162">
        <v>4196147.9982979903</v>
      </c>
      <c r="Z162">
        <v>4196147.9982979903</v>
      </c>
      <c r="AA162">
        <v>4196147.9982979903</v>
      </c>
      <c r="AB162">
        <v>4196147.9982979903</v>
      </c>
      <c r="AC162">
        <v>4196147.9982979903</v>
      </c>
      <c r="AD162">
        <v>4196147.9982979903</v>
      </c>
      <c r="AE162">
        <v>4196147.9982979903</v>
      </c>
      <c r="AF162">
        <v>4196147.9982979903</v>
      </c>
      <c r="AG162">
        <v>4196147.9982979903</v>
      </c>
      <c r="AH162">
        <v>4196147.9982979903</v>
      </c>
      <c r="AI162">
        <v>4196147.9982979903</v>
      </c>
    </row>
    <row r="163" spans="1:35" x14ac:dyDescent="0.15">
      <c r="A163" t="s">
        <v>59</v>
      </c>
      <c r="B163" t="s">
        <v>58</v>
      </c>
      <c r="C163" t="s">
        <v>69</v>
      </c>
      <c r="D163">
        <v>2027</v>
      </c>
      <c r="E163">
        <v>1</v>
      </c>
      <c r="M163">
        <v>4052418.2449540598</v>
      </c>
      <c r="N163">
        <v>4052418.2449540598</v>
      </c>
      <c r="O163">
        <v>4052418.2449540598</v>
      </c>
      <c r="P163">
        <v>4052418.2449540598</v>
      </c>
      <c r="Q163">
        <v>4052418.2449540598</v>
      </c>
      <c r="R163">
        <v>4052418.2449540598</v>
      </c>
      <c r="S163">
        <v>4052418.2449540598</v>
      </c>
      <c r="T163">
        <v>4052418.2449540598</v>
      </c>
      <c r="U163">
        <v>4052418.2449540598</v>
      </c>
      <c r="V163">
        <v>4052418.2449540598</v>
      </c>
      <c r="W163">
        <v>4052418.2449540598</v>
      </c>
      <c r="X163">
        <v>4052418.2449540598</v>
      </c>
      <c r="Y163">
        <v>4052418.2449540598</v>
      </c>
      <c r="Z163">
        <v>4052418.2449540598</v>
      </c>
      <c r="AA163">
        <v>4052418.2449540598</v>
      </c>
      <c r="AB163">
        <v>4052418.2449540598</v>
      </c>
      <c r="AC163">
        <v>4052418.2449540598</v>
      </c>
      <c r="AD163">
        <v>4052418.2449540598</v>
      </c>
      <c r="AE163">
        <v>4052418.2449540598</v>
      </c>
      <c r="AF163">
        <v>4052418.2449540598</v>
      </c>
      <c r="AG163">
        <v>4052418.2449540598</v>
      </c>
      <c r="AH163">
        <v>4052418.2449540598</v>
      </c>
      <c r="AI163">
        <v>4052418.2449540598</v>
      </c>
    </row>
    <row r="164" spans="1:35" x14ac:dyDescent="0.15">
      <c r="A164" t="s">
        <v>59</v>
      </c>
      <c r="B164" t="s">
        <v>58</v>
      </c>
      <c r="C164" t="s">
        <v>69</v>
      </c>
      <c r="D164">
        <v>2028</v>
      </c>
      <c r="E164">
        <v>1</v>
      </c>
      <c r="N164">
        <v>3914445.75503885</v>
      </c>
      <c r="O164">
        <v>3914445.75503885</v>
      </c>
      <c r="P164">
        <v>3914445.75503885</v>
      </c>
      <c r="Q164">
        <v>3914445.75503885</v>
      </c>
      <c r="R164">
        <v>3914445.75503885</v>
      </c>
      <c r="S164">
        <v>3914445.75503885</v>
      </c>
      <c r="T164">
        <v>3914445.75503885</v>
      </c>
      <c r="U164">
        <v>3914445.75503885</v>
      </c>
      <c r="V164">
        <v>3914445.75503885</v>
      </c>
      <c r="W164">
        <v>3914445.75503885</v>
      </c>
      <c r="X164">
        <v>3914445.75503885</v>
      </c>
      <c r="Y164">
        <v>3914445.75503885</v>
      </c>
      <c r="Z164">
        <v>3914445.75503885</v>
      </c>
      <c r="AA164">
        <v>3914445.75503885</v>
      </c>
      <c r="AB164">
        <v>3914445.75503885</v>
      </c>
      <c r="AC164">
        <v>3914445.75503885</v>
      </c>
      <c r="AD164">
        <v>3914445.75503885</v>
      </c>
      <c r="AE164">
        <v>3914445.75503885</v>
      </c>
      <c r="AF164">
        <v>3914445.75503885</v>
      </c>
      <c r="AG164">
        <v>3914445.75503885</v>
      </c>
      <c r="AH164">
        <v>3914445.75503885</v>
      </c>
      <c r="AI164">
        <v>3914445.75503885</v>
      </c>
    </row>
    <row r="165" spans="1:35" x14ac:dyDescent="0.15">
      <c r="A165" t="s">
        <v>59</v>
      </c>
      <c r="B165" t="s">
        <v>58</v>
      </c>
      <c r="C165" t="s">
        <v>69</v>
      </c>
      <c r="D165">
        <v>2029</v>
      </c>
      <c r="E165">
        <v>1</v>
      </c>
      <c r="O165">
        <v>3781992.85827675</v>
      </c>
      <c r="P165">
        <v>3781992.85827675</v>
      </c>
      <c r="Q165">
        <v>3781992.85827675</v>
      </c>
      <c r="R165">
        <v>3781992.85827675</v>
      </c>
      <c r="S165">
        <v>3781992.85827675</v>
      </c>
      <c r="T165">
        <v>3781992.85827675</v>
      </c>
      <c r="U165">
        <v>3781992.85827675</v>
      </c>
      <c r="V165">
        <v>3781992.85827675</v>
      </c>
      <c r="W165">
        <v>3781992.85827675</v>
      </c>
      <c r="X165">
        <v>3781992.85827675</v>
      </c>
      <c r="Y165">
        <v>3781992.85827675</v>
      </c>
      <c r="Z165">
        <v>3781992.85827675</v>
      </c>
      <c r="AA165">
        <v>3781992.85827675</v>
      </c>
      <c r="AB165">
        <v>3781992.85827675</v>
      </c>
      <c r="AC165">
        <v>3781992.85827675</v>
      </c>
      <c r="AD165">
        <v>3781992.85827675</v>
      </c>
      <c r="AE165">
        <v>3781992.85827675</v>
      </c>
      <c r="AF165">
        <v>3781992.85827675</v>
      </c>
      <c r="AG165">
        <v>3781992.85827675</v>
      </c>
      <c r="AH165">
        <v>3781992.85827675</v>
      </c>
      <c r="AI165">
        <v>3781992.85827675</v>
      </c>
    </row>
    <row r="166" spans="1:35" x14ac:dyDescent="0.15">
      <c r="A166" t="s">
        <v>59</v>
      </c>
      <c r="B166" t="s">
        <v>58</v>
      </c>
      <c r="C166" t="s">
        <v>69</v>
      </c>
      <c r="D166">
        <v>2030</v>
      </c>
      <c r="E166">
        <v>1</v>
      </c>
      <c r="P166">
        <v>3654831.7468978101</v>
      </c>
      <c r="Q166">
        <v>3654831.7468978101</v>
      </c>
      <c r="R166">
        <v>3654831.7468978101</v>
      </c>
      <c r="S166">
        <v>3654831.7468978101</v>
      </c>
      <c r="T166">
        <v>3654831.7468978101</v>
      </c>
      <c r="U166">
        <v>3654831.7468978101</v>
      </c>
      <c r="V166">
        <v>3654831.7468978101</v>
      </c>
      <c r="W166">
        <v>3654831.7468978101</v>
      </c>
      <c r="X166">
        <v>3654831.7468978101</v>
      </c>
      <c r="Y166">
        <v>3654831.7468978101</v>
      </c>
      <c r="Z166">
        <v>3654831.7468978101</v>
      </c>
      <c r="AA166">
        <v>3654831.7468978101</v>
      </c>
      <c r="AB166">
        <v>3654831.7468978101</v>
      </c>
      <c r="AC166">
        <v>3654831.7468978101</v>
      </c>
      <c r="AD166">
        <v>3654831.7468978101</v>
      </c>
      <c r="AE166">
        <v>3654831.7468978101</v>
      </c>
      <c r="AF166">
        <v>3654831.7468978101</v>
      </c>
      <c r="AG166">
        <v>3654831.7468978101</v>
      </c>
      <c r="AH166">
        <v>3654831.7468978101</v>
      </c>
      <c r="AI166">
        <v>3654831.7468978101</v>
      </c>
    </row>
    <row r="167" spans="1:35" x14ac:dyDescent="0.15">
      <c r="A167" t="s">
        <v>59</v>
      </c>
      <c r="B167" t="s">
        <v>58</v>
      </c>
      <c r="C167" t="s">
        <v>69</v>
      </c>
      <c r="D167">
        <v>2031</v>
      </c>
      <c r="E167">
        <v>1</v>
      </c>
      <c r="Q167">
        <v>19626806.588028401</v>
      </c>
      <c r="R167">
        <v>19626806.588028401</v>
      </c>
      <c r="S167">
        <v>19626806.588028401</v>
      </c>
      <c r="T167">
        <v>19626806.588028401</v>
      </c>
      <c r="U167">
        <v>19626806.588028401</v>
      </c>
      <c r="V167">
        <v>19626806.588028401</v>
      </c>
      <c r="W167">
        <v>19626806.588028401</v>
      </c>
      <c r="X167">
        <v>19626806.588028401</v>
      </c>
      <c r="Y167">
        <v>19626806.588028401</v>
      </c>
      <c r="Z167">
        <v>19626806.588028401</v>
      </c>
      <c r="AA167">
        <v>19626806.588028401</v>
      </c>
      <c r="AB167">
        <v>19626806.588028401</v>
      </c>
      <c r="AC167">
        <v>19626806.588028401</v>
      </c>
      <c r="AD167">
        <v>19626806.588028401</v>
      </c>
      <c r="AE167">
        <v>19626806.588028401</v>
      </c>
      <c r="AF167">
        <v>19626806.588028401</v>
      </c>
      <c r="AG167">
        <v>19626806.588028401</v>
      </c>
      <c r="AH167">
        <v>19626806.588028401</v>
      </c>
      <c r="AI167">
        <v>19626806.588028401</v>
      </c>
    </row>
    <row r="168" spans="1:35" x14ac:dyDescent="0.15">
      <c r="A168" t="s">
        <v>59</v>
      </c>
      <c r="B168" t="s">
        <v>58</v>
      </c>
      <c r="C168" t="s">
        <v>69</v>
      </c>
      <c r="D168">
        <v>2032</v>
      </c>
      <c r="E168">
        <v>1</v>
      </c>
      <c r="R168">
        <v>18975549.717492301</v>
      </c>
      <c r="S168">
        <v>18975549.717492301</v>
      </c>
      <c r="T168">
        <v>18975549.717492301</v>
      </c>
      <c r="U168">
        <v>18975549.717492301</v>
      </c>
      <c r="V168">
        <v>18975549.717492301</v>
      </c>
      <c r="W168">
        <v>18975549.717492301</v>
      </c>
      <c r="X168">
        <v>18975549.717492301</v>
      </c>
      <c r="Y168">
        <v>18975549.717492301</v>
      </c>
      <c r="Z168">
        <v>18975549.717492301</v>
      </c>
      <c r="AA168">
        <v>18975549.717492301</v>
      </c>
      <c r="AB168">
        <v>18975549.717492301</v>
      </c>
      <c r="AC168">
        <v>18975549.717492301</v>
      </c>
      <c r="AD168">
        <v>18975549.717492301</v>
      </c>
      <c r="AE168">
        <v>18975549.717492301</v>
      </c>
      <c r="AF168">
        <v>18975549.717492301</v>
      </c>
      <c r="AG168">
        <v>18975549.717492301</v>
      </c>
      <c r="AH168">
        <v>18975549.717492301</v>
      </c>
      <c r="AI168">
        <v>18975549.717492301</v>
      </c>
    </row>
    <row r="169" spans="1:35" x14ac:dyDescent="0.15">
      <c r="A169" t="s">
        <v>59</v>
      </c>
      <c r="B169" t="s">
        <v>58</v>
      </c>
      <c r="C169" t="s">
        <v>69</v>
      </c>
      <c r="D169">
        <v>2033</v>
      </c>
      <c r="E169">
        <v>1</v>
      </c>
      <c r="S169">
        <v>18350201.9157071</v>
      </c>
      <c r="T169">
        <v>18350201.9157071</v>
      </c>
      <c r="U169">
        <v>18350201.9157071</v>
      </c>
      <c r="V169">
        <v>18350201.9157071</v>
      </c>
      <c r="W169">
        <v>18350201.9157071</v>
      </c>
      <c r="X169">
        <v>18350201.9157071</v>
      </c>
      <c r="Y169">
        <v>18350201.9157071</v>
      </c>
      <c r="Z169">
        <v>18350201.9157071</v>
      </c>
      <c r="AA169">
        <v>18350201.9157071</v>
      </c>
      <c r="AB169">
        <v>18350201.9157071</v>
      </c>
      <c r="AC169">
        <v>18350201.9157071</v>
      </c>
      <c r="AD169">
        <v>18350201.9157071</v>
      </c>
      <c r="AE169">
        <v>18350201.9157071</v>
      </c>
      <c r="AF169">
        <v>18350201.9157071</v>
      </c>
      <c r="AG169">
        <v>18350201.9157071</v>
      </c>
      <c r="AH169">
        <v>18350201.9157071</v>
      </c>
      <c r="AI169">
        <v>18350201.9157071</v>
      </c>
    </row>
    <row r="170" spans="1:35" x14ac:dyDescent="0.15">
      <c r="A170" t="s">
        <v>59</v>
      </c>
      <c r="B170" t="s">
        <v>58</v>
      </c>
      <c r="C170" t="s">
        <v>69</v>
      </c>
      <c r="D170">
        <v>2034</v>
      </c>
      <c r="E170">
        <v>1</v>
      </c>
      <c r="T170">
        <v>17749694.895439301</v>
      </c>
      <c r="U170">
        <v>17749694.895439301</v>
      </c>
      <c r="V170">
        <v>17749694.895439301</v>
      </c>
      <c r="W170">
        <v>17749694.895439301</v>
      </c>
      <c r="X170">
        <v>17749694.895439301</v>
      </c>
      <c r="Y170">
        <v>17749694.895439301</v>
      </c>
      <c r="Z170">
        <v>17749694.895439301</v>
      </c>
      <c r="AA170">
        <v>17749694.895439301</v>
      </c>
      <c r="AB170">
        <v>17749694.895439301</v>
      </c>
      <c r="AC170">
        <v>17749694.895439301</v>
      </c>
      <c r="AD170">
        <v>17749694.895439301</v>
      </c>
      <c r="AE170">
        <v>17749694.895439301</v>
      </c>
      <c r="AF170">
        <v>17749694.895439301</v>
      </c>
      <c r="AG170">
        <v>17749694.895439301</v>
      </c>
      <c r="AH170">
        <v>17749694.895439301</v>
      </c>
      <c r="AI170">
        <v>17749694.895439301</v>
      </c>
    </row>
    <row r="171" spans="1:35" x14ac:dyDescent="0.15">
      <c r="A171" t="s">
        <v>59</v>
      </c>
      <c r="B171" t="s">
        <v>58</v>
      </c>
      <c r="C171" t="s">
        <v>69</v>
      </c>
      <c r="D171">
        <v>2035</v>
      </c>
      <c r="E171">
        <v>1</v>
      </c>
      <c r="U171">
        <v>17173004.690703701</v>
      </c>
      <c r="V171">
        <v>17173004.690703701</v>
      </c>
      <c r="W171">
        <v>17173004.690703701</v>
      </c>
      <c r="X171">
        <v>17173004.690703701</v>
      </c>
      <c r="Y171">
        <v>17173004.690703701</v>
      </c>
      <c r="Z171">
        <v>17173004.690703701</v>
      </c>
      <c r="AA171">
        <v>17173004.690703701</v>
      </c>
      <c r="AB171">
        <v>17173004.690703701</v>
      </c>
      <c r="AC171">
        <v>17173004.690703701</v>
      </c>
      <c r="AD171">
        <v>17173004.690703701</v>
      </c>
      <c r="AE171">
        <v>17173004.690703701</v>
      </c>
      <c r="AF171">
        <v>17173004.690703701</v>
      </c>
      <c r="AG171">
        <v>17173004.690703701</v>
      </c>
      <c r="AH171">
        <v>17173004.690703701</v>
      </c>
      <c r="AI171">
        <v>17173004.690703701</v>
      </c>
    </row>
    <row r="172" spans="1:35" x14ac:dyDescent="0.15">
      <c r="A172" t="s">
        <v>59</v>
      </c>
      <c r="B172" t="s">
        <v>58</v>
      </c>
      <c r="C172" t="s">
        <v>69</v>
      </c>
      <c r="D172">
        <v>2036</v>
      </c>
      <c r="E172">
        <v>1</v>
      </c>
      <c r="V172">
        <v>3505698.4495747499</v>
      </c>
      <c r="W172">
        <v>3505698.4495747499</v>
      </c>
      <c r="X172">
        <v>3505698.4495747499</v>
      </c>
      <c r="Y172">
        <v>3505698.4495747499</v>
      </c>
      <c r="Z172">
        <v>3505698.4495747499</v>
      </c>
      <c r="AA172">
        <v>3505698.4495747499</v>
      </c>
      <c r="AB172">
        <v>3505698.4495747499</v>
      </c>
      <c r="AC172">
        <v>3505698.4495747499</v>
      </c>
      <c r="AD172">
        <v>3505698.4495747499</v>
      </c>
      <c r="AE172">
        <v>3505698.4495747499</v>
      </c>
      <c r="AF172">
        <v>3505698.4495747499</v>
      </c>
      <c r="AG172">
        <v>3505698.4495747499</v>
      </c>
      <c r="AH172">
        <v>3505698.4495747499</v>
      </c>
      <c r="AI172">
        <v>3505698.4495747499</v>
      </c>
    </row>
    <row r="173" spans="1:35" x14ac:dyDescent="0.15">
      <c r="A173" t="s">
        <v>59</v>
      </c>
      <c r="B173" t="s">
        <v>58</v>
      </c>
      <c r="C173" t="s">
        <v>69</v>
      </c>
      <c r="D173">
        <v>2037</v>
      </c>
      <c r="E173">
        <v>1</v>
      </c>
      <c r="W173">
        <v>3393484.9808954801</v>
      </c>
      <c r="X173">
        <v>3393484.9808954801</v>
      </c>
      <c r="Y173">
        <v>3393484.9808954801</v>
      </c>
      <c r="Z173">
        <v>3393484.9808954801</v>
      </c>
      <c r="AA173">
        <v>3393484.9808954801</v>
      </c>
      <c r="AB173">
        <v>3393484.9808954801</v>
      </c>
      <c r="AC173">
        <v>3393484.9808954801</v>
      </c>
      <c r="AD173">
        <v>3393484.9808954801</v>
      </c>
      <c r="AE173">
        <v>3393484.9808954801</v>
      </c>
      <c r="AF173">
        <v>3393484.9808954801</v>
      </c>
      <c r="AG173">
        <v>3393484.9808954801</v>
      </c>
      <c r="AH173">
        <v>3393484.9808954801</v>
      </c>
      <c r="AI173">
        <v>3393484.9808954801</v>
      </c>
    </row>
    <row r="174" spans="1:35" x14ac:dyDescent="0.15">
      <c r="A174" t="s">
        <v>59</v>
      </c>
      <c r="B174" t="s">
        <v>58</v>
      </c>
      <c r="C174" t="s">
        <v>69</v>
      </c>
      <c r="D174">
        <v>2038</v>
      </c>
      <c r="E174">
        <v>1</v>
      </c>
      <c r="X174">
        <v>3285699.8064761399</v>
      </c>
      <c r="Y174">
        <v>3285699.8064761399</v>
      </c>
      <c r="Z174">
        <v>3285699.8064761399</v>
      </c>
      <c r="AA174">
        <v>3285699.8064761399</v>
      </c>
      <c r="AB174">
        <v>3285699.8064761399</v>
      </c>
      <c r="AC174">
        <v>3285699.8064761399</v>
      </c>
      <c r="AD174">
        <v>3285699.8064761399</v>
      </c>
      <c r="AE174">
        <v>3285699.8064761399</v>
      </c>
      <c r="AF174">
        <v>3285699.8064761399</v>
      </c>
      <c r="AG174">
        <v>3285699.8064761399</v>
      </c>
      <c r="AH174">
        <v>3285699.8064761399</v>
      </c>
      <c r="AI174">
        <v>3285699.8064761399</v>
      </c>
    </row>
    <row r="175" spans="1:35" x14ac:dyDescent="0.15">
      <c r="A175" t="s">
        <v>59</v>
      </c>
      <c r="B175" t="s">
        <v>58</v>
      </c>
      <c r="C175" t="s">
        <v>69</v>
      </c>
      <c r="D175">
        <v>2039</v>
      </c>
      <c r="E175">
        <v>1</v>
      </c>
      <c r="Y175">
        <v>3182160.5997035801</v>
      </c>
      <c r="Z175">
        <v>3182160.5997035801</v>
      </c>
      <c r="AA175">
        <v>3182160.5997035801</v>
      </c>
      <c r="AB175">
        <v>3182160.5997035801</v>
      </c>
      <c r="AC175">
        <v>3182160.5997035801</v>
      </c>
      <c r="AD175">
        <v>3182160.5997035801</v>
      </c>
      <c r="AE175">
        <v>3182160.5997035801</v>
      </c>
      <c r="AF175">
        <v>3182160.5997035801</v>
      </c>
      <c r="AG175">
        <v>3182160.5997035801</v>
      </c>
      <c r="AH175">
        <v>3182160.5997035801</v>
      </c>
      <c r="AI175">
        <v>3182160.5997035801</v>
      </c>
    </row>
    <row r="176" spans="1:35" x14ac:dyDescent="0.15">
      <c r="A176" t="s">
        <v>59</v>
      </c>
      <c r="B176" t="s">
        <v>58</v>
      </c>
      <c r="C176" t="s">
        <v>69</v>
      </c>
      <c r="D176">
        <v>2040</v>
      </c>
      <c r="E176">
        <v>1</v>
      </c>
      <c r="Z176">
        <v>3082692.5965178902</v>
      </c>
      <c r="AA176">
        <v>3082692.5965178902</v>
      </c>
      <c r="AB176">
        <v>3082692.5965178902</v>
      </c>
      <c r="AC176">
        <v>3082692.5965178902</v>
      </c>
      <c r="AD176">
        <v>3082692.5965178902</v>
      </c>
      <c r="AE176">
        <v>3082692.5965178902</v>
      </c>
      <c r="AF176">
        <v>3082692.5965178902</v>
      </c>
      <c r="AG176">
        <v>3082692.5965178902</v>
      </c>
      <c r="AH176">
        <v>3082692.5965178902</v>
      </c>
      <c r="AI176">
        <v>3082692.5965178902</v>
      </c>
    </row>
    <row r="177" spans="1:35" x14ac:dyDescent="0.15">
      <c r="A177" t="s">
        <v>59</v>
      </c>
      <c r="B177" t="s">
        <v>58</v>
      </c>
      <c r="C177" t="s">
        <v>68</v>
      </c>
      <c r="D177">
        <v>2011</v>
      </c>
      <c r="E177">
        <v>1</v>
      </c>
      <c r="F177">
        <v>13721179.707286799</v>
      </c>
      <c r="G177">
        <v>13721179.707286799</v>
      </c>
      <c r="H177">
        <v>13721179.707286799</v>
      </c>
      <c r="I177">
        <v>13721179.707286799</v>
      </c>
      <c r="J177">
        <v>13721179.707286799</v>
      </c>
      <c r="K177">
        <v>13721179.707286799</v>
      </c>
      <c r="L177">
        <v>13721179.707286799</v>
      </c>
      <c r="M177">
        <v>13721179.707286799</v>
      </c>
      <c r="N177">
        <v>13721179.707286799</v>
      </c>
      <c r="O177">
        <v>13721179.707286799</v>
      </c>
      <c r="P177">
        <v>13721179.707286799</v>
      </c>
      <c r="Q177">
        <v>13721179.707286799</v>
      </c>
      <c r="R177">
        <v>13721179.707286799</v>
      </c>
      <c r="S177">
        <v>13721179.707286799</v>
      </c>
      <c r="T177">
        <v>13721179.707286799</v>
      </c>
      <c r="U177">
        <v>13721179.707286799</v>
      </c>
      <c r="V177">
        <v>13721179.707286799</v>
      </c>
      <c r="W177">
        <v>13721179.707286799</v>
      </c>
      <c r="X177">
        <v>13721179.707286799</v>
      </c>
      <c r="Y177">
        <v>13721179.707286799</v>
      </c>
      <c r="Z177">
        <v>13721179.707286799</v>
      </c>
    </row>
    <row r="178" spans="1:35" x14ac:dyDescent="0.15">
      <c r="A178" t="s">
        <v>59</v>
      </c>
      <c r="B178" t="s">
        <v>58</v>
      </c>
      <c r="C178" t="s">
        <v>68</v>
      </c>
      <c r="D178">
        <v>2012</v>
      </c>
      <c r="E178">
        <v>1</v>
      </c>
      <c r="F178">
        <v>23899666.693743002</v>
      </c>
      <c r="G178">
        <v>23899666.693743002</v>
      </c>
      <c r="H178">
        <v>23899666.693743002</v>
      </c>
      <c r="I178">
        <v>23899666.693743002</v>
      </c>
      <c r="J178">
        <v>23899666.693743002</v>
      </c>
      <c r="K178">
        <v>23899666.693743002</v>
      </c>
      <c r="L178">
        <v>23899666.693743002</v>
      </c>
      <c r="M178">
        <v>23899666.693743002</v>
      </c>
      <c r="N178">
        <v>23899666.693743002</v>
      </c>
      <c r="O178">
        <v>23899666.693743002</v>
      </c>
      <c r="P178">
        <v>23899666.693743002</v>
      </c>
      <c r="Q178">
        <v>23899666.693743002</v>
      </c>
      <c r="R178">
        <v>23899666.693743002</v>
      </c>
      <c r="S178">
        <v>23899666.693743002</v>
      </c>
      <c r="T178">
        <v>23899666.693743002</v>
      </c>
      <c r="U178">
        <v>23899666.693743002</v>
      </c>
      <c r="V178">
        <v>23899666.693743002</v>
      </c>
      <c r="W178">
        <v>23899666.693743002</v>
      </c>
      <c r="X178">
        <v>23899666.693743002</v>
      </c>
      <c r="Y178">
        <v>23899666.693743002</v>
      </c>
      <c r="Z178">
        <v>23899666.693743002</v>
      </c>
      <c r="AA178">
        <v>23899666.693743002</v>
      </c>
    </row>
    <row r="179" spans="1:35" x14ac:dyDescent="0.15">
      <c r="A179" t="s">
        <v>59</v>
      </c>
      <c r="B179" t="s">
        <v>58</v>
      </c>
      <c r="C179" t="s">
        <v>68</v>
      </c>
      <c r="D179">
        <v>2020</v>
      </c>
      <c r="E179">
        <v>1</v>
      </c>
      <c r="F179">
        <v>3879466.21376279</v>
      </c>
      <c r="G179">
        <v>3879466.21376279</v>
      </c>
      <c r="H179">
        <v>3879466.21376279</v>
      </c>
      <c r="I179">
        <v>3879466.21376279</v>
      </c>
      <c r="J179">
        <v>3879466.21376279</v>
      </c>
      <c r="K179">
        <v>3879466.21376279</v>
      </c>
      <c r="L179">
        <v>3879466.21376279</v>
      </c>
      <c r="M179">
        <v>3879466.21376279</v>
      </c>
      <c r="N179">
        <v>3879466.21376279</v>
      </c>
      <c r="O179">
        <v>3879466.21376279</v>
      </c>
      <c r="P179">
        <v>3879466.21376279</v>
      </c>
      <c r="Q179">
        <v>3879466.21376279</v>
      </c>
      <c r="R179">
        <v>3879466.21376279</v>
      </c>
      <c r="S179">
        <v>3879466.21376279</v>
      </c>
      <c r="T179">
        <v>3879466.21376279</v>
      </c>
      <c r="U179">
        <v>3879466.21376279</v>
      </c>
      <c r="V179">
        <v>3879466.21376279</v>
      </c>
      <c r="W179">
        <v>3879466.21376279</v>
      </c>
      <c r="X179">
        <v>3879466.21376279</v>
      </c>
      <c r="Y179">
        <v>3879466.21376279</v>
      </c>
      <c r="Z179">
        <v>3879466.21376279</v>
      </c>
      <c r="AA179">
        <v>3879466.21376279</v>
      </c>
      <c r="AB179">
        <v>3879466.21376279</v>
      </c>
      <c r="AC179">
        <v>3879466.21376279</v>
      </c>
      <c r="AD179">
        <v>3879466.21376279</v>
      </c>
      <c r="AE179">
        <v>3879466.21376279</v>
      </c>
      <c r="AF179">
        <v>3879466.21376279</v>
      </c>
      <c r="AG179">
        <v>3879466.21376279</v>
      </c>
      <c r="AH179">
        <v>3879466.21376279</v>
      </c>
      <c r="AI179">
        <v>3879466.21376279</v>
      </c>
    </row>
    <row r="180" spans="1:35" x14ac:dyDescent="0.15">
      <c r="A180" t="s">
        <v>59</v>
      </c>
      <c r="B180" t="s">
        <v>58</v>
      </c>
      <c r="C180" t="s">
        <v>68</v>
      </c>
      <c r="D180">
        <v>2041</v>
      </c>
      <c r="E180">
        <v>1</v>
      </c>
      <c r="AA180">
        <v>9389101.6619265601</v>
      </c>
      <c r="AB180">
        <v>9389101.6619265601</v>
      </c>
      <c r="AC180">
        <v>9389101.6619265601</v>
      </c>
      <c r="AD180">
        <v>9389101.6619265601</v>
      </c>
      <c r="AE180">
        <v>9389101.6619265601</v>
      </c>
      <c r="AF180">
        <v>9389101.6619265601</v>
      </c>
      <c r="AG180">
        <v>9389101.6619265601</v>
      </c>
      <c r="AH180">
        <v>9389101.6619265601</v>
      </c>
      <c r="AI180">
        <v>9389101.6619265601</v>
      </c>
    </row>
    <row r="181" spans="1:35" x14ac:dyDescent="0.15">
      <c r="A181" t="s">
        <v>59</v>
      </c>
      <c r="B181" t="s">
        <v>58</v>
      </c>
      <c r="C181" t="s">
        <v>68</v>
      </c>
      <c r="D181">
        <v>2042</v>
      </c>
      <c r="E181">
        <v>1</v>
      </c>
      <c r="AB181">
        <v>13776504.7837491</v>
      </c>
      <c r="AC181">
        <v>13776504.7837491</v>
      </c>
      <c r="AD181">
        <v>13776504.7837491</v>
      </c>
      <c r="AE181">
        <v>13776504.7837491</v>
      </c>
      <c r="AF181">
        <v>13776504.7837491</v>
      </c>
      <c r="AG181">
        <v>13776504.7837491</v>
      </c>
      <c r="AH181">
        <v>13776504.7837491</v>
      </c>
      <c r="AI181">
        <v>13776504.7837491</v>
      </c>
    </row>
    <row r="182" spans="1:35" x14ac:dyDescent="0.15">
      <c r="A182" t="s">
        <v>59</v>
      </c>
      <c r="B182" t="s">
        <v>58</v>
      </c>
      <c r="C182" t="s">
        <v>68</v>
      </c>
      <c r="D182">
        <v>2043</v>
      </c>
      <c r="E182">
        <v>1</v>
      </c>
      <c r="AC182">
        <v>5722903.3004669398</v>
      </c>
      <c r="AD182">
        <v>5722903.3004669398</v>
      </c>
      <c r="AE182">
        <v>5722903.3004669398</v>
      </c>
      <c r="AF182">
        <v>5722903.3004669398</v>
      </c>
      <c r="AG182">
        <v>5722903.3004669398</v>
      </c>
      <c r="AH182">
        <v>5722903.3004669398</v>
      </c>
      <c r="AI182">
        <v>5722903.3004669398</v>
      </c>
    </row>
    <row r="183" spans="1:35" x14ac:dyDescent="0.15">
      <c r="A183" t="s">
        <v>59</v>
      </c>
      <c r="B183" t="s">
        <v>58</v>
      </c>
      <c r="C183" t="s">
        <v>68</v>
      </c>
      <c r="D183">
        <v>2044</v>
      </c>
      <c r="E183">
        <v>1</v>
      </c>
      <c r="AD183">
        <v>5651162.50377372</v>
      </c>
      <c r="AE183">
        <v>5651162.50377372</v>
      </c>
      <c r="AF183">
        <v>5651162.50377372</v>
      </c>
      <c r="AG183">
        <v>5651162.50377372</v>
      </c>
      <c r="AH183">
        <v>5651162.50377372</v>
      </c>
      <c r="AI183">
        <v>5651162.50377372</v>
      </c>
    </row>
    <row r="184" spans="1:35" x14ac:dyDescent="0.15">
      <c r="A184" t="s">
        <v>59</v>
      </c>
      <c r="B184" t="s">
        <v>58</v>
      </c>
      <c r="C184" t="s">
        <v>68</v>
      </c>
      <c r="D184">
        <v>2045</v>
      </c>
      <c r="E184">
        <v>1</v>
      </c>
      <c r="AE184">
        <v>5533298.0749096097</v>
      </c>
      <c r="AF184">
        <v>5533298.0749096097</v>
      </c>
      <c r="AG184">
        <v>5533298.0749096097</v>
      </c>
      <c r="AH184">
        <v>5533298.0749096097</v>
      </c>
      <c r="AI184">
        <v>5533298.0749096097</v>
      </c>
    </row>
    <row r="185" spans="1:35" x14ac:dyDescent="0.15">
      <c r="A185" t="s">
        <v>59</v>
      </c>
      <c r="B185" t="s">
        <v>57</v>
      </c>
      <c r="C185" t="s">
        <v>75</v>
      </c>
      <c r="D185">
        <v>2021</v>
      </c>
      <c r="E185">
        <v>0</v>
      </c>
      <c r="G185">
        <v>139.5</v>
      </c>
    </row>
    <row r="186" spans="1:35" x14ac:dyDescent="0.15">
      <c r="A186" t="s">
        <v>59</v>
      </c>
      <c r="B186" t="s">
        <v>57</v>
      </c>
      <c r="C186" t="s">
        <v>75</v>
      </c>
      <c r="D186">
        <v>2036</v>
      </c>
      <c r="E186">
        <v>0</v>
      </c>
      <c r="V186">
        <v>148.74122339733501</v>
      </c>
    </row>
    <row r="187" spans="1:35" x14ac:dyDescent="0.15">
      <c r="A187" t="s">
        <v>59</v>
      </c>
      <c r="B187" t="s">
        <v>57</v>
      </c>
      <c r="C187" t="s">
        <v>75</v>
      </c>
      <c r="D187">
        <v>2037</v>
      </c>
      <c r="E187">
        <v>0</v>
      </c>
      <c r="W187">
        <v>9.2412233973351992</v>
      </c>
    </row>
    <row r="188" spans="1:35" x14ac:dyDescent="0.15">
      <c r="A188" t="s">
        <v>59</v>
      </c>
      <c r="B188" t="s">
        <v>57</v>
      </c>
      <c r="C188" t="s">
        <v>75</v>
      </c>
      <c r="D188">
        <v>2038</v>
      </c>
      <c r="E188">
        <v>0</v>
      </c>
      <c r="X188">
        <v>9.2412233973351992</v>
      </c>
    </row>
    <row r="189" spans="1:35" x14ac:dyDescent="0.15">
      <c r="A189" t="s">
        <v>59</v>
      </c>
      <c r="B189" t="s">
        <v>57</v>
      </c>
      <c r="C189" t="s">
        <v>75</v>
      </c>
      <c r="D189">
        <v>2039</v>
      </c>
      <c r="E189">
        <v>0</v>
      </c>
      <c r="Y189">
        <v>9.2412233973351707</v>
      </c>
    </row>
    <row r="190" spans="1:35" x14ac:dyDescent="0.15">
      <c r="A190" t="s">
        <v>59</v>
      </c>
      <c r="B190" t="s">
        <v>57</v>
      </c>
      <c r="C190" t="s">
        <v>75</v>
      </c>
      <c r="D190">
        <v>2040</v>
      </c>
      <c r="E190">
        <v>0</v>
      </c>
      <c r="Z190">
        <v>9.2412233973351992</v>
      </c>
    </row>
    <row r="191" spans="1:35" x14ac:dyDescent="0.15">
      <c r="A191" t="s">
        <v>59</v>
      </c>
      <c r="B191" t="s">
        <v>57</v>
      </c>
      <c r="C191" t="s">
        <v>75</v>
      </c>
      <c r="D191">
        <v>2041</v>
      </c>
      <c r="E191">
        <v>0</v>
      </c>
      <c r="AA191">
        <v>99.593300211647403</v>
      </c>
    </row>
    <row r="192" spans="1:35" x14ac:dyDescent="0.15">
      <c r="A192" t="s">
        <v>59</v>
      </c>
      <c r="B192" t="s">
        <v>57</v>
      </c>
      <c r="C192" t="s">
        <v>75</v>
      </c>
      <c r="D192">
        <v>2042</v>
      </c>
      <c r="E192">
        <v>0</v>
      </c>
      <c r="AB192">
        <v>99.593300211647403</v>
      </c>
    </row>
    <row r="193" spans="1:31" x14ac:dyDescent="0.15">
      <c r="A193" t="s">
        <v>59</v>
      </c>
      <c r="B193" t="s">
        <v>57</v>
      </c>
      <c r="C193" t="s">
        <v>75</v>
      </c>
      <c r="D193">
        <v>2043</v>
      </c>
      <c r="E193">
        <v>0</v>
      </c>
      <c r="AC193">
        <v>99.593300211647403</v>
      </c>
    </row>
    <row r="194" spans="1:31" x14ac:dyDescent="0.15">
      <c r="A194" t="s">
        <v>59</v>
      </c>
      <c r="B194" t="s">
        <v>57</v>
      </c>
      <c r="C194" t="s">
        <v>75</v>
      </c>
      <c r="D194">
        <v>2044</v>
      </c>
      <c r="E194">
        <v>0</v>
      </c>
      <c r="AD194">
        <v>99.593300211647403</v>
      </c>
    </row>
    <row r="195" spans="1:31" x14ac:dyDescent="0.15">
      <c r="A195" t="s">
        <v>59</v>
      </c>
      <c r="B195" t="s">
        <v>57</v>
      </c>
      <c r="C195" t="s">
        <v>75</v>
      </c>
      <c r="D195">
        <v>2045</v>
      </c>
      <c r="E195">
        <v>0</v>
      </c>
      <c r="AE195">
        <v>99.593300211647303</v>
      </c>
    </row>
    <row r="196" spans="1:31" x14ac:dyDescent="0.15">
      <c r="A196" t="s">
        <v>59</v>
      </c>
      <c r="B196" t="s">
        <v>57</v>
      </c>
      <c r="C196" t="s">
        <v>74</v>
      </c>
      <c r="D196">
        <v>2020</v>
      </c>
      <c r="E196">
        <v>1</v>
      </c>
      <c r="F196">
        <v>13.49</v>
      </c>
    </row>
    <row r="197" spans="1:31" x14ac:dyDescent="0.15">
      <c r="A197" t="s">
        <v>59</v>
      </c>
      <c r="B197" t="s">
        <v>57</v>
      </c>
      <c r="C197" t="s">
        <v>74</v>
      </c>
      <c r="D197">
        <v>2021</v>
      </c>
      <c r="E197">
        <v>1</v>
      </c>
      <c r="G197">
        <v>139.5</v>
      </c>
    </row>
    <row r="198" spans="1:31" x14ac:dyDescent="0.15">
      <c r="A198" t="s">
        <v>59</v>
      </c>
      <c r="B198" t="s">
        <v>57</v>
      </c>
      <c r="C198" t="s">
        <v>74</v>
      </c>
      <c r="D198">
        <v>2022</v>
      </c>
      <c r="E198">
        <v>1</v>
      </c>
      <c r="H198">
        <v>710</v>
      </c>
    </row>
    <row r="199" spans="1:31" x14ac:dyDescent="0.15">
      <c r="A199" t="s">
        <v>59</v>
      </c>
      <c r="B199" t="s">
        <v>57</v>
      </c>
      <c r="C199" t="s">
        <v>74</v>
      </c>
      <c r="D199">
        <v>2041</v>
      </c>
      <c r="E199">
        <v>1</v>
      </c>
      <c r="AA199">
        <v>349.29401171451599</v>
      </c>
    </row>
    <row r="200" spans="1:31" x14ac:dyDescent="0.15">
      <c r="A200" t="s">
        <v>59</v>
      </c>
      <c r="B200" t="s">
        <v>57</v>
      </c>
      <c r="C200" t="s">
        <v>74</v>
      </c>
      <c r="D200">
        <v>2042</v>
      </c>
      <c r="E200">
        <v>1</v>
      </c>
      <c r="AB200">
        <v>354.29401171451599</v>
      </c>
    </row>
    <row r="201" spans="1:31" x14ac:dyDescent="0.15">
      <c r="A201" t="s">
        <v>59</v>
      </c>
      <c r="B201" t="s">
        <v>57</v>
      </c>
      <c r="C201" t="s">
        <v>74</v>
      </c>
      <c r="D201">
        <v>2043</v>
      </c>
      <c r="E201">
        <v>1</v>
      </c>
      <c r="AC201">
        <v>349.29401171451599</v>
      </c>
    </row>
    <row r="202" spans="1:31" x14ac:dyDescent="0.15">
      <c r="A202" t="s">
        <v>59</v>
      </c>
      <c r="B202" t="s">
        <v>57</v>
      </c>
      <c r="C202" t="s">
        <v>74</v>
      </c>
      <c r="D202">
        <v>2044</v>
      </c>
      <c r="E202">
        <v>1</v>
      </c>
      <c r="AD202">
        <v>349.29401171451599</v>
      </c>
    </row>
    <row r="203" spans="1:31" x14ac:dyDescent="0.15">
      <c r="A203" t="s">
        <v>59</v>
      </c>
      <c r="B203" t="s">
        <v>57</v>
      </c>
      <c r="C203" t="s">
        <v>74</v>
      </c>
      <c r="D203">
        <v>2045</v>
      </c>
      <c r="E203">
        <v>1</v>
      </c>
      <c r="AE203">
        <v>349.29401171451599</v>
      </c>
    </row>
    <row r="204" spans="1:31" x14ac:dyDescent="0.15">
      <c r="A204" t="s">
        <v>59</v>
      </c>
      <c r="B204" t="s">
        <v>57</v>
      </c>
      <c r="C204" t="s">
        <v>69</v>
      </c>
      <c r="D204">
        <v>2026</v>
      </c>
      <c r="E204">
        <v>1</v>
      </c>
      <c r="L204">
        <v>10.0621581510142</v>
      </c>
    </row>
    <row r="205" spans="1:31" x14ac:dyDescent="0.15">
      <c r="A205" t="s">
        <v>59</v>
      </c>
      <c r="B205" t="s">
        <v>57</v>
      </c>
      <c r="C205" t="s">
        <v>69</v>
      </c>
      <c r="D205">
        <v>2027</v>
      </c>
      <c r="E205">
        <v>1</v>
      </c>
      <c r="M205">
        <v>10.0621581510142</v>
      </c>
    </row>
    <row r="206" spans="1:31" x14ac:dyDescent="0.15">
      <c r="A206" t="s">
        <v>59</v>
      </c>
      <c r="B206" t="s">
        <v>57</v>
      </c>
      <c r="C206" t="s">
        <v>69</v>
      </c>
      <c r="D206">
        <v>2028</v>
      </c>
      <c r="E206">
        <v>1</v>
      </c>
      <c r="N206">
        <v>10.0621581510142</v>
      </c>
    </row>
    <row r="207" spans="1:31" x14ac:dyDescent="0.15">
      <c r="A207" t="s">
        <v>59</v>
      </c>
      <c r="B207" t="s">
        <v>57</v>
      </c>
      <c r="C207" t="s">
        <v>69</v>
      </c>
      <c r="D207">
        <v>2029</v>
      </c>
      <c r="E207">
        <v>1</v>
      </c>
      <c r="O207">
        <v>10.0621581510142</v>
      </c>
    </row>
    <row r="208" spans="1:31" x14ac:dyDescent="0.15">
      <c r="A208" t="s">
        <v>59</v>
      </c>
      <c r="B208" t="s">
        <v>57</v>
      </c>
      <c r="C208" t="s">
        <v>69</v>
      </c>
      <c r="D208">
        <v>2030</v>
      </c>
      <c r="E208">
        <v>1</v>
      </c>
      <c r="P208">
        <v>10.0621581510142</v>
      </c>
    </row>
    <row r="209" spans="1:31" x14ac:dyDescent="0.15">
      <c r="A209" t="s">
        <v>59</v>
      </c>
      <c r="B209" t="s">
        <v>57</v>
      </c>
      <c r="C209" t="s">
        <v>69</v>
      </c>
      <c r="D209">
        <v>2031</v>
      </c>
      <c r="E209">
        <v>1</v>
      </c>
      <c r="Q209">
        <v>55.902162227859698</v>
      </c>
    </row>
    <row r="210" spans="1:31" x14ac:dyDescent="0.15">
      <c r="A210" t="s">
        <v>59</v>
      </c>
      <c r="B210" t="s">
        <v>57</v>
      </c>
      <c r="C210" t="s">
        <v>69</v>
      </c>
      <c r="D210">
        <v>2032</v>
      </c>
      <c r="E210">
        <v>1</v>
      </c>
      <c r="R210">
        <v>55.902162227859698</v>
      </c>
    </row>
    <row r="211" spans="1:31" x14ac:dyDescent="0.15">
      <c r="A211" t="s">
        <v>59</v>
      </c>
      <c r="B211" t="s">
        <v>57</v>
      </c>
      <c r="C211" t="s">
        <v>69</v>
      </c>
      <c r="D211">
        <v>2033</v>
      </c>
      <c r="E211">
        <v>1</v>
      </c>
      <c r="S211">
        <v>55.902162227859698</v>
      </c>
    </row>
    <row r="212" spans="1:31" x14ac:dyDescent="0.15">
      <c r="A212" t="s">
        <v>59</v>
      </c>
      <c r="B212" t="s">
        <v>57</v>
      </c>
      <c r="C212" t="s">
        <v>69</v>
      </c>
      <c r="D212">
        <v>2034</v>
      </c>
      <c r="E212">
        <v>1</v>
      </c>
      <c r="T212">
        <v>55.902162227859698</v>
      </c>
    </row>
    <row r="213" spans="1:31" x14ac:dyDescent="0.15">
      <c r="A213" t="s">
        <v>59</v>
      </c>
      <c r="B213" t="s">
        <v>57</v>
      </c>
      <c r="C213" t="s">
        <v>69</v>
      </c>
      <c r="D213">
        <v>2035</v>
      </c>
      <c r="E213">
        <v>1</v>
      </c>
      <c r="U213">
        <v>55.902162227859698</v>
      </c>
    </row>
    <row r="214" spans="1:31" x14ac:dyDescent="0.15">
      <c r="A214" t="s">
        <v>59</v>
      </c>
      <c r="B214" t="s">
        <v>57</v>
      </c>
      <c r="C214" t="s">
        <v>69</v>
      </c>
      <c r="D214">
        <v>2036</v>
      </c>
      <c r="E214">
        <v>1</v>
      </c>
      <c r="V214">
        <v>11.7921870624804</v>
      </c>
    </row>
    <row r="215" spans="1:31" x14ac:dyDescent="0.15">
      <c r="A215" t="s">
        <v>59</v>
      </c>
      <c r="B215" t="s">
        <v>57</v>
      </c>
      <c r="C215" t="s">
        <v>69</v>
      </c>
      <c r="D215">
        <v>2037</v>
      </c>
      <c r="E215">
        <v>1</v>
      </c>
      <c r="W215">
        <v>11.7921870624804</v>
      </c>
    </row>
    <row r="216" spans="1:31" x14ac:dyDescent="0.15">
      <c r="A216" t="s">
        <v>59</v>
      </c>
      <c r="B216" t="s">
        <v>57</v>
      </c>
      <c r="C216" t="s">
        <v>69</v>
      </c>
      <c r="D216">
        <v>2038</v>
      </c>
      <c r="E216">
        <v>1</v>
      </c>
      <c r="X216">
        <v>11.7921870624804</v>
      </c>
    </row>
    <row r="217" spans="1:31" x14ac:dyDescent="0.15">
      <c r="A217" t="s">
        <v>59</v>
      </c>
      <c r="B217" t="s">
        <v>57</v>
      </c>
      <c r="C217" t="s">
        <v>69</v>
      </c>
      <c r="D217">
        <v>2039</v>
      </c>
      <c r="E217">
        <v>1</v>
      </c>
      <c r="Y217">
        <v>11.7921870624804</v>
      </c>
    </row>
    <row r="218" spans="1:31" x14ac:dyDescent="0.15">
      <c r="A218" t="s">
        <v>59</v>
      </c>
      <c r="B218" t="s">
        <v>57</v>
      </c>
      <c r="C218" t="s">
        <v>69</v>
      </c>
      <c r="D218">
        <v>2040</v>
      </c>
      <c r="E218">
        <v>1</v>
      </c>
      <c r="Z218">
        <v>11.7921870624804</v>
      </c>
    </row>
    <row r="219" spans="1:31" x14ac:dyDescent="0.15">
      <c r="A219" t="s">
        <v>59</v>
      </c>
      <c r="B219" t="s">
        <v>57</v>
      </c>
      <c r="C219" t="s">
        <v>68</v>
      </c>
      <c r="D219">
        <v>2020</v>
      </c>
      <c r="E219">
        <v>1</v>
      </c>
      <c r="F219">
        <v>24</v>
      </c>
    </row>
    <row r="220" spans="1:31" x14ac:dyDescent="0.15">
      <c r="A220" t="s">
        <v>59</v>
      </c>
      <c r="B220" t="s">
        <v>57</v>
      </c>
      <c r="C220" t="s">
        <v>68</v>
      </c>
      <c r="D220">
        <v>2041</v>
      </c>
      <c r="E220">
        <v>1</v>
      </c>
      <c r="AA220">
        <v>79.9687962107636</v>
      </c>
    </row>
    <row r="221" spans="1:31" x14ac:dyDescent="0.15">
      <c r="A221" t="s">
        <v>59</v>
      </c>
      <c r="B221" t="s">
        <v>57</v>
      </c>
      <c r="C221" t="s">
        <v>68</v>
      </c>
      <c r="D221">
        <v>2042</v>
      </c>
      <c r="E221">
        <v>1</v>
      </c>
      <c r="AB221">
        <v>118.968796210763</v>
      </c>
    </row>
    <row r="222" spans="1:31" x14ac:dyDescent="0.15">
      <c r="A222" t="s">
        <v>59</v>
      </c>
      <c r="B222" t="s">
        <v>57</v>
      </c>
      <c r="C222" t="s">
        <v>68</v>
      </c>
      <c r="D222">
        <v>2043</v>
      </c>
      <c r="E222">
        <v>1</v>
      </c>
      <c r="AC222">
        <v>49.9687962107636</v>
      </c>
    </row>
    <row r="223" spans="1:31" x14ac:dyDescent="0.15">
      <c r="A223" t="s">
        <v>59</v>
      </c>
      <c r="B223" t="s">
        <v>57</v>
      </c>
      <c r="C223" t="s">
        <v>68</v>
      </c>
      <c r="D223">
        <v>2044</v>
      </c>
      <c r="E223">
        <v>1</v>
      </c>
      <c r="AD223">
        <v>49.9687962107636</v>
      </c>
    </row>
    <row r="224" spans="1:31" x14ac:dyDescent="0.15">
      <c r="A224" t="s">
        <v>59</v>
      </c>
      <c r="B224" t="s">
        <v>57</v>
      </c>
      <c r="C224" t="s">
        <v>68</v>
      </c>
      <c r="D224">
        <v>2045</v>
      </c>
      <c r="E224">
        <v>1</v>
      </c>
      <c r="AE224">
        <v>49.9687962107636</v>
      </c>
    </row>
    <row r="225" spans="1:35" x14ac:dyDescent="0.15">
      <c r="A225" t="s">
        <v>59</v>
      </c>
      <c r="B225" t="s">
        <v>56</v>
      </c>
      <c r="C225" t="s">
        <v>76</v>
      </c>
      <c r="D225">
        <v>1992</v>
      </c>
      <c r="E225">
        <v>0</v>
      </c>
      <c r="F225">
        <v>180</v>
      </c>
      <c r="G225">
        <v>180</v>
      </c>
    </row>
    <row r="226" spans="1:35" x14ac:dyDescent="0.15">
      <c r="A226" t="s">
        <v>59</v>
      </c>
      <c r="B226" t="s">
        <v>56</v>
      </c>
      <c r="C226" t="s">
        <v>75</v>
      </c>
      <c r="D226">
        <v>2021</v>
      </c>
      <c r="E226">
        <v>0</v>
      </c>
      <c r="G226">
        <v>139.5</v>
      </c>
      <c r="H226">
        <v>139.5</v>
      </c>
      <c r="I226">
        <v>139.5</v>
      </c>
      <c r="J226">
        <v>139.5</v>
      </c>
      <c r="K226">
        <v>139.5</v>
      </c>
      <c r="L226">
        <v>139.5</v>
      </c>
      <c r="M226">
        <v>139.5</v>
      </c>
      <c r="N226">
        <v>139.5</v>
      </c>
      <c r="O226">
        <v>139.5</v>
      </c>
      <c r="P226">
        <v>139.5</v>
      </c>
      <c r="Q226">
        <v>139.5</v>
      </c>
      <c r="R226">
        <v>139.5</v>
      </c>
      <c r="S226">
        <v>139.5</v>
      </c>
      <c r="T226">
        <v>139.5</v>
      </c>
      <c r="U226">
        <v>139.5</v>
      </c>
    </row>
    <row r="227" spans="1:35" x14ac:dyDescent="0.15">
      <c r="A227" t="s">
        <v>59</v>
      </c>
      <c r="B227" t="s">
        <v>56</v>
      </c>
      <c r="C227" t="s">
        <v>75</v>
      </c>
      <c r="D227">
        <v>2036</v>
      </c>
      <c r="E227">
        <v>0</v>
      </c>
      <c r="V227">
        <v>148.74122339733501</v>
      </c>
      <c r="W227">
        <v>148.74122339733501</v>
      </c>
      <c r="X227">
        <v>148.74122339733501</v>
      </c>
      <c r="Y227">
        <v>148.74122339733501</v>
      </c>
      <c r="Z227">
        <v>148.74122339733501</v>
      </c>
      <c r="AA227">
        <v>148.74122339733501</v>
      </c>
      <c r="AB227">
        <v>148.74122339733501</v>
      </c>
      <c r="AC227">
        <v>148.74122339733501</v>
      </c>
      <c r="AD227">
        <v>148.74122339733501</v>
      </c>
      <c r="AE227">
        <v>148.74122339733501</v>
      </c>
      <c r="AF227">
        <v>148.74122339733501</v>
      </c>
      <c r="AG227">
        <v>148.74122339733501</v>
      </c>
      <c r="AH227">
        <v>148.74122339733501</v>
      </c>
      <c r="AI227">
        <v>148.74122339733501</v>
      </c>
    </row>
    <row r="228" spans="1:35" x14ac:dyDescent="0.15">
      <c r="A228" t="s">
        <v>59</v>
      </c>
      <c r="B228" t="s">
        <v>56</v>
      </c>
      <c r="C228" t="s">
        <v>75</v>
      </c>
      <c r="D228">
        <v>2037</v>
      </c>
      <c r="E228">
        <v>0</v>
      </c>
      <c r="W228">
        <v>9.2412233973351992</v>
      </c>
      <c r="X228">
        <v>9.2412233973351992</v>
      </c>
      <c r="Y228">
        <v>9.2412233973351992</v>
      </c>
      <c r="Z228">
        <v>9.2412233973351992</v>
      </c>
      <c r="AA228">
        <v>9.2412233973351992</v>
      </c>
      <c r="AB228">
        <v>9.2412233973351992</v>
      </c>
      <c r="AC228">
        <v>9.2412233973351992</v>
      </c>
      <c r="AD228">
        <v>9.2412233973351992</v>
      </c>
      <c r="AE228">
        <v>9.2412233973351992</v>
      </c>
      <c r="AF228">
        <v>9.2412233973351992</v>
      </c>
      <c r="AG228">
        <v>9.2412233973351992</v>
      </c>
      <c r="AH228">
        <v>9.2412233973351992</v>
      </c>
      <c r="AI228">
        <v>9.2412233973351992</v>
      </c>
    </row>
    <row r="229" spans="1:35" x14ac:dyDescent="0.15">
      <c r="A229" t="s">
        <v>59</v>
      </c>
      <c r="B229" t="s">
        <v>56</v>
      </c>
      <c r="C229" t="s">
        <v>75</v>
      </c>
      <c r="D229">
        <v>2038</v>
      </c>
      <c r="E229">
        <v>0</v>
      </c>
      <c r="X229">
        <v>9.2412233973351992</v>
      </c>
      <c r="Y229">
        <v>9.2412233973351992</v>
      </c>
      <c r="Z229">
        <v>9.2412233973351992</v>
      </c>
      <c r="AA229">
        <v>9.2412233973351992</v>
      </c>
      <c r="AB229">
        <v>9.2412233973351992</v>
      </c>
      <c r="AC229">
        <v>9.2412233973351992</v>
      </c>
      <c r="AD229">
        <v>9.2412233973351992</v>
      </c>
      <c r="AE229">
        <v>9.2412233973351992</v>
      </c>
      <c r="AF229">
        <v>9.2412233973351992</v>
      </c>
      <c r="AG229">
        <v>9.2412233973351992</v>
      </c>
      <c r="AH229">
        <v>9.2412233973351992</v>
      </c>
      <c r="AI229">
        <v>9.2412233973351992</v>
      </c>
    </row>
    <row r="230" spans="1:35" x14ac:dyDescent="0.15">
      <c r="A230" t="s">
        <v>59</v>
      </c>
      <c r="B230" t="s">
        <v>56</v>
      </c>
      <c r="C230" t="s">
        <v>75</v>
      </c>
      <c r="D230">
        <v>2039</v>
      </c>
      <c r="E230">
        <v>0</v>
      </c>
      <c r="Y230">
        <v>9.2412233973351707</v>
      </c>
      <c r="Z230">
        <v>9.2412233973351707</v>
      </c>
      <c r="AA230">
        <v>9.2412233973351707</v>
      </c>
      <c r="AB230">
        <v>9.2412233973351707</v>
      </c>
      <c r="AC230">
        <v>9.2412233973351707</v>
      </c>
      <c r="AD230">
        <v>9.2412233973351707</v>
      </c>
      <c r="AE230">
        <v>9.2412233973351707</v>
      </c>
      <c r="AF230">
        <v>9.2412233973351707</v>
      </c>
      <c r="AG230">
        <v>9.2412233973351707</v>
      </c>
      <c r="AH230">
        <v>9.2412233973351707</v>
      </c>
      <c r="AI230">
        <v>9.2412233973351707</v>
      </c>
    </row>
    <row r="231" spans="1:35" x14ac:dyDescent="0.15">
      <c r="A231" t="s">
        <v>59</v>
      </c>
      <c r="B231" t="s">
        <v>56</v>
      </c>
      <c r="C231" t="s">
        <v>75</v>
      </c>
      <c r="D231">
        <v>2040</v>
      </c>
      <c r="E231">
        <v>0</v>
      </c>
      <c r="Z231">
        <v>9.2412233973351992</v>
      </c>
      <c r="AA231">
        <v>9.2412233973351992</v>
      </c>
      <c r="AB231">
        <v>9.2412233973351992</v>
      </c>
      <c r="AC231">
        <v>9.2412233973351992</v>
      </c>
      <c r="AD231">
        <v>9.2412233973351992</v>
      </c>
      <c r="AE231">
        <v>9.2412233973351992</v>
      </c>
      <c r="AF231">
        <v>9.2412233973351992</v>
      </c>
      <c r="AG231">
        <v>9.2412233973351992</v>
      </c>
      <c r="AH231">
        <v>9.2412233973351992</v>
      </c>
      <c r="AI231">
        <v>9.2412233973351992</v>
      </c>
    </row>
    <row r="232" spans="1:35" x14ac:dyDescent="0.15">
      <c r="A232" t="s">
        <v>59</v>
      </c>
      <c r="B232" t="s">
        <v>56</v>
      </c>
      <c r="C232" t="s">
        <v>75</v>
      </c>
      <c r="D232">
        <v>2041</v>
      </c>
      <c r="E232">
        <v>0</v>
      </c>
      <c r="AA232">
        <v>99.593300211647403</v>
      </c>
      <c r="AB232">
        <v>99.593300211647403</v>
      </c>
      <c r="AC232">
        <v>99.593300211647403</v>
      </c>
      <c r="AD232">
        <v>99.593300211647403</v>
      </c>
      <c r="AE232">
        <v>99.593300211647403</v>
      </c>
      <c r="AF232">
        <v>99.593300211647403</v>
      </c>
      <c r="AG232">
        <v>99.593300211647403</v>
      </c>
      <c r="AH232">
        <v>99.593300211647403</v>
      </c>
      <c r="AI232">
        <v>99.593300211647403</v>
      </c>
    </row>
    <row r="233" spans="1:35" x14ac:dyDescent="0.15">
      <c r="A233" t="s">
        <v>59</v>
      </c>
      <c r="B233" t="s">
        <v>56</v>
      </c>
      <c r="C233" t="s">
        <v>75</v>
      </c>
      <c r="D233">
        <v>2042</v>
      </c>
      <c r="E233">
        <v>0</v>
      </c>
      <c r="AB233">
        <v>99.593300211647403</v>
      </c>
      <c r="AC233">
        <v>99.593300211647403</v>
      </c>
      <c r="AD233">
        <v>99.593300211647403</v>
      </c>
      <c r="AE233">
        <v>99.593300211647403</v>
      </c>
      <c r="AF233">
        <v>99.593300211647403</v>
      </c>
      <c r="AG233">
        <v>99.593300211647403</v>
      </c>
      <c r="AH233">
        <v>99.593300211647403</v>
      </c>
      <c r="AI233">
        <v>99.593300211647403</v>
      </c>
    </row>
    <row r="234" spans="1:35" x14ac:dyDescent="0.15">
      <c r="A234" t="s">
        <v>59</v>
      </c>
      <c r="B234" t="s">
        <v>56</v>
      </c>
      <c r="C234" t="s">
        <v>75</v>
      </c>
      <c r="D234">
        <v>2043</v>
      </c>
      <c r="E234">
        <v>0</v>
      </c>
      <c r="AC234">
        <v>99.593300211647403</v>
      </c>
      <c r="AD234">
        <v>99.593300211647403</v>
      </c>
      <c r="AE234">
        <v>99.593300211647403</v>
      </c>
      <c r="AF234">
        <v>99.593300211647403</v>
      </c>
      <c r="AG234">
        <v>99.593300211647403</v>
      </c>
      <c r="AH234">
        <v>99.593300211647403</v>
      </c>
      <c r="AI234">
        <v>99.593300211647403</v>
      </c>
    </row>
    <row r="235" spans="1:35" x14ac:dyDescent="0.15">
      <c r="A235" t="s">
        <v>59</v>
      </c>
      <c r="B235" t="s">
        <v>56</v>
      </c>
      <c r="C235" t="s">
        <v>75</v>
      </c>
      <c r="D235">
        <v>2044</v>
      </c>
      <c r="E235">
        <v>0</v>
      </c>
      <c r="AD235">
        <v>99.593300211647403</v>
      </c>
      <c r="AE235">
        <v>99.593300211647403</v>
      </c>
      <c r="AF235">
        <v>99.593300211647403</v>
      </c>
      <c r="AG235">
        <v>99.593300211647403</v>
      </c>
      <c r="AH235">
        <v>99.593300211647403</v>
      </c>
      <c r="AI235">
        <v>99.593300211647403</v>
      </c>
    </row>
    <row r="236" spans="1:35" x14ac:dyDescent="0.15">
      <c r="A236" t="s">
        <v>59</v>
      </c>
      <c r="B236" t="s">
        <v>56</v>
      </c>
      <c r="C236" t="s">
        <v>75</v>
      </c>
      <c r="D236">
        <v>2045</v>
      </c>
      <c r="E236">
        <v>0</v>
      </c>
      <c r="AE236">
        <v>99.593300211647303</v>
      </c>
      <c r="AF236">
        <v>99.593300211647303</v>
      </c>
      <c r="AG236">
        <v>99.593300211647303</v>
      </c>
      <c r="AH236">
        <v>99.593300211647303</v>
      </c>
      <c r="AI236">
        <v>99.593300211647303</v>
      </c>
    </row>
    <row r="237" spans="1:35" x14ac:dyDescent="0.15">
      <c r="A237" t="s">
        <v>59</v>
      </c>
      <c r="B237" t="s">
        <v>56</v>
      </c>
      <c r="C237" t="s">
        <v>74</v>
      </c>
      <c r="D237">
        <v>2012</v>
      </c>
      <c r="E237">
        <v>1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5</v>
      </c>
      <c r="L237">
        <v>5</v>
      </c>
      <c r="M237">
        <v>5</v>
      </c>
      <c r="N237">
        <v>5</v>
      </c>
      <c r="O237">
        <v>5</v>
      </c>
      <c r="P237">
        <v>5</v>
      </c>
      <c r="Q237">
        <v>5</v>
      </c>
      <c r="R237">
        <v>5</v>
      </c>
      <c r="S237">
        <v>5</v>
      </c>
      <c r="T237">
        <v>5</v>
      </c>
      <c r="U237">
        <v>5</v>
      </c>
      <c r="V237">
        <v>5</v>
      </c>
      <c r="W237">
        <v>5</v>
      </c>
      <c r="X237">
        <v>5</v>
      </c>
      <c r="Y237">
        <v>5</v>
      </c>
      <c r="Z237">
        <v>5</v>
      </c>
      <c r="AA237">
        <v>5</v>
      </c>
    </row>
    <row r="238" spans="1:35" x14ac:dyDescent="0.15">
      <c r="A238" t="s">
        <v>59</v>
      </c>
      <c r="B238" t="s">
        <v>56</v>
      </c>
      <c r="C238" t="s">
        <v>74</v>
      </c>
      <c r="D238">
        <v>2016</v>
      </c>
      <c r="E238">
        <v>1</v>
      </c>
      <c r="F238">
        <v>27.6</v>
      </c>
      <c r="G238">
        <v>27.6</v>
      </c>
      <c r="H238">
        <v>27.6</v>
      </c>
      <c r="I238">
        <v>27.6</v>
      </c>
      <c r="J238">
        <v>27.6</v>
      </c>
      <c r="K238">
        <v>27.6</v>
      </c>
      <c r="L238">
        <v>27.6</v>
      </c>
      <c r="M238">
        <v>27.6</v>
      </c>
      <c r="N238">
        <v>27.6</v>
      </c>
      <c r="O238">
        <v>27.6</v>
      </c>
      <c r="P238">
        <v>27.6</v>
      </c>
      <c r="Q238">
        <v>27.6</v>
      </c>
      <c r="R238">
        <v>27.6</v>
      </c>
      <c r="S238">
        <v>27.6</v>
      </c>
      <c r="T238">
        <v>27.6</v>
      </c>
      <c r="U238">
        <v>27.6</v>
      </c>
      <c r="V238">
        <v>27.6</v>
      </c>
      <c r="W238">
        <v>27.6</v>
      </c>
      <c r="X238">
        <v>27.6</v>
      </c>
      <c r="Y238">
        <v>27.6</v>
      </c>
      <c r="Z238">
        <v>27.6</v>
      </c>
      <c r="AA238">
        <v>27.6</v>
      </c>
      <c r="AB238">
        <v>27.6</v>
      </c>
      <c r="AC238">
        <v>27.6</v>
      </c>
      <c r="AD238">
        <v>27.6</v>
      </c>
      <c r="AE238">
        <v>27.6</v>
      </c>
      <c r="AF238">
        <v>27.6</v>
      </c>
      <c r="AG238">
        <v>27.6</v>
      </c>
      <c r="AH238">
        <v>27.6</v>
      </c>
      <c r="AI238">
        <v>27.6</v>
      </c>
    </row>
    <row r="239" spans="1:35" x14ac:dyDescent="0.15">
      <c r="A239" t="s">
        <v>59</v>
      </c>
      <c r="B239" t="s">
        <v>56</v>
      </c>
      <c r="C239" t="s">
        <v>74</v>
      </c>
      <c r="D239">
        <v>2019</v>
      </c>
      <c r="E239">
        <v>1</v>
      </c>
      <c r="F239">
        <v>129.6</v>
      </c>
      <c r="G239">
        <v>129.6</v>
      </c>
      <c r="H239">
        <v>129.6</v>
      </c>
      <c r="I239">
        <v>129.6</v>
      </c>
      <c r="J239">
        <v>129.6</v>
      </c>
      <c r="K239">
        <v>129.6</v>
      </c>
      <c r="L239">
        <v>129.6</v>
      </c>
      <c r="M239">
        <v>129.6</v>
      </c>
      <c r="N239">
        <v>129.6</v>
      </c>
      <c r="O239">
        <v>129.6</v>
      </c>
      <c r="P239">
        <v>129.6</v>
      </c>
      <c r="Q239">
        <v>129.6</v>
      </c>
      <c r="R239">
        <v>129.6</v>
      </c>
      <c r="S239">
        <v>129.6</v>
      </c>
      <c r="T239">
        <v>129.6</v>
      </c>
      <c r="U239">
        <v>129.6</v>
      </c>
      <c r="V239">
        <v>129.6</v>
      </c>
      <c r="W239">
        <v>129.6</v>
      </c>
      <c r="X239">
        <v>129.6</v>
      </c>
      <c r="Y239">
        <v>129.6</v>
      </c>
      <c r="Z239">
        <v>129.6</v>
      </c>
      <c r="AA239">
        <v>129.6</v>
      </c>
      <c r="AB239">
        <v>129.6</v>
      </c>
      <c r="AC239">
        <v>129.6</v>
      </c>
      <c r="AD239">
        <v>129.6</v>
      </c>
      <c r="AE239">
        <v>129.6</v>
      </c>
      <c r="AF239">
        <v>129.6</v>
      </c>
      <c r="AG239">
        <v>129.6</v>
      </c>
      <c r="AH239">
        <v>129.6</v>
      </c>
      <c r="AI239">
        <v>129.6</v>
      </c>
    </row>
    <row r="240" spans="1:35" x14ac:dyDescent="0.15">
      <c r="A240" t="s">
        <v>59</v>
      </c>
      <c r="B240" t="s">
        <v>56</v>
      </c>
      <c r="C240" t="s">
        <v>74</v>
      </c>
      <c r="D240">
        <v>2020</v>
      </c>
      <c r="E240">
        <v>1</v>
      </c>
      <c r="F240">
        <v>13.49</v>
      </c>
      <c r="G240">
        <v>13.49</v>
      </c>
      <c r="H240">
        <v>13.49</v>
      </c>
      <c r="I240">
        <v>13.49</v>
      </c>
      <c r="J240">
        <v>13.49</v>
      </c>
      <c r="K240">
        <v>13.49</v>
      </c>
      <c r="L240">
        <v>13.49</v>
      </c>
      <c r="M240">
        <v>13.49</v>
      </c>
      <c r="N240">
        <v>13.49</v>
      </c>
      <c r="O240">
        <v>13.49</v>
      </c>
      <c r="P240">
        <v>13.49</v>
      </c>
      <c r="Q240">
        <v>13.49</v>
      </c>
      <c r="R240">
        <v>13.49</v>
      </c>
      <c r="S240">
        <v>13.49</v>
      </c>
      <c r="T240">
        <v>13.49</v>
      </c>
      <c r="U240">
        <v>13.49</v>
      </c>
      <c r="V240">
        <v>13.49</v>
      </c>
      <c r="W240">
        <v>13.49</v>
      </c>
      <c r="X240">
        <v>13.49</v>
      </c>
      <c r="Y240">
        <v>13.49</v>
      </c>
      <c r="Z240">
        <v>13.49</v>
      </c>
      <c r="AA240">
        <v>13.49</v>
      </c>
      <c r="AB240">
        <v>13.49</v>
      </c>
      <c r="AC240">
        <v>13.49</v>
      </c>
      <c r="AD240">
        <v>13.49</v>
      </c>
      <c r="AE240">
        <v>13.49</v>
      </c>
      <c r="AF240">
        <v>13.49</v>
      </c>
      <c r="AG240">
        <v>13.49</v>
      </c>
      <c r="AH240">
        <v>13.49</v>
      </c>
      <c r="AI240">
        <v>13.49</v>
      </c>
    </row>
    <row r="241" spans="1:35" x14ac:dyDescent="0.15">
      <c r="A241" t="s">
        <v>59</v>
      </c>
      <c r="B241" t="s">
        <v>56</v>
      </c>
      <c r="C241" t="s">
        <v>74</v>
      </c>
      <c r="D241">
        <v>2021</v>
      </c>
      <c r="E241">
        <v>1</v>
      </c>
      <c r="G241">
        <v>139.5</v>
      </c>
      <c r="H241">
        <v>139.5</v>
      </c>
      <c r="I241">
        <v>139.5</v>
      </c>
      <c r="J241">
        <v>139.5</v>
      </c>
      <c r="K241">
        <v>139.5</v>
      </c>
      <c r="L241">
        <v>139.5</v>
      </c>
      <c r="M241">
        <v>139.5</v>
      </c>
      <c r="N241">
        <v>139.5</v>
      </c>
      <c r="O241">
        <v>139.5</v>
      </c>
      <c r="P241">
        <v>139.5</v>
      </c>
      <c r="Q241">
        <v>139.5</v>
      </c>
      <c r="R241">
        <v>139.5</v>
      </c>
      <c r="S241">
        <v>139.5</v>
      </c>
      <c r="T241">
        <v>139.5</v>
      </c>
      <c r="U241">
        <v>139.5</v>
      </c>
      <c r="V241">
        <v>139.5</v>
      </c>
      <c r="W241">
        <v>139.5</v>
      </c>
      <c r="X241">
        <v>139.5</v>
      </c>
      <c r="Y241">
        <v>139.5</v>
      </c>
      <c r="Z241">
        <v>139.5</v>
      </c>
      <c r="AA241">
        <v>139.5</v>
      </c>
      <c r="AB241">
        <v>139.5</v>
      </c>
      <c r="AC241">
        <v>139.5</v>
      </c>
      <c r="AD241">
        <v>139.5</v>
      </c>
      <c r="AE241">
        <v>139.5</v>
      </c>
      <c r="AF241">
        <v>139.5</v>
      </c>
      <c r="AG241">
        <v>139.5</v>
      </c>
      <c r="AH241">
        <v>139.5</v>
      </c>
      <c r="AI241">
        <v>139.5</v>
      </c>
    </row>
    <row r="242" spans="1:35" x14ac:dyDescent="0.15">
      <c r="A242" t="s">
        <v>59</v>
      </c>
      <c r="B242" t="s">
        <v>56</v>
      </c>
      <c r="C242" t="s">
        <v>74</v>
      </c>
      <c r="D242">
        <v>2022</v>
      </c>
      <c r="E242">
        <v>1</v>
      </c>
      <c r="H242">
        <v>710</v>
      </c>
      <c r="I242">
        <v>710</v>
      </c>
      <c r="J242">
        <v>710</v>
      </c>
      <c r="K242">
        <v>710</v>
      </c>
      <c r="L242">
        <v>710</v>
      </c>
      <c r="M242">
        <v>710</v>
      </c>
      <c r="N242">
        <v>710</v>
      </c>
      <c r="O242">
        <v>710</v>
      </c>
      <c r="P242">
        <v>710</v>
      </c>
      <c r="Q242">
        <v>710</v>
      </c>
      <c r="R242">
        <v>710</v>
      </c>
      <c r="S242">
        <v>710</v>
      </c>
      <c r="T242">
        <v>710</v>
      </c>
      <c r="U242">
        <v>710</v>
      </c>
      <c r="V242">
        <v>710</v>
      </c>
      <c r="W242">
        <v>710</v>
      </c>
      <c r="X242">
        <v>710</v>
      </c>
      <c r="Y242">
        <v>710</v>
      </c>
      <c r="Z242">
        <v>710</v>
      </c>
      <c r="AA242">
        <v>710</v>
      </c>
      <c r="AB242">
        <v>710</v>
      </c>
      <c r="AC242">
        <v>710</v>
      </c>
      <c r="AD242">
        <v>710</v>
      </c>
      <c r="AE242">
        <v>710</v>
      </c>
      <c r="AF242">
        <v>710</v>
      </c>
      <c r="AG242">
        <v>710</v>
      </c>
      <c r="AH242">
        <v>710</v>
      </c>
      <c r="AI242">
        <v>710</v>
      </c>
    </row>
    <row r="243" spans="1:35" x14ac:dyDescent="0.15">
      <c r="A243" t="s">
        <v>59</v>
      </c>
      <c r="B243" t="s">
        <v>56</v>
      </c>
      <c r="C243" t="s">
        <v>74</v>
      </c>
      <c r="D243">
        <v>2041</v>
      </c>
      <c r="E243">
        <v>1</v>
      </c>
      <c r="AA243">
        <v>349.29401171451599</v>
      </c>
      <c r="AB243">
        <v>349.29401171451599</v>
      </c>
      <c r="AC243">
        <v>349.29401171451599</v>
      </c>
      <c r="AD243">
        <v>349.29401171451599</v>
      </c>
      <c r="AE243">
        <v>349.29401171451599</v>
      </c>
      <c r="AF243">
        <v>349.29401171451599</v>
      </c>
      <c r="AG243">
        <v>349.29401171451599</v>
      </c>
      <c r="AH243">
        <v>349.29401171451599</v>
      </c>
      <c r="AI243">
        <v>349.29401171451599</v>
      </c>
    </row>
    <row r="244" spans="1:35" x14ac:dyDescent="0.15">
      <c r="A244" t="s">
        <v>59</v>
      </c>
      <c r="B244" t="s">
        <v>56</v>
      </c>
      <c r="C244" t="s">
        <v>74</v>
      </c>
      <c r="D244">
        <v>2042</v>
      </c>
      <c r="E244">
        <v>1</v>
      </c>
      <c r="AB244">
        <v>354.29401171451599</v>
      </c>
      <c r="AC244">
        <v>354.29401171451599</v>
      </c>
      <c r="AD244">
        <v>354.29401171451599</v>
      </c>
      <c r="AE244">
        <v>354.29401171451599</v>
      </c>
      <c r="AF244">
        <v>354.29401171451599</v>
      </c>
      <c r="AG244">
        <v>354.29401171451599</v>
      </c>
      <c r="AH244">
        <v>354.29401171451599</v>
      </c>
      <c r="AI244">
        <v>354.29401171451599</v>
      </c>
    </row>
    <row r="245" spans="1:35" x14ac:dyDescent="0.15">
      <c r="A245" t="s">
        <v>59</v>
      </c>
      <c r="B245" t="s">
        <v>56</v>
      </c>
      <c r="C245" t="s">
        <v>74</v>
      </c>
      <c r="D245">
        <v>2043</v>
      </c>
      <c r="E245">
        <v>1</v>
      </c>
      <c r="AC245">
        <v>349.29401171451599</v>
      </c>
      <c r="AD245">
        <v>349.29401171451599</v>
      </c>
      <c r="AE245">
        <v>349.29401171451599</v>
      </c>
      <c r="AF245">
        <v>349.29401171451599</v>
      </c>
      <c r="AG245">
        <v>349.29401171451599</v>
      </c>
      <c r="AH245">
        <v>349.29401171451599</v>
      </c>
      <c r="AI245">
        <v>349.29401171451599</v>
      </c>
    </row>
    <row r="246" spans="1:35" x14ac:dyDescent="0.15">
      <c r="A246" t="s">
        <v>59</v>
      </c>
      <c r="B246" t="s">
        <v>56</v>
      </c>
      <c r="C246" t="s">
        <v>74</v>
      </c>
      <c r="D246">
        <v>2044</v>
      </c>
      <c r="E246">
        <v>1</v>
      </c>
      <c r="AD246">
        <v>349.29401171451599</v>
      </c>
      <c r="AE246">
        <v>349.29401171451599</v>
      </c>
      <c r="AF246">
        <v>349.29401171451599</v>
      </c>
      <c r="AG246">
        <v>349.29401171451599</v>
      </c>
      <c r="AH246">
        <v>349.29401171451599</v>
      </c>
      <c r="AI246">
        <v>349.29401171451599</v>
      </c>
    </row>
    <row r="247" spans="1:35" x14ac:dyDescent="0.15">
      <c r="A247" t="s">
        <v>59</v>
      </c>
      <c r="B247" t="s">
        <v>56</v>
      </c>
      <c r="C247" t="s">
        <v>74</v>
      </c>
      <c r="D247">
        <v>2045</v>
      </c>
      <c r="E247">
        <v>1</v>
      </c>
      <c r="AE247">
        <v>349.29401171451599</v>
      </c>
      <c r="AF247">
        <v>349.29401171451599</v>
      </c>
      <c r="AG247">
        <v>349.29401171451599</v>
      </c>
      <c r="AH247">
        <v>349.29401171451599</v>
      </c>
      <c r="AI247">
        <v>349.29401171451599</v>
      </c>
    </row>
    <row r="248" spans="1:35" x14ac:dyDescent="0.15">
      <c r="A248" t="s">
        <v>59</v>
      </c>
      <c r="B248" t="s">
        <v>56</v>
      </c>
      <c r="C248" t="s">
        <v>73</v>
      </c>
      <c r="D248">
        <v>1989</v>
      </c>
      <c r="E248">
        <v>0</v>
      </c>
      <c r="F248">
        <v>73</v>
      </c>
      <c r="G248">
        <v>73</v>
      </c>
      <c r="H248">
        <v>73</v>
      </c>
      <c r="I248">
        <v>73</v>
      </c>
      <c r="J248">
        <v>73</v>
      </c>
      <c r="K248">
        <v>73</v>
      </c>
      <c r="L248">
        <v>73</v>
      </c>
      <c r="M248">
        <v>73</v>
      </c>
      <c r="N248">
        <v>73</v>
      </c>
      <c r="O248">
        <v>73</v>
      </c>
      <c r="P248">
        <v>73</v>
      </c>
      <c r="Q248">
        <v>73</v>
      </c>
      <c r="R248">
        <v>73</v>
      </c>
      <c r="S248">
        <v>73</v>
      </c>
      <c r="T248">
        <v>73</v>
      </c>
      <c r="U248">
        <v>73</v>
      </c>
      <c r="V248">
        <v>73</v>
      </c>
      <c r="W248">
        <v>73</v>
      </c>
      <c r="X248">
        <v>73</v>
      </c>
      <c r="Y248">
        <v>73</v>
      </c>
      <c r="Z248">
        <v>73</v>
      </c>
      <c r="AA248">
        <v>73</v>
      </c>
      <c r="AB248">
        <v>73</v>
      </c>
      <c r="AC248">
        <v>73</v>
      </c>
      <c r="AD248">
        <v>73</v>
      </c>
      <c r="AE248">
        <v>73</v>
      </c>
      <c r="AF248">
        <v>73</v>
      </c>
      <c r="AG248">
        <v>73</v>
      </c>
      <c r="AH248">
        <v>73</v>
      </c>
      <c r="AI248">
        <v>73</v>
      </c>
    </row>
    <row r="249" spans="1:35" x14ac:dyDescent="0.15">
      <c r="A249" t="s">
        <v>59</v>
      </c>
      <c r="B249" t="s">
        <v>56</v>
      </c>
      <c r="C249" t="s">
        <v>72</v>
      </c>
      <c r="D249">
        <v>1989</v>
      </c>
      <c r="E249">
        <v>0</v>
      </c>
      <c r="F249">
        <v>90</v>
      </c>
      <c r="G249">
        <v>90</v>
      </c>
      <c r="H249">
        <v>90</v>
      </c>
      <c r="I249">
        <v>90</v>
      </c>
      <c r="J249">
        <v>90</v>
      </c>
      <c r="K249">
        <v>90</v>
      </c>
      <c r="L249">
        <v>90</v>
      </c>
      <c r="M249">
        <v>90</v>
      </c>
      <c r="N249">
        <v>90</v>
      </c>
      <c r="O249">
        <v>90</v>
      </c>
      <c r="P249">
        <v>90</v>
      </c>
      <c r="Q249">
        <v>90</v>
      </c>
      <c r="R249">
        <v>90</v>
      </c>
      <c r="S249">
        <v>90</v>
      </c>
      <c r="T249">
        <v>90</v>
      </c>
      <c r="U249">
        <v>90</v>
      </c>
      <c r="V249">
        <v>90</v>
      </c>
      <c r="W249">
        <v>90</v>
      </c>
      <c r="X249">
        <v>90</v>
      </c>
      <c r="Y249">
        <v>90</v>
      </c>
      <c r="Z249">
        <v>90</v>
      </c>
      <c r="AA249">
        <v>90</v>
      </c>
      <c r="AB249">
        <v>90</v>
      </c>
      <c r="AC249">
        <v>90</v>
      </c>
      <c r="AD249">
        <v>90</v>
      </c>
      <c r="AE249">
        <v>90</v>
      </c>
      <c r="AF249">
        <v>90</v>
      </c>
      <c r="AG249">
        <v>90</v>
      </c>
      <c r="AH249">
        <v>90</v>
      </c>
      <c r="AI249">
        <v>90</v>
      </c>
    </row>
    <row r="250" spans="1:35" x14ac:dyDescent="0.15">
      <c r="A250" t="s">
        <v>59</v>
      </c>
      <c r="B250" t="s">
        <v>56</v>
      </c>
      <c r="C250" t="s">
        <v>71</v>
      </c>
      <c r="D250">
        <v>1991</v>
      </c>
      <c r="E250">
        <v>0</v>
      </c>
      <c r="F250">
        <v>90</v>
      </c>
      <c r="G250">
        <v>90</v>
      </c>
      <c r="H250">
        <v>90</v>
      </c>
      <c r="I250">
        <v>90</v>
      </c>
      <c r="J250">
        <v>90</v>
      </c>
      <c r="K250">
        <v>90</v>
      </c>
      <c r="L250">
        <v>90</v>
      </c>
      <c r="M250">
        <v>90</v>
      </c>
      <c r="N250">
        <v>90</v>
      </c>
      <c r="O250">
        <v>90</v>
      </c>
      <c r="P250">
        <v>90</v>
      </c>
      <c r="Q250">
        <v>90</v>
      </c>
      <c r="R250">
        <v>90</v>
      </c>
      <c r="S250">
        <v>90</v>
      </c>
      <c r="T250">
        <v>90</v>
      </c>
      <c r="U250">
        <v>90</v>
      </c>
      <c r="V250">
        <v>90</v>
      </c>
      <c r="W250">
        <v>90</v>
      </c>
      <c r="X250">
        <v>90</v>
      </c>
      <c r="Y250">
        <v>90</v>
      </c>
      <c r="Z250">
        <v>90</v>
      </c>
      <c r="AA250">
        <v>90</v>
      </c>
      <c r="AB250">
        <v>90</v>
      </c>
      <c r="AC250">
        <v>90</v>
      </c>
      <c r="AD250">
        <v>90</v>
      </c>
      <c r="AE250">
        <v>90</v>
      </c>
      <c r="AF250">
        <v>90</v>
      </c>
      <c r="AG250">
        <v>90</v>
      </c>
      <c r="AH250">
        <v>90</v>
      </c>
      <c r="AI250">
        <v>90</v>
      </c>
    </row>
    <row r="251" spans="1:35" x14ac:dyDescent="0.15">
      <c r="A251" t="s">
        <v>59</v>
      </c>
      <c r="B251" t="s">
        <v>56</v>
      </c>
      <c r="C251" t="s">
        <v>70</v>
      </c>
      <c r="D251">
        <v>1991</v>
      </c>
      <c r="E251">
        <v>0</v>
      </c>
      <c r="F251">
        <v>28</v>
      </c>
      <c r="G251">
        <v>28</v>
      </c>
      <c r="H251">
        <v>28</v>
      </c>
      <c r="I251">
        <v>28</v>
      </c>
      <c r="J251">
        <v>28</v>
      </c>
      <c r="K251">
        <v>28</v>
      </c>
      <c r="L251">
        <v>28</v>
      </c>
      <c r="M251">
        <v>28</v>
      </c>
      <c r="N251">
        <v>28</v>
      </c>
      <c r="O251">
        <v>28</v>
      </c>
      <c r="P251">
        <v>28</v>
      </c>
      <c r="Q251">
        <v>28</v>
      </c>
      <c r="R251">
        <v>28</v>
      </c>
      <c r="S251">
        <v>28</v>
      </c>
      <c r="T251">
        <v>28</v>
      </c>
      <c r="U251">
        <v>28</v>
      </c>
      <c r="V251">
        <v>28</v>
      </c>
      <c r="W251">
        <v>28</v>
      </c>
      <c r="X251">
        <v>28</v>
      </c>
      <c r="Y251">
        <v>28</v>
      </c>
      <c r="Z251">
        <v>28</v>
      </c>
      <c r="AA251">
        <v>28</v>
      </c>
      <c r="AB251">
        <v>28</v>
      </c>
      <c r="AC251">
        <v>28</v>
      </c>
      <c r="AD251">
        <v>28</v>
      </c>
      <c r="AE251">
        <v>28</v>
      </c>
      <c r="AF251">
        <v>28</v>
      </c>
      <c r="AG251">
        <v>28</v>
      </c>
      <c r="AH251">
        <v>28</v>
      </c>
      <c r="AI251">
        <v>28</v>
      </c>
    </row>
    <row r="252" spans="1:35" x14ac:dyDescent="0.15">
      <c r="A252" t="s">
        <v>59</v>
      </c>
      <c r="B252" t="s">
        <v>56</v>
      </c>
      <c r="C252" t="s">
        <v>69</v>
      </c>
      <c r="D252">
        <v>2026</v>
      </c>
      <c r="E252">
        <v>1</v>
      </c>
      <c r="L252">
        <v>10.0621581510142</v>
      </c>
      <c r="M252">
        <v>10.0621581510142</v>
      </c>
      <c r="N252">
        <v>10.0621581510142</v>
      </c>
      <c r="O252">
        <v>10.0621581510142</v>
      </c>
      <c r="P252">
        <v>10.0621581510142</v>
      </c>
      <c r="Q252">
        <v>10.0621581510142</v>
      </c>
      <c r="R252">
        <v>10.0621581510142</v>
      </c>
      <c r="S252">
        <v>10.0621581510142</v>
      </c>
      <c r="T252">
        <v>10.0621581510142</v>
      </c>
      <c r="U252">
        <v>10.0621581510142</v>
      </c>
      <c r="V252">
        <v>10.0621581510142</v>
      </c>
      <c r="W252">
        <v>10.0621581510142</v>
      </c>
      <c r="X252">
        <v>10.0621581510142</v>
      </c>
      <c r="Y252">
        <v>10.0621581510142</v>
      </c>
      <c r="Z252">
        <v>10.0621581510142</v>
      </c>
      <c r="AA252">
        <v>10.0621581510142</v>
      </c>
      <c r="AB252">
        <v>10.0621581510142</v>
      </c>
      <c r="AC252">
        <v>10.0621581510142</v>
      </c>
      <c r="AD252">
        <v>10.0621581510142</v>
      </c>
      <c r="AE252">
        <v>10.0621581510142</v>
      </c>
      <c r="AF252">
        <v>10.0621581510142</v>
      </c>
      <c r="AG252">
        <v>10.0621581510142</v>
      </c>
      <c r="AH252">
        <v>10.0621581510142</v>
      </c>
      <c r="AI252">
        <v>10.0621581510142</v>
      </c>
    </row>
    <row r="253" spans="1:35" x14ac:dyDescent="0.15">
      <c r="A253" t="s">
        <v>59</v>
      </c>
      <c r="B253" t="s">
        <v>56</v>
      </c>
      <c r="C253" t="s">
        <v>69</v>
      </c>
      <c r="D253">
        <v>2027</v>
      </c>
      <c r="E253">
        <v>1</v>
      </c>
      <c r="M253">
        <v>10.0621581510142</v>
      </c>
      <c r="N253">
        <v>10.0621581510142</v>
      </c>
      <c r="O253">
        <v>10.0621581510142</v>
      </c>
      <c r="P253">
        <v>10.0621581510142</v>
      </c>
      <c r="Q253">
        <v>10.0621581510142</v>
      </c>
      <c r="R253">
        <v>10.0621581510142</v>
      </c>
      <c r="S253">
        <v>10.0621581510142</v>
      </c>
      <c r="T253">
        <v>10.0621581510142</v>
      </c>
      <c r="U253">
        <v>10.0621581510142</v>
      </c>
      <c r="V253">
        <v>10.0621581510142</v>
      </c>
      <c r="W253">
        <v>10.0621581510142</v>
      </c>
      <c r="X253">
        <v>10.0621581510142</v>
      </c>
      <c r="Y253">
        <v>10.0621581510142</v>
      </c>
      <c r="Z253">
        <v>10.0621581510142</v>
      </c>
      <c r="AA253">
        <v>10.0621581510142</v>
      </c>
      <c r="AB253">
        <v>10.0621581510142</v>
      </c>
      <c r="AC253">
        <v>10.0621581510142</v>
      </c>
      <c r="AD253">
        <v>10.0621581510142</v>
      </c>
      <c r="AE253">
        <v>10.0621581510142</v>
      </c>
      <c r="AF253">
        <v>10.0621581510142</v>
      </c>
      <c r="AG253">
        <v>10.0621581510142</v>
      </c>
      <c r="AH253">
        <v>10.0621581510142</v>
      </c>
      <c r="AI253">
        <v>10.0621581510142</v>
      </c>
    </row>
    <row r="254" spans="1:35" x14ac:dyDescent="0.15">
      <c r="A254" t="s">
        <v>59</v>
      </c>
      <c r="B254" t="s">
        <v>56</v>
      </c>
      <c r="C254" t="s">
        <v>69</v>
      </c>
      <c r="D254">
        <v>2028</v>
      </c>
      <c r="E254">
        <v>1</v>
      </c>
      <c r="N254">
        <v>10.0621581510142</v>
      </c>
      <c r="O254">
        <v>10.0621581510142</v>
      </c>
      <c r="P254">
        <v>10.0621581510142</v>
      </c>
      <c r="Q254">
        <v>10.0621581510142</v>
      </c>
      <c r="R254">
        <v>10.0621581510142</v>
      </c>
      <c r="S254">
        <v>10.0621581510142</v>
      </c>
      <c r="T254">
        <v>10.0621581510142</v>
      </c>
      <c r="U254">
        <v>10.0621581510142</v>
      </c>
      <c r="V254">
        <v>10.0621581510142</v>
      </c>
      <c r="W254">
        <v>10.0621581510142</v>
      </c>
      <c r="X254">
        <v>10.0621581510142</v>
      </c>
      <c r="Y254">
        <v>10.0621581510142</v>
      </c>
      <c r="Z254">
        <v>10.0621581510142</v>
      </c>
      <c r="AA254">
        <v>10.0621581510142</v>
      </c>
      <c r="AB254">
        <v>10.0621581510142</v>
      </c>
      <c r="AC254">
        <v>10.0621581510142</v>
      </c>
      <c r="AD254">
        <v>10.0621581510142</v>
      </c>
      <c r="AE254">
        <v>10.0621581510142</v>
      </c>
      <c r="AF254">
        <v>10.0621581510142</v>
      </c>
      <c r="AG254">
        <v>10.0621581510142</v>
      </c>
      <c r="AH254">
        <v>10.0621581510142</v>
      </c>
      <c r="AI254">
        <v>10.0621581510142</v>
      </c>
    </row>
    <row r="255" spans="1:35" x14ac:dyDescent="0.15">
      <c r="A255" t="s">
        <v>59</v>
      </c>
      <c r="B255" t="s">
        <v>56</v>
      </c>
      <c r="C255" t="s">
        <v>69</v>
      </c>
      <c r="D255">
        <v>2029</v>
      </c>
      <c r="E255">
        <v>1</v>
      </c>
      <c r="O255">
        <v>10.0621581510142</v>
      </c>
      <c r="P255">
        <v>10.0621581510142</v>
      </c>
      <c r="Q255">
        <v>10.0621581510142</v>
      </c>
      <c r="R255">
        <v>10.0621581510142</v>
      </c>
      <c r="S255">
        <v>10.0621581510142</v>
      </c>
      <c r="T255">
        <v>10.0621581510142</v>
      </c>
      <c r="U255">
        <v>10.0621581510142</v>
      </c>
      <c r="V255">
        <v>10.0621581510142</v>
      </c>
      <c r="W255">
        <v>10.0621581510142</v>
      </c>
      <c r="X255">
        <v>10.0621581510142</v>
      </c>
      <c r="Y255">
        <v>10.0621581510142</v>
      </c>
      <c r="Z255">
        <v>10.0621581510142</v>
      </c>
      <c r="AA255">
        <v>10.0621581510142</v>
      </c>
      <c r="AB255">
        <v>10.0621581510142</v>
      </c>
      <c r="AC255">
        <v>10.0621581510142</v>
      </c>
      <c r="AD255">
        <v>10.0621581510142</v>
      </c>
      <c r="AE255">
        <v>10.0621581510142</v>
      </c>
      <c r="AF255">
        <v>10.0621581510142</v>
      </c>
      <c r="AG255">
        <v>10.0621581510142</v>
      </c>
      <c r="AH255">
        <v>10.0621581510142</v>
      </c>
      <c r="AI255">
        <v>10.0621581510142</v>
      </c>
    </row>
    <row r="256" spans="1:35" x14ac:dyDescent="0.15">
      <c r="A256" t="s">
        <v>59</v>
      </c>
      <c r="B256" t="s">
        <v>56</v>
      </c>
      <c r="C256" t="s">
        <v>69</v>
      </c>
      <c r="D256">
        <v>2030</v>
      </c>
      <c r="E256">
        <v>1</v>
      </c>
      <c r="P256">
        <v>10.0621581510142</v>
      </c>
      <c r="Q256">
        <v>10.0621581510142</v>
      </c>
      <c r="R256">
        <v>10.0621581510142</v>
      </c>
      <c r="S256">
        <v>10.0621581510142</v>
      </c>
      <c r="T256">
        <v>10.0621581510142</v>
      </c>
      <c r="U256">
        <v>10.0621581510142</v>
      </c>
      <c r="V256">
        <v>10.0621581510142</v>
      </c>
      <c r="W256">
        <v>10.0621581510142</v>
      </c>
      <c r="X256">
        <v>10.0621581510142</v>
      </c>
      <c r="Y256">
        <v>10.0621581510142</v>
      </c>
      <c r="Z256">
        <v>10.0621581510142</v>
      </c>
      <c r="AA256">
        <v>10.0621581510142</v>
      </c>
      <c r="AB256">
        <v>10.0621581510142</v>
      </c>
      <c r="AC256">
        <v>10.0621581510142</v>
      </c>
      <c r="AD256">
        <v>10.0621581510142</v>
      </c>
      <c r="AE256">
        <v>10.0621581510142</v>
      </c>
      <c r="AF256">
        <v>10.0621581510142</v>
      </c>
      <c r="AG256">
        <v>10.0621581510142</v>
      </c>
      <c r="AH256">
        <v>10.0621581510142</v>
      </c>
      <c r="AI256">
        <v>10.0621581510142</v>
      </c>
    </row>
    <row r="257" spans="1:35" x14ac:dyDescent="0.15">
      <c r="A257" t="s">
        <v>59</v>
      </c>
      <c r="B257" t="s">
        <v>56</v>
      </c>
      <c r="C257" t="s">
        <v>69</v>
      </c>
      <c r="D257">
        <v>2031</v>
      </c>
      <c r="E257">
        <v>1</v>
      </c>
      <c r="Q257">
        <v>55.902162227859698</v>
      </c>
      <c r="R257">
        <v>55.902162227859698</v>
      </c>
      <c r="S257">
        <v>55.902162227859698</v>
      </c>
      <c r="T257">
        <v>55.902162227859698</v>
      </c>
      <c r="U257">
        <v>55.902162227859698</v>
      </c>
      <c r="V257">
        <v>55.902162227859698</v>
      </c>
      <c r="W257">
        <v>55.902162227859698</v>
      </c>
      <c r="X257">
        <v>55.902162227859698</v>
      </c>
      <c r="Y257">
        <v>55.902162227859698</v>
      </c>
      <c r="Z257">
        <v>55.902162227859698</v>
      </c>
      <c r="AA257">
        <v>55.902162227859698</v>
      </c>
      <c r="AB257">
        <v>55.902162227859698</v>
      </c>
      <c r="AC257">
        <v>55.902162227859698</v>
      </c>
      <c r="AD257">
        <v>55.902162227859698</v>
      </c>
      <c r="AE257">
        <v>55.902162227859698</v>
      </c>
      <c r="AF257">
        <v>55.902162227859698</v>
      </c>
      <c r="AG257">
        <v>55.902162227859698</v>
      </c>
      <c r="AH257">
        <v>55.902162227859698</v>
      </c>
      <c r="AI257">
        <v>55.902162227859698</v>
      </c>
    </row>
    <row r="258" spans="1:35" x14ac:dyDescent="0.15">
      <c r="A258" t="s">
        <v>59</v>
      </c>
      <c r="B258" t="s">
        <v>56</v>
      </c>
      <c r="C258" t="s">
        <v>69</v>
      </c>
      <c r="D258">
        <v>2032</v>
      </c>
      <c r="E258">
        <v>1</v>
      </c>
      <c r="R258">
        <v>55.902162227859698</v>
      </c>
      <c r="S258">
        <v>55.902162227859698</v>
      </c>
      <c r="T258">
        <v>55.902162227859698</v>
      </c>
      <c r="U258">
        <v>55.902162227859698</v>
      </c>
      <c r="V258">
        <v>55.902162227859698</v>
      </c>
      <c r="W258">
        <v>55.902162227859698</v>
      </c>
      <c r="X258">
        <v>55.902162227859698</v>
      </c>
      <c r="Y258">
        <v>55.902162227859698</v>
      </c>
      <c r="Z258">
        <v>55.902162227859698</v>
      </c>
      <c r="AA258">
        <v>55.902162227859698</v>
      </c>
      <c r="AB258">
        <v>55.902162227859698</v>
      </c>
      <c r="AC258">
        <v>55.902162227859698</v>
      </c>
      <c r="AD258">
        <v>55.902162227859698</v>
      </c>
      <c r="AE258">
        <v>55.902162227859698</v>
      </c>
      <c r="AF258">
        <v>55.902162227859698</v>
      </c>
      <c r="AG258">
        <v>55.902162227859698</v>
      </c>
      <c r="AH258">
        <v>55.902162227859698</v>
      </c>
      <c r="AI258">
        <v>55.902162227859698</v>
      </c>
    </row>
    <row r="259" spans="1:35" x14ac:dyDescent="0.15">
      <c r="A259" t="s">
        <v>59</v>
      </c>
      <c r="B259" t="s">
        <v>56</v>
      </c>
      <c r="C259" t="s">
        <v>69</v>
      </c>
      <c r="D259">
        <v>2033</v>
      </c>
      <c r="E259">
        <v>1</v>
      </c>
      <c r="S259">
        <v>55.902162227859698</v>
      </c>
      <c r="T259">
        <v>55.902162227859698</v>
      </c>
      <c r="U259">
        <v>55.902162227859698</v>
      </c>
      <c r="V259">
        <v>55.902162227859698</v>
      </c>
      <c r="W259">
        <v>55.902162227859698</v>
      </c>
      <c r="X259">
        <v>55.902162227859698</v>
      </c>
      <c r="Y259">
        <v>55.902162227859698</v>
      </c>
      <c r="Z259">
        <v>55.902162227859698</v>
      </c>
      <c r="AA259">
        <v>55.902162227859698</v>
      </c>
      <c r="AB259">
        <v>55.902162227859698</v>
      </c>
      <c r="AC259">
        <v>55.902162227859698</v>
      </c>
      <c r="AD259">
        <v>55.902162227859698</v>
      </c>
      <c r="AE259">
        <v>55.902162227859698</v>
      </c>
      <c r="AF259">
        <v>55.902162227859698</v>
      </c>
      <c r="AG259">
        <v>55.902162227859698</v>
      </c>
      <c r="AH259">
        <v>55.902162227859698</v>
      </c>
      <c r="AI259">
        <v>55.902162227859698</v>
      </c>
    </row>
    <row r="260" spans="1:35" x14ac:dyDescent="0.15">
      <c r="A260" t="s">
        <v>59</v>
      </c>
      <c r="B260" t="s">
        <v>56</v>
      </c>
      <c r="C260" t="s">
        <v>69</v>
      </c>
      <c r="D260">
        <v>2034</v>
      </c>
      <c r="E260">
        <v>1</v>
      </c>
      <c r="T260">
        <v>55.902162227859698</v>
      </c>
      <c r="U260">
        <v>55.902162227859698</v>
      </c>
      <c r="V260">
        <v>55.902162227859698</v>
      </c>
      <c r="W260">
        <v>55.902162227859698</v>
      </c>
      <c r="X260">
        <v>55.902162227859698</v>
      </c>
      <c r="Y260">
        <v>55.902162227859698</v>
      </c>
      <c r="Z260">
        <v>55.902162227859698</v>
      </c>
      <c r="AA260">
        <v>55.902162227859698</v>
      </c>
      <c r="AB260">
        <v>55.902162227859698</v>
      </c>
      <c r="AC260">
        <v>55.902162227859698</v>
      </c>
      <c r="AD260">
        <v>55.902162227859698</v>
      </c>
      <c r="AE260">
        <v>55.902162227859698</v>
      </c>
      <c r="AF260">
        <v>55.902162227859698</v>
      </c>
      <c r="AG260">
        <v>55.902162227859698</v>
      </c>
      <c r="AH260">
        <v>55.902162227859698</v>
      </c>
      <c r="AI260">
        <v>55.902162227859698</v>
      </c>
    </row>
    <row r="261" spans="1:35" x14ac:dyDescent="0.15">
      <c r="A261" t="s">
        <v>59</v>
      </c>
      <c r="B261" t="s">
        <v>56</v>
      </c>
      <c r="C261" t="s">
        <v>69</v>
      </c>
      <c r="D261">
        <v>2035</v>
      </c>
      <c r="E261">
        <v>1</v>
      </c>
      <c r="U261">
        <v>55.902162227859698</v>
      </c>
      <c r="V261">
        <v>55.902162227859698</v>
      </c>
      <c r="W261">
        <v>55.902162227859698</v>
      </c>
      <c r="X261">
        <v>55.902162227859698</v>
      </c>
      <c r="Y261">
        <v>55.902162227859698</v>
      </c>
      <c r="Z261">
        <v>55.902162227859698</v>
      </c>
      <c r="AA261">
        <v>55.902162227859698</v>
      </c>
      <c r="AB261">
        <v>55.902162227859698</v>
      </c>
      <c r="AC261">
        <v>55.902162227859698</v>
      </c>
      <c r="AD261">
        <v>55.902162227859698</v>
      </c>
      <c r="AE261">
        <v>55.902162227859698</v>
      </c>
      <c r="AF261">
        <v>55.902162227859698</v>
      </c>
      <c r="AG261">
        <v>55.902162227859698</v>
      </c>
      <c r="AH261">
        <v>55.902162227859698</v>
      </c>
      <c r="AI261">
        <v>55.902162227859698</v>
      </c>
    </row>
    <row r="262" spans="1:35" x14ac:dyDescent="0.15">
      <c r="A262" t="s">
        <v>59</v>
      </c>
      <c r="B262" t="s">
        <v>56</v>
      </c>
      <c r="C262" t="s">
        <v>69</v>
      </c>
      <c r="D262">
        <v>2036</v>
      </c>
      <c r="E262">
        <v>1</v>
      </c>
      <c r="V262">
        <v>11.7921870624804</v>
      </c>
      <c r="W262">
        <v>11.7921870624804</v>
      </c>
      <c r="X262">
        <v>11.7921870624804</v>
      </c>
      <c r="Y262">
        <v>11.7921870624804</v>
      </c>
      <c r="Z262">
        <v>11.7921870624804</v>
      </c>
      <c r="AA262">
        <v>11.7921870624804</v>
      </c>
      <c r="AB262">
        <v>11.7921870624804</v>
      </c>
      <c r="AC262">
        <v>11.7921870624804</v>
      </c>
      <c r="AD262">
        <v>11.7921870624804</v>
      </c>
      <c r="AE262">
        <v>11.7921870624804</v>
      </c>
      <c r="AF262">
        <v>11.7921870624804</v>
      </c>
      <c r="AG262">
        <v>11.7921870624804</v>
      </c>
      <c r="AH262">
        <v>11.7921870624804</v>
      </c>
      <c r="AI262">
        <v>11.7921870624804</v>
      </c>
    </row>
    <row r="263" spans="1:35" x14ac:dyDescent="0.15">
      <c r="A263" t="s">
        <v>59</v>
      </c>
      <c r="B263" t="s">
        <v>56</v>
      </c>
      <c r="C263" t="s">
        <v>69</v>
      </c>
      <c r="D263">
        <v>2037</v>
      </c>
      <c r="E263">
        <v>1</v>
      </c>
      <c r="W263">
        <v>11.7921870624804</v>
      </c>
      <c r="X263">
        <v>11.7921870624804</v>
      </c>
      <c r="Y263">
        <v>11.7921870624804</v>
      </c>
      <c r="Z263">
        <v>11.7921870624804</v>
      </c>
      <c r="AA263">
        <v>11.7921870624804</v>
      </c>
      <c r="AB263">
        <v>11.7921870624804</v>
      </c>
      <c r="AC263">
        <v>11.7921870624804</v>
      </c>
      <c r="AD263">
        <v>11.7921870624804</v>
      </c>
      <c r="AE263">
        <v>11.7921870624804</v>
      </c>
      <c r="AF263">
        <v>11.7921870624804</v>
      </c>
      <c r="AG263">
        <v>11.7921870624804</v>
      </c>
      <c r="AH263">
        <v>11.7921870624804</v>
      </c>
      <c r="AI263">
        <v>11.7921870624804</v>
      </c>
    </row>
    <row r="264" spans="1:35" x14ac:dyDescent="0.15">
      <c r="A264" t="s">
        <v>59</v>
      </c>
      <c r="B264" t="s">
        <v>56</v>
      </c>
      <c r="C264" t="s">
        <v>69</v>
      </c>
      <c r="D264">
        <v>2038</v>
      </c>
      <c r="E264">
        <v>1</v>
      </c>
      <c r="X264">
        <v>11.7921870624804</v>
      </c>
      <c r="Y264">
        <v>11.7921870624804</v>
      </c>
      <c r="Z264">
        <v>11.7921870624804</v>
      </c>
      <c r="AA264">
        <v>11.7921870624804</v>
      </c>
      <c r="AB264">
        <v>11.7921870624804</v>
      </c>
      <c r="AC264">
        <v>11.7921870624804</v>
      </c>
      <c r="AD264">
        <v>11.7921870624804</v>
      </c>
      <c r="AE264">
        <v>11.7921870624804</v>
      </c>
      <c r="AF264">
        <v>11.7921870624804</v>
      </c>
      <c r="AG264">
        <v>11.7921870624804</v>
      </c>
      <c r="AH264">
        <v>11.7921870624804</v>
      </c>
      <c r="AI264">
        <v>11.7921870624804</v>
      </c>
    </row>
    <row r="265" spans="1:35" x14ac:dyDescent="0.15">
      <c r="A265" t="s">
        <v>59</v>
      </c>
      <c r="B265" t="s">
        <v>56</v>
      </c>
      <c r="C265" t="s">
        <v>69</v>
      </c>
      <c r="D265">
        <v>2039</v>
      </c>
      <c r="E265">
        <v>1</v>
      </c>
      <c r="Y265">
        <v>11.7921870624804</v>
      </c>
      <c r="Z265">
        <v>11.7921870624804</v>
      </c>
      <c r="AA265">
        <v>11.7921870624804</v>
      </c>
      <c r="AB265">
        <v>11.7921870624804</v>
      </c>
      <c r="AC265">
        <v>11.7921870624804</v>
      </c>
      <c r="AD265">
        <v>11.7921870624804</v>
      </c>
      <c r="AE265">
        <v>11.7921870624804</v>
      </c>
      <c r="AF265">
        <v>11.7921870624804</v>
      </c>
      <c r="AG265">
        <v>11.7921870624804</v>
      </c>
      <c r="AH265">
        <v>11.7921870624804</v>
      </c>
      <c r="AI265">
        <v>11.7921870624804</v>
      </c>
    </row>
    <row r="266" spans="1:35" x14ac:dyDescent="0.15">
      <c r="A266" t="s">
        <v>59</v>
      </c>
      <c r="B266" t="s">
        <v>56</v>
      </c>
      <c r="C266" t="s">
        <v>69</v>
      </c>
      <c r="D266">
        <v>2040</v>
      </c>
      <c r="E266">
        <v>1</v>
      </c>
      <c r="Z266">
        <v>11.7921870624804</v>
      </c>
      <c r="AA266">
        <v>11.7921870624804</v>
      </c>
      <c r="AB266">
        <v>11.7921870624804</v>
      </c>
      <c r="AC266">
        <v>11.7921870624804</v>
      </c>
      <c r="AD266">
        <v>11.7921870624804</v>
      </c>
      <c r="AE266">
        <v>11.7921870624804</v>
      </c>
      <c r="AF266">
        <v>11.7921870624804</v>
      </c>
      <c r="AG266">
        <v>11.7921870624804</v>
      </c>
      <c r="AH266">
        <v>11.7921870624804</v>
      </c>
      <c r="AI266">
        <v>11.7921870624804</v>
      </c>
    </row>
    <row r="267" spans="1:35" x14ac:dyDescent="0.15">
      <c r="A267" t="s">
        <v>59</v>
      </c>
      <c r="B267" t="s">
        <v>56</v>
      </c>
      <c r="C267" t="s">
        <v>68</v>
      </c>
      <c r="D267">
        <v>2011</v>
      </c>
      <c r="E267">
        <v>1</v>
      </c>
      <c r="F267">
        <v>30</v>
      </c>
      <c r="G267">
        <v>30</v>
      </c>
      <c r="H267">
        <v>30</v>
      </c>
      <c r="I267">
        <v>30</v>
      </c>
      <c r="J267">
        <v>30</v>
      </c>
      <c r="K267">
        <v>30</v>
      </c>
      <c r="L267">
        <v>30</v>
      </c>
      <c r="M267">
        <v>30</v>
      </c>
      <c r="N267">
        <v>30</v>
      </c>
      <c r="O267">
        <v>30</v>
      </c>
      <c r="P267">
        <v>30</v>
      </c>
      <c r="Q267">
        <v>30</v>
      </c>
      <c r="R267">
        <v>30</v>
      </c>
      <c r="S267">
        <v>30</v>
      </c>
      <c r="T267">
        <v>30</v>
      </c>
      <c r="U267">
        <v>30</v>
      </c>
      <c r="V267">
        <v>30</v>
      </c>
      <c r="W267">
        <v>30</v>
      </c>
      <c r="X267">
        <v>30</v>
      </c>
      <c r="Y267">
        <v>30</v>
      </c>
      <c r="Z267">
        <v>30</v>
      </c>
    </row>
    <row r="268" spans="1:35" x14ac:dyDescent="0.15">
      <c r="A268" t="s">
        <v>59</v>
      </c>
      <c r="B268" t="s">
        <v>56</v>
      </c>
      <c r="C268" t="s">
        <v>68</v>
      </c>
      <c r="D268">
        <v>2012</v>
      </c>
      <c r="E268">
        <v>1</v>
      </c>
      <c r="F268">
        <v>69</v>
      </c>
      <c r="G268">
        <v>69</v>
      </c>
      <c r="H268">
        <v>69</v>
      </c>
      <c r="I268">
        <v>69</v>
      </c>
      <c r="J268">
        <v>69</v>
      </c>
      <c r="K268">
        <v>69</v>
      </c>
      <c r="L268">
        <v>69</v>
      </c>
      <c r="M268">
        <v>69</v>
      </c>
      <c r="N268">
        <v>69</v>
      </c>
      <c r="O268">
        <v>69</v>
      </c>
      <c r="P268">
        <v>69</v>
      </c>
      <c r="Q268">
        <v>69</v>
      </c>
      <c r="R268">
        <v>69</v>
      </c>
      <c r="S268">
        <v>69</v>
      </c>
      <c r="T268">
        <v>69</v>
      </c>
      <c r="U268">
        <v>69</v>
      </c>
      <c r="V268">
        <v>69</v>
      </c>
      <c r="W268">
        <v>69</v>
      </c>
      <c r="X268">
        <v>69</v>
      </c>
      <c r="Y268">
        <v>69</v>
      </c>
      <c r="Z268">
        <v>69</v>
      </c>
      <c r="AA268">
        <v>69</v>
      </c>
    </row>
    <row r="269" spans="1:35" x14ac:dyDescent="0.15">
      <c r="A269" t="s">
        <v>59</v>
      </c>
      <c r="B269" t="s">
        <v>56</v>
      </c>
      <c r="C269" t="s">
        <v>68</v>
      </c>
      <c r="D269">
        <v>2020</v>
      </c>
      <c r="E269">
        <v>1</v>
      </c>
      <c r="F269">
        <v>24</v>
      </c>
      <c r="G269">
        <v>24</v>
      </c>
      <c r="H269">
        <v>24</v>
      </c>
      <c r="I269">
        <v>24</v>
      </c>
      <c r="J269">
        <v>24</v>
      </c>
      <c r="K269">
        <v>24</v>
      </c>
      <c r="L269">
        <v>24</v>
      </c>
      <c r="M269">
        <v>24</v>
      </c>
      <c r="N269">
        <v>24</v>
      </c>
      <c r="O269">
        <v>24</v>
      </c>
      <c r="P269">
        <v>24</v>
      </c>
      <c r="Q269">
        <v>24</v>
      </c>
      <c r="R269">
        <v>24</v>
      </c>
      <c r="S269">
        <v>24</v>
      </c>
      <c r="T269">
        <v>24</v>
      </c>
      <c r="U269">
        <v>24</v>
      </c>
      <c r="V269">
        <v>24</v>
      </c>
      <c r="W269">
        <v>24</v>
      </c>
      <c r="X269">
        <v>24</v>
      </c>
      <c r="Y269">
        <v>24</v>
      </c>
      <c r="Z269">
        <v>24</v>
      </c>
      <c r="AA269">
        <v>24</v>
      </c>
      <c r="AB269">
        <v>24</v>
      </c>
      <c r="AC269">
        <v>24</v>
      </c>
      <c r="AD269">
        <v>24</v>
      </c>
      <c r="AE269">
        <v>24</v>
      </c>
      <c r="AF269">
        <v>24</v>
      </c>
      <c r="AG269">
        <v>24</v>
      </c>
      <c r="AH269">
        <v>24</v>
      </c>
      <c r="AI269">
        <v>24</v>
      </c>
    </row>
    <row r="270" spans="1:35" x14ac:dyDescent="0.15">
      <c r="A270" t="s">
        <v>59</v>
      </c>
      <c r="B270" t="s">
        <v>56</v>
      </c>
      <c r="C270" t="s">
        <v>68</v>
      </c>
      <c r="D270">
        <v>2041</v>
      </c>
      <c r="E270">
        <v>1</v>
      </c>
      <c r="AA270">
        <v>79.9687962107636</v>
      </c>
      <c r="AB270">
        <v>79.9687962107636</v>
      </c>
      <c r="AC270">
        <v>79.9687962107636</v>
      </c>
      <c r="AD270">
        <v>79.9687962107636</v>
      </c>
      <c r="AE270">
        <v>79.9687962107636</v>
      </c>
      <c r="AF270">
        <v>79.9687962107636</v>
      </c>
      <c r="AG270">
        <v>79.9687962107636</v>
      </c>
      <c r="AH270">
        <v>79.9687962107636</v>
      </c>
      <c r="AI270">
        <v>79.9687962107636</v>
      </c>
    </row>
    <row r="271" spans="1:35" x14ac:dyDescent="0.15">
      <c r="A271" t="s">
        <v>59</v>
      </c>
      <c r="B271" t="s">
        <v>56</v>
      </c>
      <c r="C271" t="s">
        <v>68</v>
      </c>
      <c r="D271">
        <v>2042</v>
      </c>
      <c r="E271">
        <v>1</v>
      </c>
      <c r="AB271">
        <v>118.968796210763</v>
      </c>
      <c r="AC271">
        <v>118.968796210763</v>
      </c>
      <c r="AD271">
        <v>118.968796210763</v>
      </c>
      <c r="AE271">
        <v>118.968796210763</v>
      </c>
      <c r="AF271">
        <v>118.968796210763</v>
      </c>
      <c r="AG271">
        <v>118.968796210763</v>
      </c>
      <c r="AH271">
        <v>118.968796210763</v>
      </c>
      <c r="AI271">
        <v>118.968796210763</v>
      </c>
    </row>
    <row r="272" spans="1:35" x14ac:dyDescent="0.15">
      <c r="A272" t="s">
        <v>59</v>
      </c>
      <c r="B272" t="s">
        <v>56</v>
      </c>
      <c r="C272" t="s">
        <v>68</v>
      </c>
      <c r="D272">
        <v>2043</v>
      </c>
      <c r="E272">
        <v>1</v>
      </c>
      <c r="AC272">
        <v>49.9687962107636</v>
      </c>
      <c r="AD272">
        <v>49.9687962107636</v>
      </c>
      <c r="AE272">
        <v>49.9687962107636</v>
      </c>
      <c r="AF272">
        <v>49.9687962107636</v>
      </c>
      <c r="AG272">
        <v>49.9687962107636</v>
      </c>
      <c r="AH272">
        <v>49.9687962107636</v>
      </c>
      <c r="AI272">
        <v>49.9687962107636</v>
      </c>
    </row>
    <row r="273" spans="1:35" x14ac:dyDescent="0.15">
      <c r="A273" t="s">
        <v>59</v>
      </c>
      <c r="B273" t="s">
        <v>56</v>
      </c>
      <c r="C273" t="s">
        <v>68</v>
      </c>
      <c r="D273">
        <v>2044</v>
      </c>
      <c r="E273">
        <v>1</v>
      </c>
      <c r="AD273">
        <v>49.9687962107636</v>
      </c>
      <c r="AE273">
        <v>49.9687962107636</v>
      </c>
      <c r="AF273">
        <v>49.9687962107636</v>
      </c>
      <c r="AG273">
        <v>49.9687962107636</v>
      </c>
      <c r="AH273">
        <v>49.9687962107636</v>
      </c>
      <c r="AI273">
        <v>49.9687962107636</v>
      </c>
    </row>
    <row r="274" spans="1:35" x14ac:dyDescent="0.15">
      <c r="A274" t="s">
        <v>59</v>
      </c>
      <c r="B274" t="s">
        <v>56</v>
      </c>
      <c r="C274" t="s">
        <v>68</v>
      </c>
      <c r="D274">
        <v>2045</v>
      </c>
      <c r="E274">
        <v>1</v>
      </c>
      <c r="AE274">
        <v>49.9687962107636</v>
      </c>
      <c r="AF274">
        <v>49.9687962107636</v>
      </c>
      <c r="AG274">
        <v>49.9687962107636</v>
      </c>
      <c r="AH274">
        <v>49.9687962107636</v>
      </c>
      <c r="AI274">
        <v>49.9687962107636</v>
      </c>
    </row>
    <row r="275" spans="1:35" x14ac:dyDescent="0.15">
      <c r="A275" t="s">
        <v>59</v>
      </c>
      <c r="B275" t="s">
        <v>55</v>
      </c>
      <c r="C275" t="s">
        <v>76</v>
      </c>
      <c r="D275">
        <v>1992</v>
      </c>
      <c r="E275">
        <v>0</v>
      </c>
      <c r="H275">
        <v>180</v>
      </c>
    </row>
    <row r="276" spans="1:35" x14ac:dyDescent="0.15">
      <c r="A276" t="s">
        <v>59</v>
      </c>
      <c r="B276" t="s">
        <v>55</v>
      </c>
      <c r="C276" t="s">
        <v>75</v>
      </c>
      <c r="D276">
        <v>2021</v>
      </c>
      <c r="E276">
        <v>0</v>
      </c>
      <c r="V276">
        <v>139.5</v>
      </c>
    </row>
    <row r="277" spans="1:35" x14ac:dyDescent="0.15">
      <c r="A277" t="s">
        <v>59</v>
      </c>
      <c r="B277" t="s">
        <v>55</v>
      </c>
      <c r="C277" t="s">
        <v>74</v>
      </c>
      <c r="D277">
        <v>2012</v>
      </c>
      <c r="E277">
        <v>1</v>
      </c>
      <c r="AB277">
        <v>5</v>
      </c>
    </row>
    <row r="278" spans="1:35" x14ac:dyDescent="0.15">
      <c r="A278" t="s">
        <v>59</v>
      </c>
      <c r="B278" t="s">
        <v>55</v>
      </c>
      <c r="C278" t="s">
        <v>68</v>
      </c>
      <c r="D278">
        <v>2011</v>
      </c>
      <c r="E278">
        <v>1</v>
      </c>
      <c r="AA278">
        <v>30</v>
      </c>
    </row>
    <row r="279" spans="1:35" x14ac:dyDescent="0.15">
      <c r="A279" t="s">
        <v>59</v>
      </c>
      <c r="B279" t="s">
        <v>55</v>
      </c>
      <c r="C279" t="s">
        <v>68</v>
      </c>
      <c r="D279">
        <v>2012</v>
      </c>
      <c r="E279">
        <v>1</v>
      </c>
      <c r="AB279">
        <v>69</v>
      </c>
    </row>
    <row r="280" spans="1:35" x14ac:dyDescent="0.15">
      <c r="A280" t="s">
        <v>59</v>
      </c>
      <c r="B280" t="s">
        <v>54</v>
      </c>
      <c r="C280" t="s">
        <v>75</v>
      </c>
      <c r="D280">
        <v>2021</v>
      </c>
      <c r="E280">
        <v>0</v>
      </c>
      <c r="G280">
        <v>122364851.209298</v>
      </c>
    </row>
    <row r="281" spans="1:35" x14ac:dyDescent="0.15">
      <c r="A281" t="s">
        <v>59</v>
      </c>
      <c r="B281" t="s">
        <v>54</v>
      </c>
      <c r="C281" t="s">
        <v>75</v>
      </c>
      <c r="D281">
        <v>2022</v>
      </c>
      <c r="E281">
        <v>0</v>
      </c>
      <c r="H281">
        <v>11006708.1895903</v>
      </c>
    </row>
    <row r="282" spans="1:35" x14ac:dyDescent="0.15">
      <c r="A282" t="s">
        <v>59</v>
      </c>
      <c r="B282" t="s">
        <v>54</v>
      </c>
      <c r="C282" t="s">
        <v>75</v>
      </c>
      <c r="D282">
        <v>2024</v>
      </c>
      <c r="E282">
        <v>0</v>
      </c>
      <c r="J282">
        <v>6750232.2419105303</v>
      </c>
    </row>
    <row r="283" spans="1:35" x14ac:dyDescent="0.15">
      <c r="A283" t="s">
        <v>59</v>
      </c>
      <c r="B283" t="s">
        <v>54</v>
      </c>
      <c r="C283" t="s">
        <v>75</v>
      </c>
      <c r="D283">
        <v>2025</v>
      </c>
      <c r="E283">
        <v>0</v>
      </c>
      <c r="K283">
        <v>17993230.347465299</v>
      </c>
    </row>
    <row r="284" spans="1:35" x14ac:dyDescent="0.15">
      <c r="A284" t="s">
        <v>59</v>
      </c>
      <c r="B284" t="s">
        <v>54</v>
      </c>
      <c r="C284" t="s">
        <v>75</v>
      </c>
      <c r="D284">
        <v>2026</v>
      </c>
      <c r="E284">
        <v>0</v>
      </c>
      <c r="L284">
        <v>40366506.684072599</v>
      </c>
    </row>
    <row r="285" spans="1:35" x14ac:dyDescent="0.15">
      <c r="A285" t="s">
        <v>59</v>
      </c>
      <c r="B285" t="s">
        <v>54</v>
      </c>
      <c r="C285" t="s">
        <v>75</v>
      </c>
      <c r="D285">
        <v>2027</v>
      </c>
      <c r="E285">
        <v>0</v>
      </c>
      <c r="M285">
        <v>17634714.9098184</v>
      </c>
    </row>
    <row r="286" spans="1:35" x14ac:dyDescent="0.15">
      <c r="A286" t="s">
        <v>59</v>
      </c>
      <c r="B286" t="s">
        <v>54</v>
      </c>
      <c r="C286" t="s">
        <v>75</v>
      </c>
      <c r="D286">
        <v>2029</v>
      </c>
      <c r="E286">
        <v>0</v>
      </c>
      <c r="O286">
        <v>6834271.7554430999</v>
      </c>
    </row>
    <row r="287" spans="1:35" x14ac:dyDescent="0.15">
      <c r="A287" t="s">
        <v>59</v>
      </c>
      <c r="B287" t="s">
        <v>54</v>
      </c>
      <c r="C287" t="s">
        <v>75</v>
      </c>
      <c r="D287">
        <v>2030</v>
      </c>
      <c r="E287">
        <v>0</v>
      </c>
      <c r="P287">
        <v>37586245.502496898</v>
      </c>
    </row>
    <row r="288" spans="1:35" x14ac:dyDescent="0.15">
      <c r="A288" t="s">
        <v>59</v>
      </c>
      <c r="B288" t="s">
        <v>54</v>
      </c>
      <c r="C288" t="s">
        <v>75</v>
      </c>
      <c r="D288">
        <v>2031</v>
      </c>
      <c r="E288">
        <v>0</v>
      </c>
      <c r="Q288">
        <v>25115737.863779001</v>
      </c>
    </row>
    <row r="289" spans="1:31" x14ac:dyDescent="0.15">
      <c r="A289" t="s">
        <v>59</v>
      </c>
      <c r="B289" t="s">
        <v>54</v>
      </c>
      <c r="C289" t="s">
        <v>75</v>
      </c>
      <c r="D289">
        <v>2032</v>
      </c>
      <c r="E289">
        <v>0</v>
      </c>
      <c r="R289">
        <v>97138.111295955096</v>
      </c>
    </row>
    <row r="290" spans="1:31" x14ac:dyDescent="0.15">
      <c r="A290" t="s">
        <v>59</v>
      </c>
      <c r="B290" t="s">
        <v>54</v>
      </c>
      <c r="C290" t="s">
        <v>75</v>
      </c>
      <c r="D290">
        <v>2035</v>
      </c>
      <c r="E290">
        <v>0</v>
      </c>
      <c r="U290">
        <v>1392398.5048563699</v>
      </c>
    </row>
    <row r="291" spans="1:31" x14ac:dyDescent="0.15">
      <c r="A291" t="s">
        <v>59</v>
      </c>
      <c r="B291" t="s">
        <v>54</v>
      </c>
      <c r="C291" t="s">
        <v>75</v>
      </c>
      <c r="D291">
        <v>2036</v>
      </c>
      <c r="E291">
        <v>0</v>
      </c>
      <c r="V291">
        <v>86583067.372194901</v>
      </c>
    </row>
    <row r="292" spans="1:31" x14ac:dyDescent="0.15">
      <c r="A292" t="s">
        <v>59</v>
      </c>
      <c r="B292" t="s">
        <v>54</v>
      </c>
      <c r="C292" t="s">
        <v>75</v>
      </c>
      <c r="D292">
        <v>2037</v>
      </c>
      <c r="E292">
        <v>0</v>
      </c>
      <c r="W292">
        <v>4176888.2237945902</v>
      </c>
    </row>
    <row r="293" spans="1:31" x14ac:dyDescent="0.15">
      <c r="A293" t="s">
        <v>59</v>
      </c>
      <c r="B293" t="s">
        <v>54</v>
      </c>
      <c r="C293" t="s">
        <v>75</v>
      </c>
      <c r="D293">
        <v>2038</v>
      </c>
      <c r="E293">
        <v>0</v>
      </c>
      <c r="X293">
        <v>29344525.600323599</v>
      </c>
    </row>
    <row r="294" spans="1:31" x14ac:dyDescent="0.15">
      <c r="A294" t="s">
        <v>59</v>
      </c>
      <c r="B294" t="s">
        <v>54</v>
      </c>
      <c r="C294" t="s">
        <v>75</v>
      </c>
      <c r="D294">
        <v>2039</v>
      </c>
      <c r="E294">
        <v>0</v>
      </c>
      <c r="Y294">
        <v>31055004.908695702</v>
      </c>
    </row>
    <row r="295" spans="1:31" x14ac:dyDescent="0.15">
      <c r="A295" t="s">
        <v>59</v>
      </c>
      <c r="B295" t="s">
        <v>54</v>
      </c>
      <c r="C295" t="s">
        <v>75</v>
      </c>
      <c r="D295">
        <v>2040</v>
      </c>
      <c r="E295">
        <v>0</v>
      </c>
      <c r="Z295">
        <v>4005235.2830906999</v>
      </c>
    </row>
    <row r="296" spans="1:31" x14ac:dyDescent="0.15">
      <c r="A296" t="s">
        <v>59</v>
      </c>
      <c r="B296" t="s">
        <v>54</v>
      </c>
      <c r="C296" t="s">
        <v>75</v>
      </c>
      <c r="D296">
        <v>2041</v>
      </c>
      <c r="E296">
        <v>0</v>
      </c>
      <c r="AA296">
        <v>152481861.45927101</v>
      </c>
    </row>
    <row r="297" spans="1:31" x14ac:dyDescent="0.15">
      <c r="A297" t="s">
        <v>59</v>
      </c>
      <c r="B297" t="s">
        <v>54</v>
      </c>
      <c r="C297" t="s">
        <v>75</v>
      </c>
      <c r="D297">
        <v>2042</v>
      </c>
      <c r="E297">
        <v>0</v>
      </c>
      <c r="AB297">
        <v>149481989.41506299</v>
      </c>
    </row>
    <row r="298" spans="1:31" x14ac:dyDescent="0.15">
      <c r="A298" t="s">
        <v>59</v>
      </c>
      <c r="B298" t="s">
        <v>54</v>
      </c>
      <c r="C298" t="s">
        <v>75</v>
      </c>
      <c r="D298">
        <v>2043</v>
      </c>
      <c r="E298">
        <v>0</v>
      </c>
      <c r="AC298">
        <v>183567371.517573</v>
      </c>
    </row>
    <row r="299" spans="1:31" x14ac:dyDescent="0.15">
      <c r="A299" t="s">
        <v>59</v>
      </c>
      <c r="B299" t="s">
        <v>54</v>
      </c>
      <c r="C299" t="s">
        <v>75</v>
      </c>
      <c r="D299">
        <v>2044</v>
      </c>
      <c r="E299">
        <v>0</v>
      </c>
      <c r="AD299">
        <v>81809953.942878604</v>
      </c>
    </row>
    <row r="300" spans="1:31" x14ac:dyDescent="0.15">
      <c r="A300" t="s">
        <v>59</v>
      </c>
      <c r="B300" t="s">
        <v>54</v>
      </c>
      <c r="C300" t="s">
        <v>75</v>
      </c>
      <c r="D300">
        <v>2045</v>
      </c>
      <c r="E300">
        <v>0</v>
      </c>
      <c r="AE300">
        <v>239230873.93583599</v>
      </c>
    </row>
    <row r="301" spans="1:31" x14ac:dyDescent="0.15">
      <c r="A301" t="s">
        <v>59</v>
      </c>
      <c r="B301" t="s">
        <v>54</v>
      </c>
      <c r="C301" t="s">
        <v>74</v>
      </c>
      <c r="D301">
        <v>2020</v>
      </c>
      <c r="E301">
        <v>1</v>
      </c>
      <c r="F301">
        <v>18772625.9772515</v>
      </c>
    </row>
    <row r="302" spans="1:31" x14ac:dyDescent="0.15">
      <c r="A302" t="s">
        <v>59</v>
      </c>
      <c r="B302" t="s">
        <v>54</v>
      </c>
      <c r="C302" t="s">
        <v>74</v>
      </c>
      <c r="D302">
        <v>2021</v>
      </c>
      <c r="E302">
        <v>1</v>
      </c>
      <c r="G302">
        <v>201273515.55034801</v>
      </c>
    </row>
    <row r="303" spans="1:31" x14ac:dyDescent="0.15">
      <c r="A303" t="s">
        <v>59</v>
      </c>
      <c r="B303" t="s">
        <v>54</v>
      </c>
      <c r="C303" t="s">
        <v>74</v>
      </c>
      <c r="D303">
        <v>2022</v>
      </c>
      <c r="E303">
        <v>1</v>
      </c>
      <c r="H303">
        <v>1167859089.39943</v>
      </c>
    </row>
    <row r="304" spans="1:31" x14ac:dyDescent="0.15">
      <c r="A304" t="s">
        <v>59</v>
      </c>
      <c r="B304" t="s">
        <v>54</v>
      </c>
      <c r="C304" t="s">
        <v>74</v>
      </c>
      <c r="D304">
        <v>2041</v>
      </c>
      <c r="E304">
        <v>1</v>
      </c>
      <c r="AA304">
        <v>418505132.85889</v>
      </c>
    </row>
    <row r="305" spans="1:31" x14ac:dyDescent="0.15">
      <c r="A305" t="s">
        <v>59</v>
      </c>
      <c r="B305" t="s">
        <v>54</v>
      </c>
      <c r="C305" t="s">
        <v>74</v>
      </c>
      <c r="D305">
        <v>2042</v>
      </c>
      <c r="E305">
        <v>1</v>
      </c>
      <c r="AB305">
        <v>423765819.76134402</v>
      </c>
    </row>
    <row r="306" spans="1:31" x14ac:dyDescent="0.15">
      <c r="A306" t="s">
        <v>59</v>
      </c>
      <c r="B306" t="s">
        <v>54</v>
      </c>
      <c r="C306" t="s">
        <v>74</v>
      </c>
      <c r="D306">
        <v>2043</v>
      </c>
      <c r="E306">
        <v>1</v>
      </c>
      <c r="AC306">
        <v>413253893.55192298</v>
      </c>
    </row>
    <row r="307" spans="1:31" x14ac:dyDescent="0.15">
      <c r="A307" t="s">
        <v>59</v>
      </c>
      <c r="B307" t="s">
        <v>54</v>
      </c>
      <c r="C307" t="s">
        <v>74</v>
      </c>
      <c r="D307">
        <v>2044</v>
      </c>
      <c r="E307">
        <v>1</v>
      </c>
      <c r="AD307">
        <v>408722393.28465199</v>
      </c>
    </row>
    <row r="308" spans="1:31" x14ac:dyDescent="0.15">
      <c r="A308" t="s">
        <v>59</v>
      </c>
      <c r="B308" t="s">
        <v>54</v>
      </c>
      <c r="C308" t="s">
        <v>74</v>
      </c>
      <c r="D308">
        <v>2045</v>
      </c>
      <c r="E308">
        <v>1</v>
      </c>
      <c r="AE308">
        <v>405035471.42315203</v>
      </c>
    </row>
    <row r="309" spans="1:31" x14ac:dyDescent="0.15">
      <c r="A309" t="s">
        <v>59</v>
      </c>
      <c r="B309" t="s">
        <v>54</v>
      </c>
      <c r="C309" t="s">
        <v>69</v>
      </c>
      <c r="D309">
        <v>2026</v>
      </c>
      <c r="E309">
        <v>1</v>
      </c>
      <c r="L309">
        <v>57759268.683232203</v>
      </c>
    </row>
    <row r="310" spans="1:31" x14ac:dyDescent="0.15">
      <c r="A310" t="s">
        <v>59</v>
      </c>
      <c r="B310" t="s">
        <v>54</v>
      </c>
      <c r="C310" t="s">
        <v>69</v>
      </c>
      <c r="D310">
        <v>2027</v>
      </c>
      <c r="E310">
        <v>1</v>
      </c>
      <c r="M310">
        <v>55780852.897007696</v>
      </c>
    </row>
    <row r="311" spans="1:31" x14ac:dyDescent="0.15">
      <c r="A311" t="s">
        <v>59</v>
      </c>
      <c r="B311" t="s">
        <v>54</v>
      </c>
      <c r="C311" t="s">
        <v>69</v>
      </c>
      <c r="D311">
        <v>2028</v>
      </c>
      <c r="E311">
        <v>1</v>
      </c>
      <c r="N311">
        <v>53881684.869774401</v>
      </c>
    </row>
    <row r="312" spans="1:31" x14ac:dyDescent="0.15">
      <c r="A312" t="s">
        <v>59</v>
      </c>
      <c r="B312" t="s">
        <v>54</v>
      </c>
      <c r="C312" t="s">
        <v>69</v>
      </c>
      <c r="D312">
        <v>2029</v>
      </c>
      <c r="E312">
        <v>1</v>
      </c>
      <c r="O312">
        <v>52058493.110318303</v>
      </c>
    </row>
    <row r="313" spans="1:31" x14ac:dyDescent="0.15">
      <c r="A313" t="s">
        <v>59</v>
      </c>
      <c r="B313" t="s">
        <v>54</v>
      </c>
      <c r="C313" t="s">
        <v>69</v>
      </c>
      <c r="D313">
        <v>2030</v>
      </c>
      <c r="E313">
        <v>1</v>
      </c>
      <c r="P313">
        <v>50308141.883151501</v>
      </c>
    </row>
    <row r="314" spans="1:31" x14ac:dyDescent="0.15">
      <c r="A314" t="s">
        <v>59</v>
      </c>
      <c r="B314" t="s">
        <v>54</v>
      </c>
      <c r="C314" t="s">
        <v>69</v>
      </c>
      <c r="D314">
        <v>2031</v>
      </c>
      <c r="E314">
        <v>1</v>
      </c>
      <c r="Q314">
        <v>270159678.72715199</v>
      </c>
    </row>
    <row r="315" spans="1:31" x14ac:dyDescent="0.15">
      <c r="A315" t="s">
        <v>59</v>
      </c>
      <c r="B315" t="s">
        <v>54</v>
      </c>
      <c r="C315" t="s">
        <v>69</v>
      </c>
      <c r="D315">
        <v>2032</v>
      </c>
      <c r="E315">
        <v>1</v>
      </c>
      <c r="R315">
        <v>261195237.86797401</v>
      </c>
    </row>
    <row r="316" spans="1:31" x14ac:dyDescent="0.15">
      <c r="A316" t="s">
        <v>59</v>
      </c>
      <c r="B316" t="s">
        <v>54</v>
      </c>
      <c r="C316" t="s">
        <v>69</v>
      </c>
      <c r="D316">
        <v>2033</v>
      </c>
      <c r="E316">
        <v>1</v>
      </c>
      <c r="S316">
        <v>252587430.965446</v>
      </c>
    </row>
    <row r="317" spans="1:31" x14ac:dyDescent="0.15">
      <c r="A317" t="s">
        <v>59</v>
      </c>
      <c r="B317" t="s">
        <v>54</v>
      </c>
      <c r="C317" t="s">
        <v>69</v>
      </c>
      <c r="D317">
        <v>2034</v>
      </c>
      <c r="E317">
        <v>1</v>
      </c>
      <c r="T317">
        <v>244321553.22617599</v>
      </c>
    </row>
    <row r="318" spans="1:31" x14ac:dyDescent="0.15">
      <c r="A318" t="s">
        <v>59</v>
      </c>
      <c r="B318" t="s">
        <v>54</v>
      </c>
      <c r="C318" t="s">
        <v>69</v>
      </c>
      <c r="D318">
        <v>2035</v>
      </c>
      <c r="E318">
        <v>1</v>
      </c>
      <c r="U318">
        <v>236383509.931272</v>
      </c>
    </row>
    <row r="319" spans="1:31" x14ac:dyDescent="0.15">
      <c r="A319" t="s">
        <v>59</v>
      </c>
      <c r="B319" t="s">
        <v>54</v>
      </c>
      <c r="C319" t="s">
        <v>69</v>
      </c>
      <c r="D319">
        <v>2036</v>
      </c>
      <c r="E319">
        <v>1</v>
      </c>
      <c r="V319">
        <v>48255347.2264347</v>
      </c>
    </row>
    <row r="320" spans="1:31" x14ac:dyDescent="0.15">
      <c r="A320" t="s">
        <v>59</v>
      </c>
      <c r="B320" t="s">
        <v>54</v>
      </c>
      <c r="C320" t="s">
        <v>69</v>
      </c>
      <c r="D320">
        <v>2037</v>
      </c>
      <c r="E320">
        <v>1</v>
      </c>
      <c r="W320">
        <v>46710747.777141601</v>
      </c>
    </row>
    <row r="321" spans="1:35" x14ac:dyDescent="0.15">
      <c r="A321" t="s">
        <v>59</v>
      </c>
      <c r="B321" t="s">
        <v>54</v>
      </c>
      <c r="C321" t="s">
        <v>69</v>
      </c>
      <c r="D321">
        <v>2038</v>
      </c>
      <c r="E321">
        <v>1</v>
      </c>
      <c r="X321">
        <v>45227103.0506256</v>
      </c>
    </row>
    <row r="322" spans="1:35" x14ac:dyDescent="0.15">
      <c r="A322" t="s">
        <v>59</v>
      </c>
      <c r="B322" t="s">
        <v>54</v>
      </c>
      <c r="C322" t="s">
        <v>69</v>
      </c>
      <c r="D322">
        <v>2039</v>
      </c>
      <c r="E322">
        <v>1</v>
      </c>
      <c r="Y322">
        <v>43801903.351842202</v>
      </c>
    </row>
    <row r="323" spans="1:35" x14ac:dyDescent="0.15">
      <c r="A323" t="s">
        <v>59</v>
      </c>
      <c r="B323" t="s">
        <v>54</v>
      </c>
      <c r="C323" t="s">
        <v>69</v>
      </c>
      <c r="D323">
        <v>2040</v>
      </c>
      <c r="E323">
        <v>1</v>
      </c>
      <c r="Z323">
        <v>42432743.083015397</v>
      </c>
    </row>
    <row r="324" spans="1:35" x14ac:dyDescent="0.15">
      <c r="A324" t="s">
        <v>59</v>
      </c>
      <c r="B324" t="s">
        <v>54</v>
      </c>
      <c r="C324" t="s">
        <v>68</v>
      </c>
      <c r="D324">
        <v>2020</v>
      </c>
      <c r="E324">
        <v>1</v>
      </c>
      <c r="F324">
        <v>53400197.3903528</v>
      </c>
    </row>
    <row r="325" spans="1:35" x14ac:dyDescent="0.15">
      <c r="A325" t="s">
        <v>59</v>
      </c>
      <c r="B325" t="s">
        <v>54</v>
      </c>
      <c r="C325" t="s">
        <v>68</v>
      </c>
      <c r="D325">
        <v>2041</v>
      </c>
      <c r="E325">
        <v>1</v>
      </c>
      <c r="AA325">
        <v>129239399.04058699</v>
      </c>
    </row>
    <row r="326" spans="1:35" x14ac:dyDescent="0.15">
      <c r="A326" t="s">
        <v>59</v>
      </c>
      <c r="B326" t="s">
        <v>54</v>
      </c>
      <c r="C326" t="s">
        <v>68</v>
      </c>
      <c r="D326">
        <v>2042</v>
      </c>
      <c r="E326">
        <v>1</v>
      </c>
      <c r="AB326">
        <v>189631262.205993</v>
      </c>
    </row>
    <row r="327" spans="1:35" x14ac:dyDescent="0.15">
      <c r="A327" t="s">
        <v>59</v>
      </c>
      <c r="B327" t="s">
        <v>54</v>
      </c>
      <c r="C327" t="s">
        <v>68</v>
      </c>
      <c r="D327">
        <v>2043</v>
      </c>
      <c r="E327">
        <v>1</v>
      </c>
      <c r="AC327">
        <v>78774797.627228901</v>
      </c>
    </row>
    <row r="328" spans="1:35" x14ac:dyDescent="0.15">
      <c r="A328" t="s">
        <v>59</v>
      </c>
      <c r="B328" t="s">
        <v>54</v>
      </c>
      <c r="C328" t="s">
        <v>68</v>
      </c>
      <c r="D328">
        <v>2044</v>
      </c>
      <c r="E328">
        <v>1</v>
      </c>
      <c r="AD328">
        <v>77787297.674073502</v>
      </c>
    </row>
    <row r="329" spans="1:35" x14ac:dyDescent="0.15">
      <c r="A329" t="s">
        <v>59</v>
      </c>
      <c r="B329" t="s">
        <v>54</v>
      </c>
      <c r="C329" t="s">
        <v>68</v>
      </c>
      <c r="D329">
        <v>2045</v>
      </c>
      <c r="E329">
        <v>1</v>
      </c>
      <c r="AE329">
        <v>76164913.711992294</v>
      </c>
    </row>
    <row r="330" spans="1:35" x14ac:dyDescent="0.15">
      <c r="A330" t="s">
        <v>59</v>
      </c>
      <c r="B330" t="s">
        <v>53</v>
      </c>
      <c r="C330" t="s">
        <v>76</v>
      </c>
      <c r="D330">
        <v>1992</v>
      </c>
      <c r="E330">
        <v>0</v>
      </c>
      <c r="F330">
        <v>14677622.956780801</v>
      </c>
      <c r="G330">
        <v>14677622.956780801</v>
      </c>
    </row>
    <row r="331" spans="1:35" x14ac:dyDescent="0.15">
      <c r="A331" t="s">
        <v>59</v>
      </c>
      <c r="B331" t="s">
        <v>53</v>
      </c>
      <c r="C331" t="s">
        <v>75</v>
      </c>
      <c r="D331">
        <v>2021</v>
      </c>
      <c r="E331">
        <v>0</v>
      </c>
      <c r="G331">
        <v>4518001.0489793299</v>
      </c>
      <c r="H331">
        <v>4518001.0489793299</v>
      </c>
      <c r="I331">
        <v>4518001.0489793299</v>
      </c>
      <c r="J331">
        <v>4518001.0489793299</v>
      </c>
      <c r="K331">
        <v>4518001.0489793299</v>
      </c>
      <c r="L331">
        <v>4518001.0489793299</v>
      </c>
      <c r="M331">
        <v>4518001.0489793299</v>
      </c>
      <c r="N331">
        <v>4518001.0489793299</v>
      </c>
      <c r="O331">
        <v>4518001.0489793299</v>
      </c>
      <c r="P331">
        <v>4518001.0489793299</v>
      </c>
      <c r="Q331">
        <v>4518001.0489793299</v>
      </c>
      <c r="R331">
        <v>4518001.0489793299</v>
      </c>
      <c r="S331">
        <v>4518001.0489793299</v>
      </c>
      <c r="T331">
        <v>4518001.0489793299</v>
      </c>
      <c r="U331">
        <v>4518001.0489793299</v>
      </c>
    </row>
    <row r="332" spans="1:35" x14ac:dyDescent="0.15">
      <c r="A332" t="s">
        <v>59</v>
      </c>
      <c r="B332" t="s">
        <v>53</v>
      </c>
      <c r="C332" t="s">
        <v>75</v>
      </c>
      <c r="D332">
        <v>2036</v>
      </c>
      <c r="E332">
        <v>0</v>
      </c>
      <c r="V332">
        <v>2957883.8661350501</v>
      </c>
      <c r="W332">
        <v>2955545.7287176698</v>
      </c>
      <c r="X332">
        <v>2951257.0889022201</v>
      </c>
      <c r="Y332">
        <v>2945324.3820600202</v>
      </c>
      <c r="Z332">
        <v>2937993.0474515702</v>
      </c>
      <c r="AA332">
        <v>2875169.82863568</v>
      </c>
      <c r="AB332">
        <v>2834515.5389768402</v>
      </c>
      <c r="AC332">
        <v>2802358.7200432001</v>
      </c>
      <c r="AD332">
        <v>2774352.5761489598</v>
      </c>
      <c r="AE332">
        <v>2748683.17143782</v>
      </c>
      <c r="AF332">
        <v>2748683.17143782</v>
      </c>
      <c r="AG332">
        <v>2748683.17143782</v>
      </c>
      <c r="AH332">
        <v>2748683.17143782</v>
      </c>
      <c r="AI332">
        <v>2748683.17143782</v>
      </c>
    </row>
    <row r="333" spans="1:35" x14ac:dyDescent="0.15">
      <c r="A333" t="s">
        <v>59</v>
      </c>
      <c r="B333" t="s">
        <v>53</v>
      </c>
      <c r="C333" t="s">
        <v>75</v>
      </c>
      <c r="D333">
        <v>2037</v>
      </c>
      <c r="E333">
        <v>0</v>
      </c>
      <c r="W333">
        <v>183626.68879735199</v>
      </c>
      <c r="X333">
        <v>183360.23758967701</v>
      </c>
      <c r="Y333">
        <v>182991.64125822601</v>
      </c>
      <c r="Z333">
        <v>182536.148830708</v>
      </c>
      <c r="AA333">
        <v>178632.97130966201</v>
      </c>
      <c r="AB333">
        <v>176107.139101104</v>
      </c>
      <c r="AC333">
        <v>174109.25081750701</v>
      </c>
      <c r="AD333">
        <v>172369.24205387599</v>
      </c>
      <c r="AE333">
        <v>170774.41381464299</v>
      </c>
      <c r="AF333">
        <v>170774.41381464299</v>
      </c>
      <c r="AG333">
        <v>170774.41381464299</v>
      </c>
      <c r="AH333">
        <v>170774.41381464299</v>
      </c>
      <c r="AI333">
        <v>170774.41381464299</v>
      </c>
    </row>
    <row r="334" spans="1:35" x14ac:dyDescent="0.15">
      <c r="A334" t="s">
        <v>59</v>
      </c>
      <c r="B334" t="s">
        <v>53</v>
      </c>
      <c r="C334" t="s">
        <v>75</v>
      </c>
      <c r="D334">
        <v>2038</v>
      </c>
      <c r="E334">
        <v>0</v>
      </c>
      <c r="X334">
        <v>183360.23758967701</v>
      </c>
      <c r="Y334">
        <v>182991.64125822601</v>
      </c>
      <c r="Z334">
        <v>182536.148830708</v>
      </c>
      <c r="AA334">
        <v>178632.97130966201</v>
      </c>
      <c r="AB334">
        <v>176107.139101104</v>
      </c>
      <c r="AC334">
        <v>174109.25081750701</v>
      </c>
      <c r="AD334">
        <v>172369.24205387599</v>
      </c>
      <c r="AE334">
        <v>170774.41381464299</v>
      </c>
      <c r="AF334">
        <v>170774.41381464299</v>
      </c>
      <c r="AG334">
        <v>170774.41381464299</v>
      </c>
      <c r="AH334">
        <v>170774.41381464299</v>
      </c>
      <c r="AI334">
        <v>170774.41381464299</v>
      </c>
    </row>
    <row r="335" spans="1:35" x14ac:dyDescent="0.15">
      <c r="A335" t="s">
        <v>59</v>
      </c>
      <c r="B335" t="s">
        <v>53</v>
      </c>
      <c r="C335" t="s">
        <v>75</v>
      </c>
      <c r="D335">
        <v>2039</v>
      </c>
      <c r="E335">
        <v>0</v>
      </c>
      <c r="Y335">
        <v>182991.64125822601</v>
      </c>
      <c r="Z335">
        <v>182536.14883070701</v>
      </c>
      <c r="AA335">
        <v>178632.97130966201</v>
      </c>
      <c r="AB335">
        <v>176107.139101104</v>
      </c>
      <c r="AC335">
        <v>174109.25081750701</v>
      </c>
      <c r="AD335">
        <v>172369.24205387599</v>
      </c>
      <c r="AE335">
        <v>170774.413814642</v>
      </c>
      <c r="AF335">
        <v>170774.413814642</v>
      </c>
      <c r="AG335">
        <v>170774.413814642</v>
      </c>
      <c r="AH335">
        <v>170774.413814642</v>
      </c>
      <c r="AI335">
        <v>170774.413814642</v>
      </c>
    </row>
    <row r="336" spans="1:35" x14ac:dyDescent="0.15">
      <c r="A336" t="s">
        <v>59</v>
      </c>
      <c r="B336" t="s">
        <v>53</v>
      </c>
      <c r="C336" t="s">
        <v>75</v>
      </c>
      <c r="D336">
        <v>2040</v>
      </c>
      <c r="E336">
        <v>0</v>
      </c>
      <c r="Z336">
        <v>182536.148830708</v>
      </c>
      <c r="AA336">
        <v>178632.97130966201</v>
      </c>
      <c r="AB336">
        <v>176107.139101104</v>
      </c>
      <c r="AC336">
        <v>174109.25081750701</v>
      </c>
      <c r="AD336">
        <v>172369.24205387599</v>
      </c>
      <c r="AE336">
        <v>170774.41381464299</v>
      </c>
      <c r="AF336">
        <v>170774.41381464299</v>
      </c>
      <c r="AG336">
        <v>170774.41381464299</v>
      </c>
      <c r="AH336">
        <v>170774.41381464299</v>
      </c>
      <c r="AI336">
        <v>170774.41381464299</v>
      </c>
    </row>
    <row r="337" spans="1:35" x14ac:dyDescent="0.15">
      <c r="A337" t="s">
        <v>59</v>
      </c>
      <c r="B337" t="s">
        <v>53</v>
      </c>
      <c r="C337" t="s">
        <v>75</v>
      </c>
      <c r="D337">
        <v>2041</v>
      </c>
      <c r="E337">
        <v>0</v>
      </c>
      <c r="AA337">
        <v>1925139.8190927701</v>
      </c>
      <c r="AB337">
        <v>1897918.7516415</v>
      </c>
      <c r="AC337">
        <v>1876387.37218421</v>
      </c>
      <c r="AD337">
        <v>1857635.1780518601</v>
      </c>
      <c r="AE337">
        <v>1840447.60441721</v>
      </c>
      <c r="AF337">
        <v>1840447.60441721</v>
      </c>
      <c r="AG337">
        <v>1840447.60441721</v>
      </c>
      <c r="AH337">
        <v>1840447.60441721</v>
      </c>
      <c r="AI337">
        <v>1840447.60441721</v>
      </c>
    </row>
    <row r="338" spans="1:35" x14ac:dyDescent="0.15">
      <c r="A338" t="s">
        <v>59</v>
      </c>
      <c r="B338" t="s">
        <v>53</v>
      </c>
      <c r="C338" t="s">
        <v>75</v>
      </c>
      <c r="D338">
        <v>2042</v>
      </c>
      <c r="E338">
        <v>0</v>
      </c>
      <c r="AB338">
        <v>1897918.7516415</v>
      </c>
      <c r="AC338">
        <v>1876387.37218421</v>
      </c>
      <c r="AD338">
        <v>1857635.1780518601</v>
      </c>
      <c r="AE338">
        <v>1840447.60441721</v>
      </c>
      <c r="AF338">
        <v>1840447.60441721</v>
      </c>
      <c r="AG338">
        <v>1840447.60441721</v>
      </c>
      <c r="AH338">
        <v>1840447.60441721</v>
      </c>
      <c r="AI338">
        <v>1840447.60441721</v>
      </c>
    </row>
    <row r="339" spans="1:35" x14ac:dyDescent="0.15">
      <c r="A339" t="s">
        <v>59</v>
      </c>
      <c r="B339" t="s">
        <v>53</v>
      </c>
      <c r="C339" t="s">
        <v>75</v>
      </c>
      <c r="D339">
        <v>2043</v>
      </c>
      <c r="E339">
        <v>0</v>
      </c>
      <c r="AC339">
        <v>1876387.37218421</v>
      </c>
      <c r="AD339">
        <v>1857635.1780518601</v>
      </c>
      <c r="AE339">
        <v>1840447.60441721</v>
      </c>
      <c r="AF339">
        <v>1840447.60441721</v>
      </c>
      <c r="AG339">
        <v>1840447.60441721</v>
      </c>
      <c r="AH339">
        <v>1840447.60441721</v>
      </c>
      <c r="AI339">
        <v>1840447.60441721</v>
      </c>
    </row>
    <row r="340" spans="1:35" x14ac:dyDescent="0.15">
      <c r="A340" t="s">
        <v>59</v>
      </c>
      <c r="B340" t="s">
        <v>53</v>
      </c>
      <c r="C340" t="s">
        <v>75</v>
      </c>
      <c r="D340">
        <v>2044</v>
      </c>
      <c r="E340">
        <v>0</v>
      </c>
      <c r="AD340">
        <v>1857635.1780518601</v>
      </c>
      <c r="AE340">
        <v>1840447.60441721</v>
      </c>
      <c r="AF340">
        <v>1840447.60441721</v>
      </c>
      <c r="AG340">
        <v>1840447.60441721</v>
      </c>
      <c r="AH340">
        <v>1840447.60441721</v>
      </c>
      <c r="AI340">
        <v>1840447.60441721</v>
      </c>
    </row>
    <row r="341" spans="1:35" x14ac:dyDescent="0.15">
      <c r="A341" t="s">
        <v>59</v>
      </c>
      <c r="B341" t="s">
        <v>53</v>
      </c>
      <c r="C341" t="s">
        <v>75</v>
      </c>
      <c r="D341">
        <v>2045</v>
      </c>
      <c r="E341">
        <v>0</v>
      </c>
      <c r="AE341">
        <v>1840447.60441721</v>
      </c>
      <c r="AF341">
        <v>1840447.60441721</v>
      </c>
      <c r="AG341">
        <v>1840447.60441721</v>
      </c>
      <c r="AH341">
        <v>1840447.60441721</v>
      </c>
      <c r="AI341">
        <v>1840447.60441721</v>
      </c>
    </row>
    <row r="342" spans="1:35" x14ac:dyDescent="0.15">
      <c r="A342" t="s">
        <v>59</v>
      </c>
      <c r="B342" t="s">
        <v>53</v>
      </c>
      <c r="C342" t="s">
        <v>74</v>
      </c>
      <c r="D342">
        <v>2012</v>
      </c>
      <c r="E342">
        <v>1</v>
      </c>
      <c r="F342">
        <v>121557.131568</v>
      </c>
      <c r="G342">
        <v>68134.180319999999</v>
      </c>
      <c r="H342">
        <v>66789.242752479404</v>
      </c>
      <c r="I342">
        <v>66789.242752479404</v>
      </c>
      <c r="J342">
        <v>66789.242752479404</v>
      </c>
      <c r="K342">
        <v>66789.242752479404</v>
      </c>
      <c r="L342">
        <v>66789.242752479404</v>
      </c>
      <c r="M342">
        <v>66789.242752479404</v>
      </c>
      <c r="N342">
        <v>66789.242752479404</v>
      </c>
      <c r="O342">
        <v>66789.242752479404</v>
      </c>
      <c r="P342">
        <v>66789.242752479404</v>
      </c>
      <c r="Q342">
        <v>66789.242752479404</v>
      </c>
      <c r="R342">
        <v>66789.242752479404</v>
      </c>
      <c r="S342">
        <v>66789.242752479404</v>
      </c>
      <c r="T342">
        <v>66789.242752479404</v>
      </c>
      <c r="U342">
        <v>66789.242752479404</v>
      </c>
      <c r="V342">
        <v>66789.242752479404</v>
      </c>
      <c r="W342">
        <v>66789.242752479404</v>
      </c>
      <c r="X342">
        <v>66789.242752479404</v>
      </c>
      <c r="Y342">
        <v>66789.242752479404</v>
      </c>
      <c r="Z342">
        <v>66789.242752479404</v>
      </c>
      <c r="AA342">
        <v>66789.242752479404</v>
      </c>
    </row>
    <row r="343" spans="1:35" x14ac:dyDescent="0.15">
      <c r="A343" t="s">
        <v>59</v>
      </c>
      <c r="B343" t="s">
        <v>53</v>
      </c>
      <c r="C343" t="s">
        <v>74</v>
      </c>
      <c r="D343">
        <v>2016</v>
      </c>
      <c r="E343">
        <v>1</v>
      </c>
      <c r="F343">
        <v>670995.36625535996</v>
      </c>
      <c r="G343">
        <v>670995.36625535996</v>
      </c>
      <c r="H343">
        <v>670995.36625535996</v>
      </c>
      <c r="I343">
        <v>670995.36625535996</v>
      </c>
      <c r="J343">
        <v>670995.36625535996</v>
      </c>
      <c r="K343">
        <v>670995.36625535996</v>
      </c>
      <c r="L343">
        <v>670995.36625535996</v>
      </c>
      <c r="M343">
        <v>670995.36625535996</v>
      </c>
      <c r="N343">
        <v>670995.36625535996</v>
      </c>
      <c r="O343">
        <v>670995.36625535996</v>
      </c>
      <c r="P343">
        <v>670995.36625535996</v>
      </c>
      <c r="Q343">
        <v>670995.36625535996</v>
      </c>
      <c r="R343">
        <v>670995.36625535996</v>
      </c>
      <c r="S343">
        <v>670995.36625535996</v>
      </c>
      <c r="T343">
        <v>670995.36625535996</v>
      </c>
      <c r="U343">
        <v>670995.36625535996</v>
      </c>
      <c r="V343">
        <v>670995.36625535996</v>
      </c>
      <c r="W343">
        <v>670995.36625535996</v>
      </c>
      <c r="X343">
        <v>670995.36625535996</v>
      </c>
      <c r="Y343">
        <v>670995.36625535996</v>
      </c>
      <c r="Z343">
        <v>670995.36625535996</v>
      </c>
      <c r="AA343">
        <v>670995.36625535996</v>
      </c>
      <c r="AB343">
        <v>670995.36625535996</v>
      </c>
      <c r="AC343">
        <v>670995.36625535996</v>
      </c>
      <c r="AD343">
        <v>670995.36625535996</v>
      </c>
      <c r="AE343">
        <v>670995.36625535996</v>
      </c>
      <c r="AF343">
        <v>670995.36625535996</v>
      </c>
      <c r="AG343">
        <v>670995.36625535996</v>
      </c>
      <c r="AH343">
        <v>670995.36625535996</v>
      </c>
      <c r="AI343">
        <v>670995.36625535996</v>
      </c>
    </row>
    <row r="344" spans="1:35" x14ac:dyDescent="0.15">
      <c r="A344" t="s">
        <v>59</v>
      </c>
      <c r="B344" t="s">
        <v>53</v>
      </c>
      <c r="C344" t="s">
        <v>74</v>
      </c>
      <c r="D344">
        <v>2019</v>
      </c>
      <c r="E344">
        <v>1</v>
      </c>
      <c r="F344">
        <v>1780852.3410030999</v>
      </c>
      <c r="G344">
        <v>1780852.3410030999</v>
      </c>
      <c r="H344">
        <v>1747897.82220948</v>
      </c>
      <c r="I344">
        <v>1747897.82220948</v>
      </c>
      <c r="J344">
        <v>1747897.82220948</v>
      </c>
      <c r="K344">
        <v>1747897.82220948</v>
      </c>
      <c r="L344">
        <v>1747897.82220948</v>
      </c>
      <c r="M344">
        <v>1747897.82220948</v>
      </c>
      <c r="N344">
        <v>1747897.82220948</v>
      </c>
      <c r="O344">
        <v>1747897.82220948</v>
      </c>
      <c r="P344">
        <v>1747897.82220948</v>
      </c>
      <c r="Q344">
        <v>1747897.82220948</v>
      </c>
      <c r="R344">
        <v>1747897.82220948</v>
      </c>
      <c r="S344">
        <v>1747897.82220948</v>
      </c>
      <c r="T344">
        <v>1747897.82220948</v>
      </c>
      <c r="U344">
        <v>1747897.82220948</v>
      </c>
      <c r="V344">
        <v>1747897.82220948</v>
      </c>
      <c r="W344">
        <v>1747897.82220948</v>
      </c>
      <c r="X344">
        <v>1747897.82220948</v>
      </c>
      <c r="Y344">
        <v>1747897.82220948</v>
      </c>
      <c r="Z344">
        <v>1747897.82220948</v>
      </c>
      <c r="AA344">
        <v>1531831.8770770901</v>
      </c>
      <c r="AB344">
        <v>1531831.8770770901</v>
      </c>
      <c r="AC344">
        <v>1531831.8770770901</v>
      </c>
      <c r="AD344">
        <v>1531831.8770770901</v>
      </c>
      <c r="AE344">
        <v>1526945.5970012301</v>
      </c>
      <c r="AF344">
        <v>1526945.5970012301</v>
      </c>
      <c r="AG344">
        <v>1526945.5970012301</v>
      </c>
      <c r="AH344">
        <v>1526945.5970012301</v>
      </c>
      <c r="AI344">
        <v>1526945.5970012301</v>
      </c>
    </row>
    <row r="345" spans="1:35" x14ac:dyDescent="0.15">
      <c r="A345" t="s">
        <v>59</v>
      </c>
      <c r="B345" t="s">
        <v>53</v>
      </c>
      <c r="C345" t="s">
        <v>74</v>
      </c>
      <c r="D345">
        <v>2020</v>
      </c>
      <c r="E345">
        <v>1</v>
      </c>
      <c r="F345">
        <v>184179.43124945799</v>
      </c>
      <c r="G345">
        <v>184179.43124945799</v>
      </c>
      <c r="H345">
        <v>183992.42205645901</v>
      </c>
      <c r="I345">
        <v>183992.42205645901</v>
      </c>
      <c r="J345">
        <v>183992.42205645901</v>
      </c>
      <c r="K345">
        <v>183992.42205645901</v>
      </c>
      <c r="L345">
        <v>183992.42205645901</v>
      </c>
      <c r="M345">
        <v>183992.42205645901</v>
      </c>
      <c r="N345">
        <v>183992.42205645901</v>
      </c>
      <c r="O345">
        <v>183992.42205645901</v>
      </c>
      <c r="P345">
        <v>183992.42205645901</v>
      </c>
      <c r="Q345">
        <v>183992.42205645901</v>
      </c>
      <c r="R345">
        <v>183992.42205645901</v>
      </c>
      <c r="S345">
        <v>183992.42205645901</v>
      </c>
      <c r="T345">
        <v>183992.42205645901</v>
      </c>
      <c r="U345">
        <v>183992.42205645901</v>
      </c>
      <c r="V345">
        <v>183992.42205645901</v>
      </c>
      <c r="W345">
        <v>183992.42205645901</v>
      </c>
      <c r="X345">
        <v>183992.42205645901</v>
      </c>
      <c r="Y345">
        <v>183992.42205645901</v>
      </c>
      <c r="Z345">
        <v>183992.42205645901</v>
      </c>
      <c r="AA345">
        <v>183992.42205645901</v>
      </c>
      <c r="AB345">
        <v>183992.42205645901</v>
      </c>
      <c r="AC345">
        <v>183992.42205645901</v>
      </c>
      <c r="AD345">
        <v>183992.42205645901</v>
      </c>
      <c r="AE345">
        <v>183992.42205645901</v>
      </c>
      <c r="AF345">
        <v>183992.42205645901</v>
      </c>
      <c r="AG345">
        <v>183992.42205645901</v>
      </c>
      <c r="AH345">
        <v>183992.42205645901</v>
      </c>
      <c r="AI345">
        <v>183992.42205645901</v>
      </c>
    </row>
    <row r="346" spans="1:35" x14ac:dyDescent="0.15">
      <c r="A346" t="s">
        <v>59</v>
      </c>
      <c r="B346" t="s">
        <v>53</v>
      </c>
      <c r="C346" t="s">
        <v>74</v>
      </c>
      <c r="D346">
        <v>2021</v>
      </c>
      <c r="E346">
        <v>1</v>
      </c>
      <c r="G346">
        <v>1900943.630928</v>
      </c>
      <c r="H346">
        <v>1863419.8727941699</v>
      </c>
      <c r="I346">
        <v>1863419.8727941699</v>
      </c>
      <c r="J346">
        <v>1863419.8727941699</v>
      </c>
      <c r="K346">
        <v>1863419.8727941699</v>
      </c>
      <c r="L346">
        <v>1863419.8727941699</v>
      </c>
      <c r="M346">
        <v>1863419.8727941699</v>
      </c>
      <c r="N346">
        <v>1863419.8727941699</v>
      </c>
      <c r="O346">
        <v>1863419.8727941699</v>
      </c>
      <c r="P346">
        <v>1863419.8727941699</v>
      </c>
      <c r="Q346">
        <v>1863419.8727941699</v>
      </c>
      <c r="R346">
        <v>1863419.8727941699</v>
      </c>
      <c r="S346">
        <v>1863419.8727941699</v>
      </c>
      <c r="T346">
        <v>1863419.8727941699</v>
      </c>
      <c r="U346">
        <v>1863419.8727941699</v>
      </c>
      <c r="V346">
        <v>1863419.8727941699</v>
      </c>
      <c r="W346">
        <v>1863419.8727941699</v>
      </c>
      <c r="X346">
        <v>1863419.8727941699</v>
      </c>
      <c r="Y346">
        <v>1863419.8727941699</v>
      </c>
      <c r="Z346">
        <v>1863419.8727941699</v>
      </c>
      <c r="AA346">
        <v>1863419.8727941699</v>
      </c>
      <c r="AB346">
        <v>1831722.6874142401</v>
      </c>
      <c r="AC346">
        <v>1831722.6874142401</v>
      </c>
      <c r="AD346">
        <v>1831722.6874142401</v>
      </c>
      <c r="AE346">
        <v>1831722.6874142401</v>
      </c>
      <c r="AF346">
        <v>1831722.6874142401</v>
      </c>
      <c r="AG346">
        <v>1831722.6874142401</v>
      </c>
      <c r="AH346">
        <v>1831722.6874142401</v>
      </c>
      <c r="AI346">
        <v>1831722.6874142401</v>
      </c>
    </row>
    <row r="347" spans="1:35" x14ac:dyDescent="0.15">
      <c r="A347" t="s">
        <v>59</v>
      </c>
      <c r="B347" t="s">
        <v>53</v>
      </c>
      <c r="C347" t="s">
        <v>74</v>
      </c>
      <c r="D347">
        <v>2022</v>
      </c>
      <c r="E347">
        <v>1</v>
      </c>
      <c r="H347">
        <v>9284286.1244879495</v>
      </c>
      <c r="I347">
        <v>9284286.1244879495</v>
      </c>
      <c r="J347">
        <v>9284286.1244879495</v>
      </c>
      <c r="K347">
        <v>9284286.1244879495</v>
      </c>
      <c r="L347">
        <v>9284286.1244879495</v>
      </c>
      <c r="M347">
        <v>9284286.1244879495</v>
      </c>
      <c r="N347">
        <v>9284286.1244879495</v>
      </c>
      <c r="O347">
        <v>9284286.1244879495</v>
      </c>
      <c r="P347">
        <v>9284286.1244879495</v>
      </c>
      <c r="Q347">
        <v>9284286.1244879495</v>
      </c>
      <c r="R347">
        <v>9284286.1244879495</v>
      </c>
      <c r="S347">
        <v>9284286.1244879495</v>
      </c>
      <c r="T347">
        <v>9284286.1244879495</v>
      </c>
      <c r="U347">
        <v>9284286.1244879495</v>
      </c>
      <c r="V347">
        <v>9284286.1244879495</v>
      </c>
      <c r="W347">
        <v>9284286.1244879495</v>
      </c>
      <c r="X347">
        <v>9284286.1244879495</v>
      </c>
      <c r="Y347">
        <v>9284286.1244879495</v>
      </c>
      <c r="Z347">
        <v>9284286.1244879495</v>
      </c>
      <c r="AA347">
        <v>9284286.1244879495</v>
      </c>
      <c r="AB347">
        <v>9261215.4210523609</v>
      </c>
      <c r="AC347">
        <v>9261215.4210523609</v>
      </c>
      <c r="AD347">
        <v>9261215.4210523609</v>
      </c>
      <c r="AE347">
        <v>9024443.49890651</v>
      </c>
      <c r="AF347">
        <v>9024443.49890651</v>
      </c>
      <c r="AG347">
        <v>9024443.49890651</v>
      </c>
      <c r="AH347">
        <v>9024443.49890651</v>
      </c>
      <c r="AI347">
        <v>9024443.49890651</v>
      </c>
    </row>
    <row r="348" spans="1:35" x14ac:dyDescent="0.15">
      <c r="A348" t="s">
        <v>59</v>
      </c>
      <c r="B348" t="s">
        <v>53</v>
      </c>
      <c r="C348" t="s">
        <v>74</v>
      </c>
      <c r="D348">
        <v>2041</v>
      </c>
      <c r="E348">
        <v>1</v>
      </c>
      <c r="AA348">
        <v>3541427.1213463801</v>
      </c>
      <c r="AB348">
        <v>3539258.2892715302</v>
      </c>
      <c r="AC348">
        <v>3538083.9301939099</v>
      </c>
      <c r="AD348">
        <v>3536923.9668485802</v>
      </c>
      <c r="AE348">
        <v>3536874.8358489098</v>
      </c>
      <c r="AF348">
        <v>3536874.8358489098</v>
      </c>
      <c r="AG348">
        <v>3536874.8358489098</v>
      </c>
      <c r="AH348">
        <v>3536874.8358489098</v>
      </c>
      <c r="AI348">
        <v>3536874.8358489098</v>
      </c>
    </row>
    <row r="349" spans="1:35" x14ac:dyDescent="0.15">
      <c r="A349" t="s">
        <v>59</v>
      </c>
      <c r="B349" t="s">
        <v>53</v>
      </c>
      <c r="C349" t="s">
        <v>74</v>
      </c>
      <c r="D349">
        <v>2042</v>
      </c>
      <c r="E349">
        <v>1</v>
      </c>
      <c r="AB349">
        <v>3338268.2081971201</v>
      </c>
      <c r="AC349">
        <v>3319482.3446182599</v>
      </c>
      <c r="AD349">
        <v>3300926.7651734301</v>
      </c>
      <c r="AE349">
        <v>3300140.83157368</v>
      </c>
      <c r="AF349">
        <v>3300140.83157368</v>
      </c>
      <c r="AG349">
        <v>3300140.83157368</v>
      </c>
      <c r="AH349">
        <v>3300140.83157368</v>
      </c>
      <c r="AI349">
        <v>3300140.83157368</v>
      </c>
    </row>
    <row r="350" spans="1:35" x14ac:dyDescent="0.15">
      <c r="A350" t="s">
        <v>59</v>
      </c>
      <c r="B350" t="s">
        <v>53</v>
      </c>
      <c r="C350" t="s">
        <v>74</v>
      </c>
      <c r="D350">
        <v>2043</v>
      </c>
      <c r="E350">
        <v>1</v>
      </c>
      <c r="AC350">
        <v>3272635.9086799999</v>
      </c>
      <c r="AD350">
        <v>3254342.1961992201</v>
      </c>
      <c r="AE350">
        <v>3253567.3541445299</v>
      </c>
      <c r="AF350">
        <v>3253567.3541445299</v>
      </c>
      <c r="AG350">
        <v>3253567.3541445299</v>
      </c>
      <c r="AH350">
        <v>3253567.3541445299</v>
      </c>
      <c r="AI350">
        <v>3253567.3541445299</v>
      </c>
    </row>
    <row r="351" spans="1:35" x14ac:dyDescent="0.15">
      <c r="A351" t="s">
        <v>59</v>
      </c>
      <c r="B351" t="s">
        <v>53</v>
      </c>
      <c r="C351" t="s">
        <v>74</v>
      </c>
      <c r="D351">
        <v>2044</v>
      </c>
      <c r="E351">
        <v>1</v>
      </c>
      <c r="AD351">
        <v>3254342.1961992099</v>
      </c>
      <c r="AE351">
        <v>3253567.3541445299</v>
      </c>
      <c r="AF351">
        <v>3253567.3541445299</v>
      </c>
      <c r="AG351">
        <v>3253567.3541445299</v>
      </c>
      <c r="AH351">
        <v>3253567.3541445299</v>
      </c>
      <c r="AI351">
        <v>3253567.3541445299</v>
      </c>
    </row>
    <row r="352" spans="1:35" x14ac:dyDescent="0.15">
      <c r="A352" t="s">
        <v>59</v>
      </c>
      <c r="B352" t="s">
        <v>53</v>
      </c>
      <c r="C352" t="s">
        <v>74</v>
      </c>
      <c r="D352">
        <v>2045</v>
      </c>
      <c r="E352">
        <v>1</v>
      </c>
      <c r="AE352">
        <v>3424033.1467635399</v>
      </c>
      <c r="AF352">
        <v>3424033.1467635399</v>
      </c>
      <c r="AG352">
        <v>3424033.1467635399</v>
      </c>
      <c r="AH352">
        <v>3424033.1467635399</v>
      </c>
      <c r="AI352">
        <v>3424033.1467635399</v>
      </c>
    </row>
    <row r="353" spans="1:35" x14ac:dyDescent="0.15">
      <c r="A353" t="s">
        <v>59</v>
      </c>
      <c r="B353" t="s">
        <v>53</v>
      </c>
      <c r="C353" t="s">
        <v>73</v>
      </c>
      <c r="D353">
        <v>1989</v>
      </c>
      <c r="E353">
        <v>0</v>
      </c>
      <c r="F353">
        <v>5952591.5324722398</v>
      </c>
      <c r="G353">
        <v>5952591.5324722398</v>
      </c>
      <c r="H353">
        <v>5952591.5324722398</v>
      </c>
      <c r="I353">
        <v>5952591.5324722398</v>
      </c>
      <c r="J353">
        <v>5952591.5324722398</v>
      </c>
      <c r="K353">
        <v>5952591.5324722398</v>
      </c>
      <c r="L353">
        <v>5952591.5324722398</v>
      </c>
      <c r="M353">
        <v>5952591.5324722398</v>
      </c>
      <c r="N353">
        <v>5952591.5324722398</v>
      </c>
      <c r="O353">
        <v>5952591.5324722398</v>
      </c>
      <c r="P353">
        <v>5952591.5324722398</v>
      </c>
      <c r="Q353">
        <v>5952591.5324722398</v>
      </c>
      <c r="R353">
        <v>5952591.5324722398</v>
      </c>
      <c r="S353">
        <v>5952591.5324722398</v>
      </c>
      <c r="T353">
        <v>5952591.5324722398</v>
      </c>
      <c r="U353">
        <v>5952591.5324722398</v>
      </c>
      <c r="V353">
        <v>5952591.5324722398</v>
      </c>
      <c r="W353">
        <v>5952591.5324722398</v>
      </c>
      <c r="X353">
        <v>5952591.5324722398</v>
      </c>
      <c r="Y353">
        <v>5952591.5324722398</v>
      </c>
      <c r="Z353">
        <v>5952591.5324722398</v>
      </c>
      <c r="AA353">
        <v>5952591.5324722398</v>
      </c>
      <c r="AB353">
        <v>5952591.5324722398</v>
      </c>
      <c r="AC353">
        <v>5952591.5324722398</v>
      </c>
      <c r="AD353">
        <v>5952591.5324722398</v>
      </c>
      <c r="AE353">
        <v>5952591.5324722398</v>
      </c>
      <c r="AF353">
        <v>5952591.5324722398</v>
      </c>
      <c r="AG353">
        <v>5952591.5324722398</v>
      </c>
      <c r="AH353">
        <v>5952591.5324722398</v>
      </c>
      <c r="AI353">
        <v>5952591.5324722398</v>
      </c>
    </row>
    <row r="354" spans="1:35" x14ac:dyDescent="0.15">
      <c r="A354" t="s">
        <v>59</v>
      </c>
      <c r="B354" t="s">
        <v>53</v>
      </c>
      <c r="C354" t="s">
        <v>72</v>
      </c>
      <c r="D354">
        <v>1989</v>
      </c>
      <c r="E354">
        <v>0</v>
      </c>
      <c r="F354">
        <v>4131479.0545012802</v>
      </c>
      <c r="G354">
        <v>4131479.0545012802</v>
      </c>
      <c r="H354">
        <v>4131479.0545012802</v>
      </c>
      <c r="I354">
        <v>4131479.0545012802</v>
      </c>
      <c r="J354">
        <v>4131479.0545012802</v>
      </c>
      <c r="K354">
        <v>4131479.0545012802</v>
      </c>
      <c r="L354">
        <v>4131479.0545012802</v>
      </c>
      <c r="M354">
        <v>4131479.0545012802</v>
      </c>
      <c r="N354">
        <v>4131479.0545012802</v>
      </c>
      <c r="O354">
        <v>4131479.0545012802</v>
      </c>
      <c r="P354">
        <v>4131479.0545012802</v>
      </c>
      <c r="Q354">
        <v>4131479.0545012802</v>
      </c>
      <c r="R354">
        <v>4131479.0545012802</v>
      </c>
      <c r="S354">
        <v>4131479.0545012802</v>
      </c>
      <c r="T354">
        <v>4131479.0545012802</v>
      </c>
      <c r="U354">
        <v>4131479.0545012802</v>
      </c>
      <c r="V354">
        <v>4131479.0545012802</v>
      </c>
      <c r="W354">
        <v>4131479.0545012802</v>
      </c>
      <c r="X354">
        <v>4131479.0545012802</v>
      </c>
      <c r="Y354">
        <v>4131479.0545012802</v>
      </c>
      <c r="Z354">
        <v>4131479.0545012802</v>
      </c>
      <c r="AA354">
        <v>4131479.0545012802</v>
      </c>
      <c r="AB354">
        <v>4131479.0545012802</v>
      </c>
      <c r="AC354">
        <v>4131479.0545012802</v>
      </c>
      <c r="AD354">
        <v>4131479.0545012802</v>
      </c>
      <c r="AE354">
        <v>4131479.0545012802</v>
      </c>
      <c r="AF354">
        <v>4131479.0545012802</v>
      </c>
      <c r="AG354">
        <v>4131479.0545012802</v>
      </c>
      <c r="AH354">
        <v>4131479.0545012802</v>
      </c>
      <c r="AI354">
        <v>4131479.0545012802</v>
      </c>
    </row>
    <row r="355" spans="1:35" x14ac:dyDescent="0.15">
      <c r="A355" t="s">
        <v>59</v>
      </c>
      <c r="B355" t="s">
        <v>53</v>
      </c>
      <c r="C355" t="s">
        <v>71</v>
      </c>
      <c r="D355">
        <v>1991</v>
      </c>
      <c r="E355">
        <v>0</v>
      </c>
      <c r="F355">
        <v>4131479.0545012802</v>
      </c>
      <c r="G355">
        <v>4131479.0545012802</v>
      </c>
      <c r="H355">
        <v>4131479.0545012802</v>
      </c>
      <c r="I355">
        <v>4131479.0545012802</v>
      </c>
      <c r="J355">
        <v>4131479.0545012802</v>
      </c>
      <c r="K355">
        <v>4131479.0545012802</v>
      </c>
      <c r="L355">
        <v>4131479.0545012802</v>
      </c>
      <c r="M355">
        <v>4131479.0545012802</v>
      </c>
      <c r="N355">
        <v>4131479.0545012802</v>
      </c>
      <c r="O355">
        <v>4131479.0545012802</v>
      </c>
      <c r="P355">
        <v>4131479.0545012802</v>
      </c>
      <c r="Q355">
        <v>4131479.0545012802</v>
      </c>
      <c r="R355">
        <v>4131479.0545012802</v>
      </c>
      <c r="S355">
        <v>4131479.0545012802</v>
      </c>
      <c r="T355">
        <v>4131479.0545012802</v>
      </c>
      <c r="U355">
        <v>4131479.0545012802</v>
      </c>
      <c r="V355">
        <v>4131479.0545012802</v>
      </c>
      <c r="W355">
        <v>4131479.0545012802</v>
      </c>
      <c r="X355">
        <v>4131479.0545012802</v>
      </c>
      <c r="Y355">
        <v>4131479.0545012802</v>
      </c>
      <c r="Z355">
        <v>4131479.0545012802</v>
      </c>
      <c r="AA355">
        <v>4131479.0545012802</v>
      </c>
      <c r="AB355">
        <v>4131479.0545012802</v>
      </c>
      <c r="AC355">
        <v>4131479.0545012802</v>
      </c>
      <c r="AD355">
        <v>4131479.0545012802</v>
      </c>
      <c r="AE355">
        <v>4131479.0545012802</v>
      </c>
      <c r="AF355">
        <v>4131479.0545012802</v>
      </c>
      <c r="AG355">
        <v>4131479.0545012802</v>
      </c>
      <c r="AH355">
        <v>4131479.0545012802</v>
      </c>
      <c r="AI355">
        <v>4131479.0545012802</v>
      </c>
    </row>
    <row r="356" spans="1:35" x14ac:dyDescent="0.15">
      <c r="A356" t="s">
        <v>59</v>
      </c>
      <c r="B356" t="s">
        <v>53</v>
      </c>
      <c r="C356" t="s">
        <v>70</v>
      </c>
      <c r="D356">
        <v>1991</v>
      </c>
      <c r="E356">
        <v>0</v>
      </c>
      <c r="F356">
        <v>1285349.03917817</v>
      </c>
      <c r="G356">
        <v>1285349.03917817</v>
      </c>
      <c r="H356">
        <v>1285349.03917817</v>
      </c>
      <c r="I356">
        <v>1285349.03917817</v>
      </c>
      <c r="J356">
        <v>1285349.03917817</v>
      </c>
      <c r="K356">
        <v>1285349.03917817</v>
      </c>
      <c r="L356">
        <v>1285349.03917817</v>
      </c>
      <c r="M356">
        <v>1285349.03917817</v>
      </c>
      <c r="N356">
        <v>1285349.03917817</v>
      </c>
      <c r="O356">
        <v>1285349.03917817</v>
      </c>
      <c r="P356">
        <v>1285349.03917817</v>
      </c>
      <c r="Q356">
        <v>1285349.03917817</v>
      </c>
      <c r="R356">
        <v>1285349.03917817</v>
      </c>
      <c r="S356">
        <v>1285349.03917817</v>
      </c>
      <c r="T356">
        <v>1285349.03917817</v>
      </c>
      <c r="U356">
        <v>1285349.03917817</v>
      </c>
      <c r="V356">
        <v>1285349.03917817</v>
      </c>
      <c r="W356">
        <v>1285349.03917817</v>
      </c>
      <c r="X356">
        <v>1285349.03917817</v>
      </c>
      <c r="Y356">
        <v>1285349.03917817</v>
      </c>
      <c r="Z356">
        <v>1285349.03917817</v>
      </c>
      <c r="AA356">
        <v>1285349.03917817</v>
      </c>
      <c r="AB356">
        <v>1285349.03917817</v>
      </c>
      <c r="AC356">
        <v>1285349.03917817</v>
      </c>
      <c r="AD356">
        <v>1285349.03917817</v>
      </c>
      <c r="AE356">
        <v>1285349.03917817</v>
      </c>
      <c r="AF356">
        <v>1285349.03917817</v>
      </c>
      <c r="AG356">
        <v>1285349.03917817</v>
      </c>
      <c r="AH356">
        <v>1285349.03917817</v>
      </c>
      <c r="AI356">
        <v>1285349.03917817</v>
      </c>
    </row>
    <row r="357" spans="1:35" x14ac:dyDescent="0.15">
      <c r="A357" t="s">
        <v>59</v>
      </c>
      <c r="B357" t="s">
        <v>53</v>
      </c>
      <c r="C357" t="s">
        <v>69</v>
      </c>
      <c r="D357">
        <v>2026</v>
      </c>
      <c r="E357">
        <v>1</v>
      </c>
      <c r="L357">
        <v>721727.800096664</v>
      </c>
      <c r="M357">
        <v>711565.53537798498</v>
      </c>
      <c r="N357">
        <v>701594.05657462205</v>
      </c>
      <c r="O357">
        <v>691809.33415430004</v>
      </c>
      <c r="P357">
        <v>682207.42936505994</v>
      </c>
      <c r="Q357">
        <v>652450.46173044504</v>
      </c>
      <c r="R357">
        <v>637139.97246811201</v>
      </c>
      <c r="S357">
        <v>625290.45335867105</v>
      </c>
      <c r="T357">
        <v>614881.34419260896</v>
      </c>
      <c r="U357">
        <v>605259.659284928</v>
      </c>
      <c r="V357">
        <v>603089.68558338704</v>
      </c>
      <c r="W357">
        <v>600554.85937977396</v>
      </c>
      <c r="X357">
        <v>597704.41293956595</v>
      </c>
      <c r="Y357">
        <v>594581.03972634301</v>
      </c>
      <c r="Z357">
        <v>591221.89639229095</v>
      </c>
      <c r="AA357">
        <v>591221.89639229095</v>
      </c>
      <c r="AB357">
        <v>591221.89639229095</v>
      </c>
      <c r="AC357">
        <v>591221.89639229095</v>
      </c>
      <c r="AD357">
        <v>591221.89639229095</v>
      </c>
      <c r="AE357">
        <v>591221.89639229095</v>
      </c>
      <c r="AF357">
        <v>591221.89639229095</v>
      </c>
      <c r="AG357">
        <v>591221.89639229095</v>
      </c>
      <c r="AH357">
        <v>591221.89639229095</v>
      </c>
      <c r="AI357">
        <v>591221.89639229095</v>
      </c>
    </row>
    <row r="358" spans="1:35" x14ac:dyDescent="0.15">
      <c r="A358" t="s">
        <v>59</v>
      </c>
      <c r="B358" t="s">
        <v>53</v>
      </c>
      <c r="C358" t="s">
        <v>69</v>
      </c>
      <c r="D358">
        <v>2027</v>
      </c>
      <c r="E358">
        <v>1</v>
      </c>
      <c r="M358">
        <v>711565.53537798498</v>
      </c>
      <c r="N358">
        <v>701594.05657462205</v>
      </c>
      <c r="O358">
        <v>691809.33415430004</v>
      </c>
      <c r="P358">
        <v>682207.42936505994</v>
      </c>
      <c r="Q358">
        <v>652450.46173044504</v>
      </c>
      <c r="R358">
        <v>637139.97246811201</v>
      </c>
      <c r="S358">
        <v>625290.45335867105</v>
      </c>
      <c r="T358">
        <v>614881.34419260896</v>
      </c>
      <c r="U358">
        <v>605259.659284928</v>
      </c>
      <c r="V358">
        <v>603089.68558338704</v>
      </c>
      <c r="W358">
        <v>600554.85937977396</v>
      </c>
      <c r="X358">
        <v>597704.41293956595</v>
      </c>
      <c r="Y358">
        <v>594581.03972634301</v>
      </c>
      <c r="Z358">
        <v>591221.89639229095</v>
      </c>
      <c r="AA358">
        <v>591221.89639229095</v>
      </c>
      <c r="AB358">
        <v>591221.89639229095</v>
      </c>
      <c r="AC358">
        <v>591221.89639229095</v>
      </c>
      <c r="AD358">
        <v>591221.89639229095</v>
      </c>
      <c r="AE358">
        <v>591221.89639229095</v>
      </c>
      <c r="AF358">
        <v>591221.89639229095</v>
      </c>
      <c r="AG358">
        <v>591221.89639229095</v>
      </c>
      <c r="AH358">
        <v>591221.89639229095</v>
      </c>
      <c r="AI358">
        <v>591221.89639229095</v>
      </c>
    </row>
    <row r="359" spans="1:35" x14ac:dyDescent="0.15">
      <c r="A359" t="s">
        <v>59</v>
      </c>
      <c r="B359" t="s">
        <v>53</v>
      </c>
      <c r="C359" t="s">
        <v>69</v>
      </c>
      <c r="D359">
        <v>2028</v>
      </c>
      <c r="E359">
        <v>1</v>
      </c>
      <c r="N359">
        <v>701594.05657462205</v>
      </c>
      <c r="O359">
        <v>691809.33415430004</v>
      </c>
      <c r="P359">
        <v>682207.42936505994</v>
      </c>
      <c r="Q359">
        <v>652450.46173044399</v>
      </c>
      <c r="R359">
        <v>637139.97246811201</v>
      </c>
      <c r="S359">
        <v>625290.45335867105</v>
      </c>
      <c r="T359">
        <v>614881.34419260896</v>
      </c>
      <c r="U359">
        <v>605259.659284928</v>
      </c>
      <c r="V359">
        <v>603089.68558338704</v>
      </c>
      <c r="W359">
        <v>600554.85937977396</v>
      </c>
      <c r="X359">
        <v>597704.41293956595</v>
      </c>
      <c r="Y359">
        <v>594581.03972634301</v>
      </c>
      <c r="Z359">
        <v>591221.89639229095</v>
      </c>
      <c r="AA359">
        <v>591221.89639229095</v>
      </c>
      <c r="AB359">
        <v>591221.89639229095</v>
      </c>
      <c r="AC359">
        <v>591221.89639229095</v>
      </c>
      <c r="AD359">
        <v>591221.89639229095</v>
      </c>
      <c r="AE359">
        <v>591221.89639229095</v>
      </c>
      <c r="AF359">
        <v>591221.89639229095</v>
      </c>
      <c r="AG359">
        <v>591221.89639229095</v>
      </c>
      <c r="AH359">
        <v>591221.89639229095</v>
      </c>
      <c r="AI359">
        <v>591221.89639229095</v>
      </c>
    </row>
    <row r="360" spans="1:35" x14ac:dyDescent="0.15">
      <c r="A360" t="s">
        <v>59</v>
      </c>
      <c r="B360" t="s">
        <v>53</v>
      </c>
      <c r="C360" t="s">
        <v>69</v>
      </c>
      <c r="D360">
        <v>2029</v>
      </c>
      <c r="E360">
        <v>1</v>
      </c>
      <c r="O360">
        <v>691809.33415430004</v>
      </c>
      <c r="P360">
        <v>682207.42936505994</v>
      </c>
      <c r="Q360">
        <v>652450.46173044504</v>
      </c>
      <c r="R360">
        <v>637139.97246811201</v>
      </c>
      <c r="S360">
        <v>625290.45335867105</v>
      </c>
      <c r="T360">
        <v>614881.34419260896</v>
      </c>
      <c r="U360">
        <v>605259.659284928</v>
      </c>
      <c r="V360">
        <v>603089.68558338704</v>
      </c>
      <c r="W360">
        <v>600554.85937977501</v>
      </c>
      <c r="X360">
        <v>597704.41293956595</v>
      </c>
      <c r="Y360">
        <v>594581.03972634301</v>
      </c>
      <c r="Z360">
        <v>591221.89639229095</v>
      </c>
      <c r="AA360">
        <v>591221.89639229095</v>
      </c>
      <c r="AB360">
        <v>591221.89639229095</v>
      </c>
      <c r="AC360">
        <v>591221.89639229095</v>
      </c>
      <c r="AD360">
        <v>591221.89639229095</v>
      </c>
      <c r="AE360">
        <v>591221.89639229095</v>
      </c>
      <c r="AF360">
        <v>591221.89639229095</v>
      </c>
      <c r="AG360">
        <v>591221.89639229095</v>
      </c>
      <c r="AH360">
        <v>591221.89639229095</v>
      </c>
      <c r="AI360">
        <v>591221.89639229095</v>
      </c>
    </row>
    <row r="361" spans="1:35" x14ac:dyDescent="0.15">
      <c r="A361" t="s">
        <v>59</v>
      </c>
      <c r="B361" t="s">
        <v>53</v>
      </c>
      <c r="C361" t="s">
        <v>69</v>
      </c>
      <c r="D361">
        <v>2030</v>
      </c>
      <c r="E361">
        <v>1</v>
      </c>
      <c r="P361">
        <v>682207.42936506099</v>
      </c>
      <c r="Q361">
        <v>652450.46173044504</v>
      </c>
      <c r="R361">
        <v>637139.97246811201</v>
      </c>
      <c r="S361">
        <v>625290.45335867105</v>
      </c>
      <c r="T361">
        <v>614881.34419260896</v>
      </c>
      <c r="U361">
        <v>605259.659284928</v>
      </c>
      <c r="V361">
        <v>603089.68558338704</v>
      </c>
      <c r="W361">
        <v>600554.85937977501</v>
      </c>
      <c r="X361">
        <v>597704.41293956595</v>
      </c>
      <c r="Y361">
        <v>594581.03972634301</v>
      </c>
      <c r="Z361">
        <v>591221.89639229095</v>
      </c>
      <c r="AA361">
        <v>591221.89639229095</v>
      </c>
      <c r="AB361">
        <v>591221.89639229095</v>
      </c>
      <c r="AC361">
        <v>591221.89639229095</v>
      </c>
      <c r="AD361">
        <v>591221.89639229095</v>
      </c>
      <c r="AE361">
        <v>591221.89639229095</v>
      </c>
      <c r="AF361">
        <v>591221.89639229095</v>
      </c>
      <c r="AG361">
        <v>591221.89639229095</v>
      </c>
      <c r="AH361">
        <v>591221.89639229095</v>
      </c>
      <c r="AI361">
        <v>591221.89639229095</v>
      </c>
    </row>
    <row r="362" spans="1:35" x14ac:dyDescent="0.15">
      <c r="A362" t="s">
        <v>59</v>
      </c>
      <c r="B362" t="s">
        <v>53</v>
      </c>
      <c r="C362" t="s">
        <v>69</v>
      </c>
      <c r="D362">
        <v>2031</v>
      </c>
      <c r="E362">
        <v>1</v>
      </c>
      <c r="Q362">
        <v>3624808.01930357</v>
      </c>
      <c r="R362">
        <v>3539747.7924928302</v>
      </c>
      <c r="S362">
        <v>3473915.6191522302</v>
      </c>
      <c r="T362">
        <v>3416085.9070253102</v>
      </c>
      <c r="U362">
        <v>3362630.87456189</v>
      </c>
      <c r="V362">
        <v>3350575.1882893099</v>
      </c>
      <c r="W362">
        <v>3336492.4971283199</v>
      </c>
      <c r="X362">
        <v>3320656.3199453601</v>
      </c>
      <c r="Y362">
        <v>3303303.84809556</v>
      </c>
      <c r="Z362">
        <v>3284641.5121643902</v>
      </c>
      <c r="AA362">
        <v>3284641.5121643902</v>
      </c>
      <c r="AB362">
        <v>3284641.5121643902</v>
      </c>
      <c r="AC362">
        <v>3284641.5121643902</v>
      </c>
      <c r="AD362">
        <v>3284641.5121643902</v>
      </c>
      <c r="AE362">
        <v>3284641.5121643902</v>
      </c>
      <c r="AF362">
        <v>3284641.5121643902</v>
      </c>
      <c r="AG362">
        <v>3284641.5121643902</v>
      </c>
      <c r="AH362">
        <v>3284641.5121643902</v>
      </c>
      <c r="AI362">
        <v>3284641.5121643902</v>
      </c>
    </row>
    <row r="363" spans="1:35" x14ac:dyDescent="0.15">
      <c r="A363" t="s">
        <v>59</v>
      </c>
      <c r="B363" t="s">
        <v>53</v>
      </c>
      <c r="C363" t="s">
        <v>69</v>
      </c>
      <c r="D363">
        <v>2032</v>
      </c>
      <c r="E363">
        <v>1</v>
      </c>
      <c r="R363">
        <v>3539747.7924928302</v>
      </c>
      <c r="S363">
        <v>3473915.6191522302</v>
      </c>
      <c r="T363">
        <v>3416085.9070253102</v>
      </c>
      <c r="U363">
        <v>3362630.87456189</v>
      </c>
      <c r="V363">
        <v>3350575.1882893099</v>
      </c>
      <c r="W363">
        <v>3336492.4971283199</v>
      </c>
      <c r="X363">
        <v>3320656.3199453601</v>
      </c>
      <c r="Y363">
        <v>3303303.84809556</v>
      </c>
      <c r="Z363">
        <v>3284641.5121643902</v>
      </c>
      <c r="AA363">
        <v>3284641.5121643902</v>
      </c>
      <c r="AB363">
        <v>3284641.5121643902</v>
      </c>
      <c r="AC363">
        <v>3284641.5121643902</v>
      </c>
      <c r="AD363">
        <v>3284641.5121643902</v>
      </c>
      <c r="AE363">
        <v>3284641.5121643902</v>
      </c>
      <c r="AF363">
        <v>3284641.5121643902</v>
      </c>
      <c r="AG363">
        <v>3284641.5121643902</v>
      </c>
      <c r="AH363">
        <v>3284641.5121643902</v>
      </c>
      <c r="AI363">
        <v>3284641.5121643902</v>
      </c>
    </row>
    <row r="364" spans="1:35" x14ac:dyDescent="0.15">
      <c r="A364" t="s">
        <v>59</v>
      </c>
      <c r="B364" t="s">
        <v>53</v>
      </c>
      <c r="C364" t="s">
        <v>69</v>
      </c>
      <c r="D364">
        <v>2033</v>
      </c>
      <c r="E364">
        <v>1</v>
      </c>
      <c r="S364">
        <v>3473915.6191522302</v>
      </c>
      <c r="T364">
        <v>3416085.9070253102</v>
      </c>
      <c r="U364">
        <v>3362630.87456189</v>
      </c>
      <c r="V364">
        <v>3350575.1882893001</v>
      </c>
      <c r="W364">
        <v>3336492.4971283101</v>
      </c>
      <c r="X364">
        <v>3320656.3199453601</v>
      </c>
      <c r="Y364">
        <v>3303303.84809556</v>
      </c>
      <c r="Z364">
        <v>3284641.5121643799</v>
      </c>
      <c r="AA364">
        <v>3284641.5121643799</v>
      </c>
      <c r="AB364">
        <v>3284641.5121643799</v>
      </c>
      <c r="AC364">
        <v>3284641.5121643799</v>
      </c>
      <c r="AD364">
        <v>3284641.5121643799</v>
      </c>
      <c r="AE364">
        <v>3284641.5121643799</v>
      </c>
      <c r="AF364">
        <v>3284641.5121643799</v>
      </c>
      <c r="AG364">
        <v>3284641.5121643799</v>
      </c>
      <c r="AH364">
        <v>3284641.5121643799</v>
      </c>
      <c r="AI364">
        <v>3284641.5121643799</v>
      </c>
    </row>
    <row r="365" spans="1:35" x14ac:dyDescent="0.15">
      <c r="A365" t="s">
        <v>59</v>
      </c>
      <c r="B365" t="s">
        <v>53</v>
      </c>
      <c r="C365" t="s">
        <v>69</v>
      </c>
      <c r="D365">
        <v>2034</v>
      </c>
      <c r="E365">
        <v>1</v>
      </c>
      <c r="T365">
        <v>3416085.9070253102</v>
      </c>
      <c r="U365">
        <v>3362630.87456189</v>
      </c>
      <c r="V365">
        <v>3350575.1882893001</v>
      </c>
      <c r="W365">
        <v>3336492.4971283101</v>
      </c>
      <c r="X365">
        <v>3320656.3199453601</v>
      </c>
      <c r="Y365">
        <v>3303303.84809556</v>
      </c>
      <c r="Z365">
        <v>3284641.5121643799</v>
      </c>
      <c r="AA365">
        <v>3284641.5121643799</v>
      </c>
      <c r="AB365">
        <v>3284641.5121643799</v>
      </c>
      <c r="AC365">
        <v>3284641.5121643799</v>
      </c>
      <c r="AD365">
        <v>3284641.5121643799</v>
      </c>
      <c r="AE365">
        <v>3284641.5121643799</v>
      </c>
      <c r="AF365">
        <v>3284641.5121643799</v>
      </c>
      <c r="AG365">
        <v>3284641.5121643799</v>
      </c>
      <c r="AH365">
        <v>3284641.5121643799</v>
      </c>
      <c r="AI365">
        <v>3284641.5121643799</v>
      </c>
    </row>
    <row r="366" spans="1:35" x14ac:dyDescent="0.15">
      <c r="A366" t="s">
        <v>59</v>
      </c>
      <c r="B366" t="s">
        <v>53</v>
      </c>
      <c r="C366" t="s">
        <v>69</v>
      </c>
      <c r="D366">
        <v>2035</v>
      </c>
      <c r="E366">
        <v>1</v>
      </c>
      <c r="U366">
        <v>3362630.87456189</v>
      </c>
      <c r="V366">
        <v>3350575.1882893099</v>
      </c>
      <c r="W366">
        <v>3336492.4971283199</v>
      </c>
      <c r="X366">
        <v>3320656.3199453601</v>
      </c>
      <c r="Y366">
        <v>3303303.84809556</v>
      </c>
      <c r="Z366">
        <v>3284641.5121643902</v>
      </c>
      <c r="AA366">
        <v>3284641.5121643902</v>
      </c>
      <c r="AB366">
        <v>3284641.5121643902</v>
      </c>
      <c r="AC366">
        <v>3284641.5121643902</v>
      </c>
      <c r="AD366">
        <v>3284641.5121643902</v>
      </c>
      <c r="AE366">
        <v>3284641.5121643902</v>
      </c>
      <c r="AF366">
        <v>3284641.5121643902</v>
      </c>
      <c r="AG366">
        <v>3284641.5121643902</v>
      </c>
      <c r="AH366">
        <v>3284641.5121643902</v>
      </c>
      <c r="AI366">
        <v>3284641.5121643902</v>
      </c>
    </row>
    <row r="367" spans="1:35" x14ac:dyDescent="0.15">
      <c r="A367" t="s">
        <v>59</v>
      </c>
      <c r="B367" t="s">
        <v>53</v>
      </c>
      <c r="C367" t="s">
        <v>69</v>
      </c>
      <c r="D367">
        <v>2036</v>
      </c>
      <c r="E367">
        <v>1</v>
      </c>
      <c r="V367">
        <v>706781.41618505295</v>
      </c>
      <c r="W367">
        <v>703810.76671649294</v>
      </c>
      <c r="X367">
        <v>700470.23110474402</v>
      </c>
      <c r="Y367">
        <v>696809.843279041</v>
      </c>
      <c r="Z367">
        <v>692873.14839009801</v>
      </c>
      <c r="AA367">
        <v>692873.14839009801</v>
      </c>
      <c r="AB367">
        <v>692873.14839009801</v>
      </c>
      <c r="AC367">
        <v>692873.14839009801</v>
      </c>
      <c r="AD367">
        <v>692873.14839009801</v>
      </c>
      <c r="AE367">
        <v>692873.14839009801</v>
      </c>
      <c r="AF367">
        <v>692873.14839009801</v>
      </c>
      <c r="AG367">
        <v>692873.14839009801</v>
      </c>
      <c r="AH367">
        <v>692873.14839009801</v>
      </c>
      <c r="AI367">
        <v>692873.14839009801</v>
      </c>
    </row>
    <row r="368" spans="1:35" x14ac:dyDescent="0.15">
      <c r="A368" t="s">
        <v>59</v>
      </c>
      <c r="B368" t="s">
        <v>53</v>
      </c>
      <c r="C368" t="s">
        <v>69</v>
      </c>
      <c r="D368">
        <v>2037</v>
      </c>
      <c r="E368">
        <v>1</v>
      </c>
      <c r="W368">
        <v>703810.76671649294</v>
      </c>
      <c r="X368">
        <v>700470.23110474402</v>
      </c>
      <c r="Y368">
        <v>696809.843279041</v>
      </c>
      <c r="Z368">
        <v>692873.14839009801</v>
      </c>
      <c r="AA368">
        <v>692873.14839009801</v>
      </c>
      <c r="AB368">
        <v>692873.14839009801</v>
      </c>
      <c r="AC368">
        <v>692873.14839009801</v>
      </c>
      <c r="AD368">
        <v>692873.14839009801</v>
      </c>
      <c r="AE368">
        <v>692873.14839009801</v>
      </c>
      <c r="AF368">
        <v>692873.14839009801</v>
      </c>
      <c r="AG368">
        <v>692873.14839009801</v>
      </c>
      <c r="AH368">
        <v>692873.14839009801</v>
      </c>
      <c r="AI368">
        <v>692873.14839009801</v>
      </c>
    </row>
    <row r="369" spans="1:35" x14ac:dyDescent="0.15">
      <c r="A369" t="s">
        <v>59</v>
      </c>
      <c r="B369" t="s">
        <v>53</v>
      </c>
      <c r="C369" t="s">
        <v>69</v>
      </c>
      <c r="D369">
        <v>2038</v>
      </c>
      <c r="E369">
        <v>1</v>
      </c>
      <c r="X369">
        <v>700470.23110474006</v>
      </c>
      <c r="Y369">
        <v>696809.84327903704</v>
      </c>
      <c r="Z369">
        <v>692873.14839009498</v>
      </c>
      <c r="AA369">
        <v>692873.14839009498</v>
      </c>
      <c r="AB369">
        <v>692873.14839009498</v>
      </c>
      <c r="AC369">
        <v>692873.14839009498</v>
      </c>
      <c r="AD369">
        <v>692873.14839009498</v>
      </c>
      <c r="AE369">
        <v>692873.14839009498</v>
      </c>
      <c r="AF369">
        <v>692873.14839009498</v>
      </c>
      <c r="AG369">
        <v>692873.14839009498</v>
      </c>
      <c r="AH369">
        <v>692873.14839009498</v>
      </c>
      <c r="AI369">
        <v>692873.14839009498</v>
      </c>
    </row>
    <row r="370" spans="1:35" x14ac:dyDescent="0.15">
      <c r="A370" t="s">
        <v>59</v>
      </c>
      <c r="B370" t="s">
        <v>53</v>
      </c>
      <c r="C370" t="s">
        <v>69</v>
      </c>
      <c r="D370">
        <v>2039</v>
      </c>
      <c r="E370">
        <v>1</v>
      </c>
      <c r="Y370">
        <v>696809.843279041</v>
      </c>
      <c r="Z370">
        <v>692873.14839009801</v>
      </c>
      <c r="AA370">
        <v>692873.14839009801</v>
      </c>
      <c r="AB370">
        <v>692873.14839009801</v>
      </c>
      <c r="AC370">
        <v>692873.14839009801</v>
      </c>
      <c r="AD370">
        <v>692873.14839009801</v>
      </c>
      <c r="AE370">
        <v>692873.14839009801</v>
      </c>
      <c r="AF370">
        <v>692873.14839009801</v>
      </c>
      <c r="AG370">
        <v>692873.14839009801</v>
      </c>
      <c r="AH370">
        <v>692873.14839009801</v>
      </c>
      <c r="AI370">
        <v>692873.14839009801</v>
      </c>
    </row>
    <row r="371" spans="1:35" x14ac:dyDescent="0.15">
      <c r="A371" t="s">
        <v>59</v>
      </c>
      <c r="B371" t="s">
        <v>53</v>
      </c>
      <c r="C371" t="s">
        <v>69</v>
      </c>
      <c r="D371">
        <v>2040</v>
      </c>
      <c r="E371">
        <v>1</v>
      </c>
      <c r="Z371">
        <v>692873.14839009696</v>
      </c>
      <c r="AA371">
        <v>692873.14839009696</v>
      </c>
      <c r="AB371">
        <v>692873.14839009696</v>
      </c>
      <c r="AC371">
        <v>692873.14839009696</v>
      </c>
      <c r="AD371">
        <v>692873.14839009696</v>
      </c>
      <c r="AE371">
        <v>692873.14839009696</v>
      </c>
      <c r="AF371">
        <v>692873.14839009696</v>
      </c>
      <c r="AG371">
        <v>692873.14839009696</v>
      </c>
      <c r="AH371">
        <v>692873.14839009696</v>
      </c>
      <c r="AI371">
        <v>692873.14839009696</v>
      </c>
    </row>
    <row r="372" spans="1:35" x14ac:dyDescent="0.15">
      <c r="A372" t="s">
        <v>59</v>
      </c>
      <c r="B372" t="s">
        <v>53</v>
      </c>
      <c r="C372" t="s">
        <v>68</v>
      </c>
      <c r="D372">
        <v>2011</v>
      </c>
      <c r="E372">
        <v>1</v>
      </c>
      <c r="F372">
        <v>1572340.9556160001</v>
      </c>
      <c r="G372">
        <v>1572340.9556160001</v>
      </c>
      <c r="H372">
        <v>1572340.9556160001</v>
      </c>
      <c r="I372">
        <v>1572340.9556160001</v>
      </c>
      <c r="J372">
        <v>1572340.9556160001</v>
      </c>
      <c r="K372">
        <v>1572340.9556160001</v>
      </c>
      <c r="L372">
        <v>1572340.9556160001</v>
      </c>
      <c r="M372">
        <v>1572340.9556160001</v>
      </c>
      <c r="N372">
        <v>1572340.9556160001</v>
      </c>
      <c r="O372">
        <v>1572340.9556160001</v>
      </c>
      <c r="P372">
        <v>1572340.9556160001</v>
      </c>
      <c r="Q372">
        <v>1572340.9556160001</v>
      </c>
      <c r="R372">
        <v>1572340.9556160001</v>
      </c>
      <c r="S372">
        <v>1572340.9556160001</v>
      </c>
      <c r="T372">
        <v>1572340.9556160001</v>
      </c>
      <c r="U372">
        <v>1572340.9556160001</v>
      </c>
      <c r="V372">
        <v>1572340.9556160001</v>
      </c>
      <c r="W372">
        <v>1572340.9556160001</v>
      </c>
      <c r="X372">
        <v>1572340.9556160001</v>
      </c>
      <c r="Y372">
        <v>1572340.9556160001</v>
      </c>
      <c r="Z372">
        <v>1572340.9556160001</v>
      </c>
    </row>
    <row r="373" spans="1:35" x14ac:dyDescent="0.15">
      <c r="A373" t="s">
        <v>59</v>
      </c>
      <c r="B373" t="s">
        <v>53</v>
      </c>
      <c r="C373" t="s">
        <v>68</v>
      </c>
      <c r="D373">
        <v>2012</v>
      </c>
      <c r="E373">
        <v>1</v>
      </c>
      <c r="F373">
        <v>3616384.1979168002</v>
      </c>
      <c r="G373">
        <v>3616384.1979168002</v>
      </c>
      <c r="H373">
        <v>3616384.1979168002</v>
      </c>
      <c r="I373">
        <v>3616384.1979168002</v>
      </c>
      <c r="J373">
        <v>3616384.1979168002</v>
      </c>
      <c r="K373">
        <v>3616384.1979168002</v>
      </c>
      <c r="L373">
        <v>3616384.1979168002</v>
      </c>
      <c r="M373">
        <v>3616384.1979168002</v>
      </c>
      <c r="N373">
        <v>3616384.1979168002</v>
      </c>
      <c r="O373">
        <v>3616384.1979168002</v>
      </c>
      <c r="P373">
        <v>3616384.1979168002</v>
      </c>
      <c r="Q373">
        <v>3616384.1979168002</v>
      </c>
      <c r="R373">
        <v>3616384.1979168002</v>
      </c>
      <c r="S373">
        <v>3616384.1979168002</v>
      </c>
      <c r="T373">
        <v>3616384.1979168002</v>
      </c>
      <c r="U373">
        <v>3616384.1979168002</v>
      </c>
      <c r="V373">
        <v>3616384.1979168002</v>
      </c>
      <c r="W373">
        <v>3616384.1979168002</v>
      </c>
      <c r="X373">
        <v>3616384.1979168002</v>
      </c>
      <c r="Y373">
        <v>3616384.1979168002</v>
      </c>
      <c r="Z373">
        <v>3616384.1979168002</v>
      </c>
      <c r="AA373">
        <v>3616384.1979168002</v>
      </c>
    </row>
    <row r="374" spans="1:35" x14ac:dyDescent="0.15">
      <c r="A374" t="s">
        <v>59</v>
      </c>
      <c r="B374" t="s">
        <v>53</v>
      </c>
      <c r="C374" t="s">
        <v>68</v>
      </c>
      <c r="D374">
        <v>2020</v>
      </c>
      <c r="E374">
        <v>1</v>
      </c>
      <c r="F374">
        <v>1082334.2023384599</v>
      </c>
      <c r="G374">
        <v>1082334.2023384599</v>
      </c>
      <c r="H374">
        <v>1082334.2023384599</v>
      </c>
      <c r="I374">
        <v>1082334.2023384599</v>
      </c>
      <c r="J374">
        <v>1082334.2023384599</v>
      </c>
      <c r="K374">
        <v>1082334.2023384599</v>
      </c>
      <c r="L374">
        <v>1082334.2023384599</v>
      </c>
      <c r="M374">
        <v>1082334.2023384599</v>
      </c>
      <c r="N374">
        <v>1082334.2023384599</v>
      </c>
      <c r="O374">
        <v>1082334.2023384599</v>
      </c>
      <c r="P374">
        <v>1082334.2023384599</v>
      </c>
      <c r="Q374">
        <v>1082334.2023384599</v>
      </c>
      <c r="R374">
        <v>1082334.2023384599</v>
      </c>
      <c r="S374">
        <v>1082334.2023384599</v>
      </c>
      <c r="T374">
        <v>1082334.2023384599</v>
      </c>
      <c r="U374">
        <v>1082334.2023384599</v>
      </c>
      <c r="V374">
        <v>1082334.2023384599</v>
      </c>
      <c r="W374">
        <v>1082334.2023384599</v>
      </c>
      <c r="X374">
        <v>1082334.2023384599</v>
      </c>
      <c r="Y374">
        <v>1082334.2023384599</v>
      </c>
      <c r="Z374">
        <v>1082334.2023384599</v>
      </c>
      <c r="AA374">
        <v>966034.52258139197</v>
      </c>
      <c r="AB374">
        <v>940513.88306803198</v>
      </c>
      <c r="AC374">
        <v>927521.23049628898</v>
      </c>
      <c r="AD374">
        <v>918667.84916028101</v>
      </c>
      <c r="AE374">
        <v>915729.92472924094</v>
      </c>
      <c r="AF374">
        <v>915729.92472924094</v>
      </c>
      <c r="AG374">
        <v>915729.92472924094</v>
      </c>
      <c r="AH374">
        <v>915729.92472924094</v>
      </c>
      <c r="AI374">
        <v>915729.92472924094</v>
      </c>
    </row>
    <row r="375" spans="1:35" x14ac:dyDescent="0.15">
      <c r="A375" t="s">
        <v>59</v>
      </c>
      <c r="B375" t="s">
        <v>53</v>
      </c>
      <c r="C375" t="s">
        <v>68</v>
      </c>
      <c r="D375">
        <v>2041</v>
      </c>
      <c r="E375">
        <v>1</v>
      </c>
      <c r="AA375">
        <v>3149035.6949329898</v>
      </c>
      <c r="AB375">
        <v>3095900.8768075202</v>
      </c>
      <c r="AC375">
        <v>3068849.7431160701</v>
      </c>
      <c r="AD375">
        <v>3050416.7094596098</v>
      </c>
      <c r="AE375">
        <v>3044299.8533272198</v>
      </c>
      <c r="AF375">
        <v>3044299.8533272198</v>
      </c>
      <c r="AG375">
        <v>3044299.8533272198</v>
      </c>
      <c r="AH375">
        <v>3044299.8533272198</v>
      </c>
      <c r="AI375">
        <v>3044299.8533272198</v>
      </c>
    </row>
    <row r="376" spans="1:35" x14ac:dyDescent="0.15">
      <c r="A376" t="s">
        <v>59</v>
      </c>
      <c r="B376" t="s">
        <v>53</v>
      </c>
      <c r="C376" t="s">
        <v>68</v>
      </c>
      <c r="D376">
        <v>2042</v>
      </c>
      <c r="E376">
        <v>1</v>
      </c>
      <c r="AB376">
        <v>4553546.2064815201</v>
      </c>
      <c r="AC376">
        <v>4526495.0727900704</v>
      </c>
      <c r="AD376">
        <v>4508062.0391336102</v>
      </c>
      <c r="AE376">
        <v>4501945.1830012202</v>
      </c>
      <c r="AF376">
        <v>4501945.1830012202</v>
      </c>
      <c r="AG376">
        <v>4501945.1830012202</v>
      </c>
      <c r="AH376">
        <v>4501945.1830012202</v>
      </c>
      <c r="AI376">
        <v>4501945.1830012202</v>
      </c>
    </row>
    <row r="377" spans="1:35" x14ac:dyDescent="0.15">
      <c r="A377" t="s">
        <v>59</v>
      </c>
      <c r="B377" t="s">
        <v>53</v>
      </c>
      <c r="C377" t="s">
        <v>68</v>
      </c>
      <c r="D377">
        <v>2043</v>
      </c>
      <c r="E377">
        <v>1</v>
      </c>
      <c r="AC377">
        <v>1931129.9728260699</v>
      </c>
      <c r="AD377">
        <v>1912696.9391696099</v>
      </c>
      <c r="AE377">
        <v>1906580.0830372199</v>
      </c>
      <c r="AF377">
        <v>1906580.0830372199</v>
      </c>
      <c r="AG377">
        <v>1906580.0830372199</v>
      </c>
      <c r="AH377">
        <v>1906580.0830372199</v>
      </c>
      <c r="AI377">
        <v>1906580.0830372199</v>
      </c>
    </row>
    <row r="378" spans="1:35" x14ac:dyDescent="0.15">
      <c r="A378" t="s">
        <v>59</v>
      </c>
      <c r="B378" t="s">
        <v>53</v>
      </c>
      <c r="C378" t="s">
        <v>68</v>
      </c>
      <c r="D378">
        <v>2044</v>
      </c>
      <c r="E378">
        <v>1</v>
      </c>
      <c r="AD378">
        <v>1912696.9391696099</v>
      </c>
      <c r="AE378">
        <v>1906580.0830372199</v>
      </c>
      <c r="AF378">
        <v>1906580.0830372199</v>
      </c>
      <c r="AG378">
        <v>1906580.0830372199</v>
      </c>
      <c r="AH378">
        <v>1906580.0830372199</v>
      </c>
      <c r="AI378">
        <v>1906580.0830372199</v>
      </c>
    </row>
    <row r="379" spans="1:35" x14ac:dyDescent="0.15">
      <c r="A379" t="s">
        <v>59</v>
      </c>
      <c r="B379" t="s">
        <v>53</v>
      </c>
      <c r="C379" t="s">
        <v>68</v>
      </c>
      <c r="D379">
        <v>2045</v>
      </c>
      <c r="E379">
        <v>1</v>
      </c>
      <c r="AE379">
        <v>1860459.2098175299</v>
      </c>
      <c r="AF379">
        <v>1860459.2098175299</v>
      </c>
      <c r="AG379">
        <v>1860459.2098175299</v>
      </c>
      <c r="AH379">
        <v>1860459.2098175299</v>
      </c>
      <c r="AI379">
        <v>1860459.2098175299</v>
      </c>
    </row>
    <row r="380" spans="1:35" x14ac:dyDescent="0.15">
      <c r="A380" t="s">
        <v>59</v>
      </c>
      <c r="B380" t="s">
        <v>52</v>
      </c>
      <c r="C380" t="s">
        <v>76</v>
      </c>
      <c r="D380">
        <v>1992</v>
      </c>
      <c r="E380">
        <v>0</v>
      </c>
      <c r="F380">
        <v>108748401.28848401</v>
      </c>
      <c r="G380">
        <v>110875090.84344999</v>
      </c>
    </row>
    <row r="381" spans="1:35" x14ac:dyDescent="0.15">
      <c r="A381" t="s">
        <v>59</v>
      </c>
      <c r="B381" t="s">
        <v>52</v>
      </c>
      <c r="C381" t="s">
        <v>72</v>
      </c>
      <c r="D381">
        <v>1989</v>
      </c>
      <c r="E381">
        <v>0</v>
      </c>
      <c r="F381">
        <v>99773608.369094893</v>
      </c>
      <c r="G381">
        <v>86137943.803579599</v>
      </c>
      <c r="H381">
        <v>80527962.279512703</v>
      </c>
      <c r="I381">
        <v>85163828.336534098</v>
      </c>
      <c r="J381">
        <v>84449306.222492695</v>
      </c>
      <c r="K381">
        <v>83946326.0436977</v>
      </c>
      <c r="L381">
        <v>90389849.954237893</v>
      </c>
      <c r="M381">
        <v>96951741.406615406</v>
      </c>
      <c r="N381">
        <v>93147456.078323305</v>
      </c>
      <c r="O381">
        <v>98813672.913214207</v>
      </c>
      <c r="P381">
        <v>100625179.032581</v>
      </c>
      <c r="Q381">
        <v>107468069.491993</v>
      </c>
      <c r="R381">
        <v>100520064.60731401</v>
      </c>
      <c r="S381">
        <v>105625261.554392</v>
      </c>
      <c r="T381">
        <v>108096869.08343001</v>
      </c>
      <c r="U381">
        <v>110776693.745232</v>
      </c>
      <c r="V381">
        <v>103342363.947345</v>
      </c>
      <c r="W381">
        <v>95348872.513854593</v>
      </c>
      <c r="X381">
        <v>92828850.656882897</v>
      </c>
      <c r="Y381">
        <v>109060842.187309</v>
      </c>
      <c r="Z381">
        <v>82092571.957611397</v>
      </c>
      <c r="AA381">
        <v>102324856.307097</v>
      </c>
      <c r="AB381">
        <v>79986044.830430999</v>
      </c>
      <c r="AC381">
        <v>110519523.857898</v>
      </c>
      <c r="AD381">
        <v>61437974.344010599</v>
      </c>
      <c r="AE381">
        <v>23757383.768837299</v>
      </c>
      <c r="AF381">
        <v>23757383.768837299</v>
      </c>
      <c r="AG381">
        <v>23757383.768837299</v>
      </c>
      <c r="AH381">
        <v>23757383.768837299</v>
      </c>
      <c r="AI381">
        <v>23757383.768837299</v>
      </c>
    </row>
    <row r="382" spans="1:35" x14ac:dyDescent="0.15">
      <c r="A382" t="s">
        <v>59</v>
      </c>
      <c r="B382" t="s">
        <v>52</v>
      </c>
      <c r="C382" t="s">
        <v>71</v>
      </c>
      <c r="D382">
        <v>1991</v>
      </c>
      <c r="E382">
        <v>0</v>
      </c>
      <c r="F382">
        <v>107862992.912742</v>
      </c>
      <c r="G382">
        <v>86137943.803579599</v>
      </c>
      <c r="H382">
        <v>82112677.895985797</v>
      </c>
      <c r="I382">
        <v>80538188.430835694</v>
      </c>
      <c r="J382">
        <v>87528440.606742203</v>
      </c>
      <c r="K382">
        <v>90498319.035243794</v>
      </c>
      <c r="L382">
        <v>95333055.520218402</v>
      </c>
      <c r="M382">
        <v>92863854.813068405</v>
      </c>
      <c r="N382">
        <v>97411649.225247994</v>
      </c>
      <c r="O382">
        <v>96756685.522158697</v>
      </c>
      <c r="P382">
        <v>102626005.79121</v>
      </c>
      <c r="Q382">
        <v>99053416.356415704</v>
      </c>
      <c r="R382">
        <v>109292286.818728</v>
      </c>
      <c r="S382">
        <v>101147335.89685801</v>
      </c>
      <c r="T382">
        <v>90624561.610640794</v>
      </c>
      <c r="U382">
        <v>81364057.974982902</v>
      </c>
      <c r="V382">
        <v>91632948.146938205</v>
      </c>
      <c r="W382">
        <v>98701105.024268702</v>
      </c>
      <c r="X382">
        <v>98358601.543624699</v>
      </c>
      <c r="Y382">
        <v>85681699.320536897</v>
      </c>
      <c r="Z382">
        <v>114618129.352446</v>
      </c>
      <c r="AA382">
        <v>76086931.413703203</v>
      </c>
      <c r="AB382">
        <v>81391856.275791705</v>
      </c>
      <c r="AC382">
        <v>33794641.195468202</v>
      </c>
      <c r="AD382">
        <v>74423839.308956593</v>
      </c>
      <c r="AE382">
        <v>19094470.513103101</v>
      </c>
      <c r="AF382">
        <v>19094470.513103101</v>
      </c>
      <c r="AG382">
        <v>19094470.513103101</v>
      </c>
      <c r="AH382">
        <v>19094470.513103101</v>
      </c>
      <c r="AI382">
        <v>19094470.513103101</v>
      </c>
    </row>
    <row r="383" spans="1:35" x14ac:dyDescent="0.15">
      <c r="A383" t="s">
        <v>59</v>
      </c>
      <c r="B383" t="s">
        <v>52</v>
      </c>
      <c r="C383" t="s">
        <v>70</v>
      </c>
      <c r="D383">
        <v>1991</v>
      </c>
      <c r="E383">
        <v>0</v>
      </c>
      <c r="F383">
        <v>24576812.361294501</v>
      </c>
      <c r="G383">
        <v>26410886.5604201</v>
      </c>
      <c r="H383">
        <v>22507574.395383101</v>
      </c>
      <c r="I383">
        <v>21762662.543985602</v>
      </c>
      <c r="J383">
        <v>21228164.494667199</v>
      </c>
      <c r="K383">
        <v>21803051.060592402</v>
      </c>
      <c r="L383">
        <v>22472464.476670802</v>
      </c>
      <c r="M383">
        <v>23119167.301403899</v>
      </c>
      <c r="N383">
        <v>23161600.669537</v>
      </c>
      <c r="O383">
        <v>23298949.049358498</v>
      </c>
      <c r="P383">
        <v>23711258.440961499</v>
      </c>
      <c r="Q383">
        <v>26792169.3084727</v>
      </c>
      <c r="R383">
        <v>24531685.670630898</v>
      </c>
      <c r="S383">
        <v>23472516.086319</v>
      </c>
      <c r="T383">
        <v>21396857.576802399</v>
      </c>
      <c r="U383">
        <v>19420333.561269499</v>
      </c>
      <c r="V383">
        <v>18240152.274819698</v>
      </c>
      <c r="W383">
        <v>18363773.235559501</v>
      </c>
      <c r="X383">
        <v>18198655.733169101</v>
      </c>
      <c r="Y383">
        <v>19370123.889089402</v>
      </c>
      <c r="Z383">
        <v>18553103.210561499</v>
      </c>
      <c r="AA383">
        <v>13296133.7342584</v>
      </c>
      <c r="AB383">
        <v>10227569.876729401</v>
      </c>
      <c r="AC383">
        <v>5256308.3759893496</v>
      </c>
      <c r="AD383">
        <v>3967501.76828379</v>
      </c>
      <c r="AE383">
        <v>4045608.5995693998</v>
      </c>
      <c r="AF383">
        <v>4045608.5995693998</v>
      </c>
      <c r="AG383">
        <v>4045608.5995693998</v>
      </c>
      <c r="AH383">
        <v>4045608.5995693998</v>
      </c>
      <c r="AI383">
        <v>4045608.5995693998</v>
      </c>
    </row>
    <row r="384" spans="1:35" x14ac:dyDescent="0.15">
      <c r="A384" t="s">
        <v>59</v>
      </c>
      <c r="B384" t="s">
        <v>51</v>
      </c>
      <c r="C384" t="s">
        <v>76</v>
      </c>
      <c r="D384">
        <v>1992</v>
      </c>
      <c r="E384">
        <v>0</v>
      </c>
      <c r="F384">
        <v>1576800</v>
      </c>
      <c r="G384">
        <v>1576800</v>
      </c>
    </row>
    <row r="385" spans="1:35" x14ac:dyDescent="0.15">
      <c r="A385" t="s">
        <v>59</v>
      </c>
      <c r="B385" t="s">
        <v>51</v>
      </c>
      <c r="C385" t="s">
        <v>72</v>
      </c>
      <c r="D385">
        <v>1989</v>
      </c>
      <c r="E385">
        <v>0</v>
      </c>
      <c r="F385">
        <v>668750.58038971794</v>
      </c>
      <c r="G385">
        <v>788400</v>
      </c>
      <c r="H385">
        <v>729768.54729406803</v>
      </c>
      <c r="I385">
        <v>754471.19399192894</v>
      </c>
      <c r="J385">
        <v>714755.42928266199</v>
      </c>
      <c r="K385">
        <v>683780.05502063304</v>
      </c>
      <c r="L385">
        <v>712130.67896909395</v>
      </c>
      <c r="M385">
        <v>743556.06307671103</v>
      </c>
      <c r="N385">
        <v>693128.38616991905</v>
      </c>
      <c r="O385">
        <v>721891.477303989</v>
      </c>
      <c r="P385">
        <v>722202.95735901</v>
      </c>
      <c r="Q385">
        <v>760460.17881705705</v>
      </c>
      <c r="R385">
        <v>694052.26960110106</v>
      </c>
      <c r="S385">
        <v>720034.04401650699</v>
      </c>
      <c r="T385">
        <v>729200.33530088002</v>
      </c>
      <c r="U385">
        <v>733998.36781872297</v>
      </c>
      <c r="V385">
        <v>675737.00137551595</v>
      </c>
      <c r="W385">
        <v>611067.251114254</v>
      </c>
      <c r="X385">
        <v>591706.671251719</v>
      </c>
      <c r="Y385">
        <v>690467.53782668605</v>
      </c>
      <c r="Z385">
        <v>513399.86244841799</v>
      </c>
      <c r="AA385">
        <v>630982.17744154099</v>
      </c>
      <c r="AB385">
        <v>491153.43878954602</v>
      </c>
      <c r="AC385">
        <v>669200.137551583</v>
      </c>
      <c r="AD385">
        <v>370826.695338719</v>
      </c>
    </row>
    <row r="386" spans="1:35" x14ac:dyDescent="0.15">
      <c r="A386" t="s">
        <v>59</v>
      </c>
      <c r="B386" t="s">
        <v>51</v>
      </c>
      <c r="C386" t="s">
        <v>71</v>
      </c>
      <c r="D386">
        <v>1991</v>
      </c>
      <c r="E386">
        <v>0</v>
      </c>
      <c r="F386">
        <v>606245.17102088302</v>
      </c>
      <c r="G386">
        <v>788400</v>
      </c>
      <c r="H386">
        <v>747209.23045205395</v>
      </c>
      <c r="I386">
        <v>711132.462173315</v>
      </c>
      <c r="J386">
        <v>743515.54332874902</v>
      </c>
      <c r="K386">
        <v>745902.27138630999</v>
      </c>
      <c r="L386">
        <v>755017.69715497002</v>
      </c>
      <c r="M386">
        <v>706362.05777166504</v>
      </c>
      <c r="N386">
        <v>728604.26409903797</v>
      </c>
      <c r="O386">
        <v>705729.99788853899</v>
      </c>
      <c r="P386">
        <v>737731.77441540605</v>
      </c>
      <c r="Q386">
        <v>696221.18294360396</v>
      </c>
      <c r="R386">
        <v>760460.17881705705</v>
      </c>
      <c r="S386">
        <v>685768.22558459395</v>
      </c>
      <c r="T386">
        <v>596785.66168672696</v>
      </c>
      <c r="U386">
        <v>529937.82668500696</v>
      </c>
      <c r="V386">
        <v>594960.04126547498</v>
      </c>
      <c r="W386">
        <v>636959.54195323202</v>
      </c>
      <c r="X386">
        <v>626240.86465668096</v>
      </c>
      <c r="Y386">
        <v>546611.34800550202</v>
      </c>
      <c r="Z386">
        <v>724839.85663440998</v>
      </c>
      <c r="AA386">
        <v>473982.253709135</v>
      </c>
      <c r="AB386">
        <v>491002.81980742799</v>
      </c>
      <c r="AC386">
        <v>201799.31224209099</v>
      </c>
      <c r="AD386">
        <v>442714.37414030201</v>
      </c>
    </row>
    <row r="387" spans="1:35" x14ac:dyDescent="0.15">
      <c r="A387" t="s">
        <v>59</v>
      </c>
      <c r="B387" t="s">
        <v>51</v>
      </c>
      <c r="C387" t="s">
        <v>70</v>
      </c>
      <c r="D387">
        <v>1991</v>
      </c>
      <c r="E387">
        <v>0</v>
      </c>
      <c r="F387">
        <v>226866.89777265</v>
      </c>
      <c r="G387">
        <v>239791.75662184</v>
      </c>
      <c r="H387">
        <v>204447.85797027801</v>
      </c>
      <c r="I387">
        <v>192752.42333633799</v>
      </c>
      <c r="J387">
        <v>180308.97639492099</v>
      </c>
      <c r="K387">
        <v>179489.62861072799</v>
      </c>
      <c r="L387">
        <v>177878.93380940601</v>
      </c>
      <c r="M387">
        <v>177268.50068775701</v>
      </c>
      <c r="N387">
        <v>173619.24557696201</v>
      </c>
      <c r="O387">
        <v>171008.75455146201</v>
      </c>
      <c r="P387">
        <v>170662.06690035699</v>
      </c>
      <c r="Q387">
        <v>189363.70014665599</v>
      </c>
      <c r="R387">
        <v>170493.526834961</v>
      </c>
      <c r="S387">
        <v>160613.471551261</v>
      </c>
      <c r="T387">
        <v>144326.21285431</v>
      </c>
      <c r="U387">
        <v>129277.54430435</v>
      </c>
      <c r="V387">
        <v>119971.68684486501</v>
      </c>
      <c r="W387">
        <v>119470.794460324</v>
      </c>
      <c r="X387">
        <v>117231.93686429301</v>
      </c>
      <c r="Y387">
        <v>123674.395615435</v>
      </c>
      <c r="Z387">
        <v>117532.87004399599</v>
      </c>
      <c r="AA387">
        <v>83656.443960175995</v>
      </c>
      <c r="AB387">
        <v>63970.601921587797</v>
      </c>
      <c r="AC387">
        <v>32713.9441246735</v>
      </c>
      <c r="AD387">
        <v>24593.0838767805</v>
      </c>
    </row>
    <row r="388" spans="1:35" x14ac:dyDescent="0.15">
      <c r="A388" t="s">
        <v>59</v>
      </c>
      <c r="B388" t="s">
        <v>61</v>
      </c>
      <c r="C388" t="s">
        <v>77</v>
      </c>
      <c r="E388">
        <v>0</v>
      </c>
      <c r="H388">
        <v>35692150.300109103</v>
      </c>
      <c r="I388">
        <v>35692150.300109103</v>
      </c>
      <c r="J388">
        <v>35692150.300109103</v>
      </c>
      <c r="K388">
        <v>35692150.300109103</v>
      </c>
      <c r="L388">
        <v>35692150.300109103</v>
      </c>
      <c r="M388">
        <v>35692150.300109103</v>
      </c>
      <c r="N388">
        <v>35692150.300109103</v>
      </c>
      <c r="O388">
        <v>35692150.300109103</v>
      </c>
      <c r="P388">
        <v>35692150.300109103</v>
      </c>
      <c r="Q388">
        <v>35692150.300109103</v>
      </c>
      <c r="R388">
        <v>35692150.300109103</v>
      </c>
      <c r="S388">
        <v>35692150.300109103</v>
      </c>
      <c r="T388">
        <v>35692150.300109103</v>
      </c>
      <c r="U388">
        <v>35692150.300109103</v>
      </c>
      <c r="V388">
        <v>35692150.300109103</v>
      </c>
      <c r="W388">
        <v>35692150.300109103</v>
      </c>
      <c r="X388">
        <v>35692150.300109103</v>
      </c>
      <c r="Y388">
        <v>35692150.300109103</v>
      </c>
      <c r="Z388">
        <v>35692150.300109103</v>
      </c>
      <c r="AA388">
        <v>35692150.300109103</v>
      </c>
      <c r="AB388">
        <v>35692150.300109103</v>
      </c>
      <c r="AC388">
        <v>35692150.300109103</v>
      </c>
      <c r="AD388">
        <v>35692150.300109103</v>
      </c>
      <c r="AE388">
        <v>35692150.300109103</v>
      </c>
      <c r="AF388">
        <v>35692150.300109103</v>
      </c>
      <c r="AG388">
        <v>35692150.300109103</v>
      </c>
      <c r="AH388">
        <v>35692150.300109103</v>
      </c>
      <c r="AI388">
        <v>35692150.300109103</v>
      </c>
    </row>
    <row r="389" spans="1:35" x14ac:dyDescent="0.15">
      <c r="A389" t="s">
        <v>59</v>
      </c>
      <c r="B389" t="s">
        <v>50</v>
      </c>
      <c r="C389" t="s">
        <v>74</v>
      </c>
      <c r="D389">
        <v>2012</v>
      </c>
      <c r="E389">
        <v>1</v>
      </c>
      <c r="F389">
        <v>11928.5506763004</v>
      </c>
      <c r="G389">
        <v>11928.5506763004</v>
      </c>
      <c r="H389">
        <v>11928.5506763004</v>
      </c>
      <c r="I389">
        <v>11928.5506763004</v>
      </c>
      <c r="J389">
        <v>11928.5506763004</v>
      </c>
      <c r="K389">
        <v>11882.000761268</v>
      </c>
      <c r="L389">
        <v>11928.5506763004</v>
      </c>
      <c r="M389">
        <v>11917.3746014809</v>
      </c>
      <c r="N389">
        <v>11928.5506763004</v>
      </c>
      <c r="O389">
        <v>11928.5506763004</v>
      </c>
      <c r="P389">
        <v>11729.758027608999</v>
      </c>
      <c r="Q389">
        <v>11928.5506763004</v>
      </c>
      <c r="R389">
        <v>11890.813776961901</v>
      </c>
      <c r="S389">
        <v>11397.6282372105</v>
      </c>
      <c r="T389">
        <v>11836.9499180165</v>
      </c>
      <c r="U389">
        <v>11131.706464348999</v>
      </c>
      <c r="V389">
        <v>11471.0124159722</v>
      </c>
      <c r="W389">
        <v>11660.102782149301</v>
      </c>
      <c r="X389">
        <v>11555.655570904601</v>
      </c>
      <c r="Y389">
        <v>11437.664943555001</v>
      </c>
      <c r="Z389">
        <v>11643.314427707201</v>
      </c>
      <c r="AA389">
        <v>10456.0610055615</v>
      </c>
    </row>
    <row r="390" spans="1:35" x14ac:dyDescent="0.15">
      <c r="A390" t="s">
        <v>59</v>
      </c>
      <c r="B390" t="s">
        <v>50</v>
      </c>
      <c r="C390" t="s">
        <v>74</v>
      </c>
      <c r="D390">
        <v>2016</v>
      </c>
      <c r="E390">
        <v>1</v>
      </c>
      <c r="F390">
        <v>61961.043002072198</v>
      </c>
      <c r="G390">
        <v>61961.043002072198</v>
      </c>
      <c r="H390">
        <v>61961.043002072198</v>
      </c>
      <c r="I390">
        <v>61961.043002072198</v>
      </c>
      <c r="J390">
        <v>59833.014678594896</v>
      </c>
      <c r="K390">
        <v>59727.050963183203</v>
      </c>
      <c r="L390">
        <v>60090.5714679538</v>
      </c>
      <c r="M390">
        <v>61961.043002072198</v>
      </c>
      <c r="N390">
        <v>60259.914479340601</v>
      </c>
      <c r="O390">
        <v>57916.436372592099</v>
      </c>
      <c r="P390">
        <v>61961.043002072198</v>
      </c>
      <c r="Q390">
        <v>61961.043002072198</v>
      </c>
      <c r="R390">
        <v>61961.043002072198</v>
      </c>
      <c r="S390">
        <v>61961.043002072198</v>
      </c>
      <c r="T390">
        <v>58595.942859805298</v>
      </c>
      <c r="U390">
        <v>59621.756441257799</v>
      </c>
      <c r="V390">
        <v>59071.907982135999</v>
      </c>
      <c r="W390">
        <v>60093.851019161601</v>
      </c>
      <c r="X390">
        <v>57797.992482961301</v>
      </c>
      <c r="Y390">
        <v>61166.2361621932</v>
      </c>
      <c r="Z390">
        <v>61961.043002072198</v>
      </c>
      <c r="AA390">
        <v>54687.310038396798</v>
      </c>
      <c r="AB390">
        <v>52958.860065731002</v>
      </c>
      <c r="AC390">
        <v>44902.333301942701</v>
      </c>
      <c r="AD390">
        <v>42637.737889543998</v>
      </c>
      <c r="AE390">
        <v>42824.698054589397</v>
      </c>
      <c r="AF390">
        <v>42824.698054589397</v>
      </c>
      <c r="AG390">
        <v>42824.698054589397</v>
      </c>
      <c r="AH390">
        <v>42824.698054589397</v>
      </c>
      <c r="AI390">
        <v>42824.698054589397</v>
      </c>
    </row>
    <row r="391" spans="1:35" x14ac:dyDescent="0.15">
      <c r="A391" t="s">
        <v>59</v>
      </c>
      <c r="B391" t="s">
        <v>50</v>
      </c>
      <c r="C391" t="s">
        <v>74</v>
      </c>
      <c r="D391">
        <v>2019</v>
      </c>
      <c r="E391">
        <v>1</v>
      </c>
      <c r="F391">
        <v>292463.74107457098</v>
      </c>
      <c r="G391">
        <v>292463.74107457098</v>
      </c>
      <c r="H391">
        <v>292463.74107457098</v>
      </c>
      <c r="I391">
        <v>292463.74107457098</v>
      </c>
      <c r="J391">
        <v>292463.74107457098</v>
      </c>
      <c r="K391">
        <v>290943.969397543</v>
      </c>
      <c r="L391">
        <v>292463.74107457098</v>
      </c>
      <c r="M391">
        <v>285445.48747044301</v>
      </c>
      <c r="N391">
        <v>290045.54265742702</v>
      </c>
      <c r="O391">
        <v>290927.30635930301</v>
      </c>
      <c r="P391">
        <v>292463.74107457098</v>
      </c>
      <c r="Q391">
        <v>290886.37508505798</v>
      </c>
      <c r="R391">
        <v>290927.30635930301</v>
      </c>
      <c r="S391">
        <v>289145.57467964099</v>
      </c>
      <c r="T391">
        <v>287185.82314970798</v>
      </c>
      <c r="U391">
        <v>280743.107747439</v>
      </c>
      <c r="V391">
        <v>284445.74276077002</v>
      </c>
      <c r="W391">
        <v>282761.93687659397</v>
      </c>
      <c r="X391">
        <v>275605.09464023699</v>
      </c>
      <c r="Y391">
        <v>282719.61479683901</v>
      </c>
      <c r="Z391">
        <v>286183.53853118501</v>
      </c>
      <c r="AA391">
        <v>273960.04859301902</v>
      </c>
      <c r="AB391">
        <v>236959.85865582101</v>
      </c>
      <c r="AC391">
        <v>233416.55527617401</v>
      </c>
      <c r="AD391">
        <v>200783.49230463599</v>
      </c>
      <c r="AE391">
        <v>197737.14809215799</v>
      </c>
      <c r="AF391">
        <v>197737.14809215799</v>
      </c>
      <c r="AG391">
        <v>197737.14809215799</v>
      </c>
      <c r="AH391">
        <v>197737.14809215799</v>
      </c>
      <c r="AI391">
        <v>197737.14809215799</v>
      </c>
    </row>
    <row r="392" spans="1:35" x14ac:dyDescent="0.15">
      <c r="A392" t="s">
        <v>59</v>
      </c>
      <c r="B392" t="s">
        <v>50</v>
      </c>
      <c r="C392" t="s">
        <v>74</v>
      </c>
      <c r="D392">
        <v>2020</v>
      </c>
      <c r="E392">
        <v>1</v>
      </c>
      <c r="F392">
        <v>33284.088023506403</v>
      </c>
      <c r="G392">
        <v>33284.088023506403</v>
      </c>
      <c r="H392">
        <v>33284.088023506403</v>
      </c>
      <c r="I392">
        <v>33284.088023506403</v>
      </c>
      <c r="J392">
        <v>33284.088023506403</v>
      </c>
      <c r="K392">
        <v>32259.0020273505</v>
      </c>
      <c r="L392">
        <v>33284.088023506403</v>
      </c>
      <c r="M392">
        <v>33284.088023506403</v>
      </c>
      <c r="N392">
        <v>32247.762808058</v>
      </c>
      <c r="O392">
        <v>32247.762808058</v>
      </c>
      <c r="P392">
        <v>33284.088023506403</v>
      </c>
      <c r="Q392">
        <v>32259.0020273505</v>
      </c>
      <c r="R392">
        <v>32247.762808058</v>
      </c>
      <c r="S392">
        <v>31482.080062407498</v>
      </c>
      <c r="T392">
        <v>32822.995248411004</v>
      </c>
      <c r="U392">
        <v>31550.074055657002</v>
      </c>
      <c r="V392">
        <v>32400.230488400299</v>
      </c>
      <c r="W392">
        <v>31485.059567348399</v>
      </c>
      <c r="X392">
        <v>31209.986279284902</v>
      </c>
      <c r="Y392">
        <v>32817.394169237399</v>
      </c>
      <c r="Z392">
        <v>32510.1455635044</v>
      </c>
      <c r="AA392">
        <v>31792.760706728699</v>
      </c>
      <c r="AB392">
        <v>26812.777882077698</v>
      </c>
      <c r="AC392">
        <v>24224.333167896799</v>
      </c>
      <c r="AD392">
        <v>22304.217365447399</v>
      </c>
      <c r="AE392">
        <v>21051.1609883522</v>
      </c>
      <c r="AF392">
        <v>21051.1609883522</v>
      </c>
      <c r="AG392">
        <v>21051.1609883522</v>
      </c>
      <c r="AH392">
        <v>21051.1609883522</v>
      </c>
      <c r="AI392">
        <v>21051.1609883522</v>
      </c>
    </row>
    <row r="393" spans="1:35" x14ac:dyDescent="0.15">
      <c r="A393" t="s">
        <v>59</v>
      </c>
      <c r="B393" t="s">
        <v>50</v>
      </c>
      <c r="C393" t="s">
        <v>74</v>
      </c>
      <c r="D393">
        <v>2021</v>
      </c>
      <c r="E393">
        <v>1</v>
      </c>
      <c r="G393">
        <v>332806.56386878301</v>
      </c>
      <c r="H393">
        <v>332806.56386878301</v>
      </c>
      <c r="I393">
        <v>332806.56386878301</v>
      </c>
      <c r="J393">
        <v>332806.56386878301</v>
      </c>
      <c r="K393">
        <v>331507.82123937702</v>
      </c>
      <c r="L393">
        <v>332806.56386878301</v>
      </c>
      <c r="M393">
        <v>332494.75138131902</v>
      </c>
      <c r="N393">
        <v>332806.56386878301</v>
      </c>
      <c r="O393">
        <v>332806.56386878301</v>
      </c>
      <c r="P393">
        <v>327260.24897029198</v>
      </c>
      <c r="Q393">
        <v>332806.56386878301</v>
      </c>
      <c r="R393">
        <v>331753.70437723899</v>
      </c>
      <c r="S393">
        <v>317993.82781817397</v>
      </c>
      <c r="T393">
        <v>330250.90271266003</v>
      </c>
      <c r="U393">
        <v>310574.61035533698</v>
      </c>
      <c r="V393">
        <v>320041.24640562601</v>
      </c>
      <c r="W393">
        <v>325316.867621966</v>
      </c>
      <c r="X393">
        <v>322402.79042823799</v>
      </c>
      <c r="Y393">
        <v>319110.851925186</v>
      </c>
      <c r="Z393">
        <v>324848.47253303102</v>
      </c>
      <c r="AA393">
        <v>291724.10205516597</v>
      </c>
      <c r="AB393">
        <v>288834.929658168</v>
      </c>
      <c r="AC393">
        <v>223360.974472712</v>
      </c>
      <c r="AD393">
        <v>213227.57424804801</v>
      </c>
      <c r="AE393">
        <v>216631.98312967</v>
      </c>
      <c r="AF393">
        <v>216631.98312967</v>
      </c>
      <c r="AG393">
        <v>216631.98312967</v>
      </c>
      <c r="AH393">
        <v>216631.98312967</v>
      </c>
      <c r="AI393">
        <v>216631.98312967</v>
      </c>
    </row>
    <row r="394" spans="1:35" x14ac:dyDescent="0.15">
      <c r="A394" t="s">
        <v>59</v>
      </c>
      <c r="B394" t="s">
        <v>50</v>
      </c>
      <c r="C394" t="s">
        <v>74</v>
      </c>
      <c r="D394">
        <v>2022</v>
      </c>
      <c r="E394">
        <v>1</v>
      </c>
      <c r="H394">
        <v>1639897.2291375899</v>
      </c>
      <c r="I394">
        <v>1639897.2291375899</v>
      </c>
      <c r="J394">
        <v>1639013.85117323</v>
      </c>
      <c r="K394">
        <v>1637320.4223426401</v>
      </c>
      <c r="L394">
        <v>1637692.23899019</v>
      </c>
      <c r="M394">
        <v>1639670.2773328901</v>
      </c>
      <c r="N394">
        <v>1634743.66553784</v>
      </c>
      <c r="O394">
        <v>1629353.59241511</v>
      </c>
      <c r="P394">
        <v>1633722.4762627301</v>
      </c>
      <c r="Q394">
        <v>1639844.10912182</v>
      </c>
      <c r="R394">
        <v>1631615.54133341</v>
      </c>
      <c r="S394">
        <v>1623587.23869039</v>
      </c>
      <c r="T394">
        <v>1615776.42259728</v>
      </c>
      <c r="U394">
        <v>1600381.08226512</v>
      </c>
      <c r="V394">
        <v>1579768.65154319</v>
      </c>
      <c r="W394">
        <v>1597119.0064664599</v>
      </c>
      <c r="X394">
        <v>1621924.4684989401</v>
      </c>
      <c r="Y394">
        <v>1598161.9920165499</v>
      </c>
      <c r="Z394">
        <v>1613374.5231413201</v>
      </c>
      <c r="AA394">
        <v>1525086.3995660699</v>
      </c>
      <c r="AB394">
        <v>1407462.7364966001</v>
      </c>
      <c r="AC394">
        <v>1253780.76185743</v>
      </c>
      <c r="AD394">
        <v>1118028.2674926501</v>
      </c>
      <c r="AE394">
        <v>1205466.87803436</v>
      </c>
      <c r="AF394">
        <v>1205466.87803436</v>
      </c>
      <c r="AG394">
        <v>1205466.87803436</v>
      </c>
      <c r="AH394">
        <v>1205466.87803436</v>
      </c>
      <c r="AI394">
        <v>1205466.87803436</v>
      </c>
    </row>
    <row r="395" spans="1:35" x14ac:dyDescent="0.15">
      <c r="A395" t="s">
        <v>59</v>
      </c>
      <c r="B395" t="s">
        <v>50</v>
      </c>
      <c r="C395" t="s">
        <v>74</v>
      </c>
      <c r="D395">
        <v>2041</v>
      </c>
      <c r="E395">
        <v>1</v>
      </c>
      <c r="AA395">
        <v>688945.33742375195</v>
      </c>
      <c r="AB395">
        <v>565160.99953769997</v>
      </c>
      <c r="AC395">
        <v>606813.71380621102</v>
      </c>
      <c r="AD395">
        <v>518746.52396641101</v>
      </c>
      <c r="AE395">
        <v>514378.03171283402</v>
      </c>
      <c r="AF395">
        <v>514378.03171283402</v>
      </c>
      <c r="AG395">
        <v>514378.03171283402</v>
      </c>
      <c r="AH395">
        <v>514378.03171283402</v>
      </c>
      <c r="AI395">
        <v>514378.03171283402</v>
      </c>
    </row>
    <row r="396" spans="1:35" x14ac:dyDescent="0.15">
      <c r="A396" t="s">
        <v>59</v>
      </c>
      <c r="B396" t="s">
        <v>50</v>
      </c>
      <c r="C396" t="s">
        <v>74</v>
      </c>
      <c r="D396">
        <v>2042</v>
      </c>
      <c r="E396">
        <v>1</v>
      </c>
      <c r="AB396">
        <v>667573.64617780503</v>
      </c>
      <c r="AC396">
        <v>641539.70646216604</v>
      </c>
      <c r="AD396">
        <v>616589.19226092403</v>
      </c>
      <c r="AE396">
        <v>673380.42791037902</v>
      </c>
      <c r="AF396">
        <v>673380.42791037902</v>
      </c>
      <c r="AG396">
        <v>673380.42791037902</v>
      </c>
      <c r="AH396">
        <v>673380.42791037902</v>
      </c>
      <c r="AI396">
        <v>673380.42791037902</v>
      </c>
    </row>
    <row r="397" spans="1:35" x14ac:dyDescent="0.15">
      <c r="A397" t="s">
        <v>59</v>
      </c>
      <c r="B397" t="s">
        <v>50</v>
      </c>
      <c r="C397" t="s">
        <v>74</v>
      </c>
      <c r="D397">
        <v>2043</v>
      </c>
      <c r="E397">
        <v>1</v>
      </c>
      <c r="AC397">
        <v>632485.93071024795</v>
      </c>
      <c r="AD397">
        <v>607887.53245474899</v>
      </c>
      <c r="AE397">
        <v>663877.29766197701</v>
      </c>
      <c r="AF397">
        <v>663877.29766197701</v>
      </c>
      <c r="AG397">
        <v>663877.29766197701</v>
      </c>
      <c r="AH397">
        <v>663877.29766197701</v>
      </c>
      <c r="AI397">
        <v>663877.29766197701</v>
      </c>
    </row>
    <row r="398" spans="1:35" x14ac:dyDescent="0.15">
      <c r="A398" t="s">
        <v>59</v>
      </c>
      <c r="B398" t="s">
        <v>50</v>
      </c>
      <c r="C398" t="s">
        <v>74</v>
      </c>
      <c r="D398">
        <v>2044</v>
      </c>
      <c r="E398">
        <v>1</v>
      </c>
      <c r="AD398">
        <v>607887.53245474806</v>
      </c>
      <c r="AE398">
        <v>663877.29766197701</v>
      </c>
      <c r="AF398">
        <v>663877.29766197701</v>
      </c>
      <c r="AG398">
        <v>663877.29766197701</v>
      </c>
      <c r="AH398">
        <v>663877.29766197701</v>
      </c>
      <c r="AI398">
        <v>663877.29766197701</v>
      </c>
    </row>
    <row r="399" spans="1:35" x14ac:dyDescent="0.15">
      <c r="A399" t="s">
        <v>59</v>
      </c>
      <c r="B399" t="s">
        <v>50</v>
      </c>
      <c r="C399" t="s">
        <v>74</v>
      </c>
      <c r="D399">
        <v>2045</v>
      </c>
      <c r="E399">
        <v>1</v>
      </c>
      <c r="AE399">
        <v>537738.85286533099</v>
      </c>
      <c r="AF399">
        <v>537738.85286533099</v>
      </c>
      <c r="AG399">
        <v>537738.85286533099</v>
      </c>
      <c r="AH399">
        <v>537738.85286533099</v>
      </c>
      <c r="AI399">
        <v>537738.85286533099</v>
      </c>
    </row>
    <row r="400" spans="1:35" x14ac:dyDescent="0.15">
      <c r="A400" t="s">
        <v>59</v>
      </c>
      <c r="B400" t="s">
        <v>50</v>
      </c>
      <c r="C400" t="s">
        <v>73</v>
      </c>
      <c r="D400">
        <v>1989</v>
      </c>
      <c r="E400">
        <v>0</v>
      </c>
      <c r="F400">
        <v>374928</v>
      </c>
      <c r="G400">
        <v>374928</v>
      </c>
      <c r="H400">
        <v>374928</v>
      </c>
      <c r="I400">
        <v>374928</v>
      </c>
      <c r="J400">
        <v>374928</v>
      </c>
      <c r="K400">
        <v>374928</v>
      </c>
      <c r="L400">
        <v>374928</v>
      </c>
      <c r="M400">
        <v>374928</v>
      </c>
      <c r="N400">
        <v>374928</v>
      </c>
      <c r="O400">
        <v>374928</v>
      </c>
      <c r="P400">
        <v>374928</v>
      </c>
      <c r="Q400">
        <v>374928</v>
      </c>
      <c r="R400">
        <v>374928</v>
      </c>
      <c r="S400">
        <v>374928</v>
      </c>
      <c r="T400">
        <v>374928</v>
      </c>
      <c r="U400">
        <v>374928</v>
      </c>
      <c r="V400">
        <v>374928</v>
      </c>
      <c r="W400">
        <v>374928</v>
      </c>
      <c r="X400">
        <v>374928</v>
      </c>
      <c r="Y400">
        <v>374928</v>
      </c>
      <c r="Z400">
        <v>374928</v>
      </c>
      <c r="AA400">
        <v>374928</v>
      </c>
      <c r="AB400">
        <v>374928</v>
      </c>
      <c r="AC400">
        <v>374928</v>
      </c>
      <c r="AD400">
        <v>374928</v>
      </c>
      <c r="AE400">
        <v>374928</v>
      </c>
      <c r="AF400">
        <v>374928</v>
      </c>
      <c r="AG400">
        <v>374928</v>
      </c>
      <c r="AH400">
        <v>374928</v>
      </c>
      <c r="AI400">
        <v>374928</v>
      </c>
    </row>
    <row r="401" spans="1:35" x14ac:dyDescent="0.15">
      <c r="A401" t="s">
        <v>59</v>
      </c>
      <c r="B401" t="s">
        <v>50</v>
      </c>
      <c r="C401" t="s">
        <v>72</v>
      </c>
      <c r="D401">
        <v>1989</v>
      </c>
      <c r="E401">
        <v>0</v>
      </c>
      <c r="F401">
        <v>118286.89403325701</v>
      </c>
      <c r="AE401">
        <v>78984.594222833606</v>
      </c>
      <c r="AF401">
        <v>78984.594222833606</v>
      </c>
      <c r="AG401">
        <v>78984.594222833606</v>
      </c>
      <c r="AH401">
        <v>78984.594222833606</v>
      </c>
      <c r="AI401">
        <v>78984.594222833606</v>
      </c>
    </row>
    <row r="402" spans="1:35" x14ac:dyDescent="0.15">
      <c r="A402" t="s">
        <v>59</v>
      </c>
      <c r="B402" t="s">
        <v>50</v>
      </c>
      <c r="C402" t="s">
        <v>71</v>
      </c>
      <c r="D402">
        <v>1991</v>
      </c>
      <c r="E402">
        <v>0</v>
      </c>
      <c r="F402">
        <v>181194.63548830801</v>
      </c>
      <c r="AE402">
        <v>66151.856946354994</v>
      </c>
      <c r="AF402">
        <v>66151.856946354994</v>
      </c>
      <c r="AG402">
        <v>66151.856946354994</v>
      </c>
      <c r="AH402">
        <v>66151.856946354994</v>
      </c>
      <c r="AI402">
        <v>66151.856946354994</v>
      </c>
    </row>
    <row r="403" spans="1:35" x14ac:dyDescent="0.15">
      <c r="A403" t="s">
        <v>59</v>
      </c>
      <c r="B403" t="s">
        <v>50</v>
      </c>
      <c r="C403" t="s">
        <v>70</v>
      </c>
      <c r="D403">
        <v>1991</v>
      </c>
      <c r="E403">
        <v>0</v>
      </c>
      <c r="AE403">
        <v>13903.321859891201</v>
      </c>
      <c r="AF403">
        <v>13903.321859891201</v>
      </c>
      <c r="AG403">
        <v>13903.321859891201</v>
      </c>
      <c r="AH403">
        <v>13903.321859891201</v>
      </c>
      <c r="AI403">
        <v>13903.321859891201</v>
      </c>
    </row>
    <row r="404" spans="1:35" x14ac:dyDescent="0.15">
      <c r="A404" t="s">
        <v>59</v>
      </c>
      <c r="B404" t="s">
        <v>50</v>
      </c>
      <c r="C404" t="s">
        <v>69</v>
      </c>
      <c r="D404">
        <v>2026</v>
      </c>
      <c r="E404">
        <v>1</v>
      </c>
      <c r="L404">
        <v>36580.888928740103</v>
      </c>
      <c r="M404">
        <v>36580.888928740103</v>
      </c>
      <c r="N404">
        <v>36223.074331379103</v>
      </c>
      <c r="O404">
        <v>36580.888928740103</v>
      </c>
      <c r="P404">
        <v>35969.795601345199</v>
      </c>
      <c r="Q404">
        <v>36223.074331379001</v>
      </c>
      <c r="R404">
        <v>36580.888928740002</v>
      </c>
      <c r="S404">
        <v>36580.888928740103</v>
      </c>
      <c r="T404">
        <v>36536.696730175303</v>
      </c>
      <c r="U404">
        <v>36290.488024469698</v>
      </c>
      <c r="V404">
        <v>36283.844118081099</v>
      </c>
      <c r="W404">
        <v>35989.428537238498</v>
      </c>
      <c r="X404">
        <v>36297.844377029098</v>
      </c>
      <c r="Y404">
        <v>36580.888928740002</v>
      </c>
      <c r="Z404">
        <v>36214.2756837099</v>
      </c>
      <c r="AA404">
        <v>35764.492239496198</v>
      </c>
      <c r="AB404">
        <v>34881.980282114499</v>
      </c>
      <c r="AC404">
        <v>33653.836146060501</v>
      </c>
      <c r="AD404">
        <v>31510.189530449199</v>
      </c>
      <c r="AE404">
        <v>31702.815880009301</v>
      </c>
      <c r="AF404">
        <v>31702.815880009301</v>
      </c>
      <c r="AG404">
        <v>31702.815880009301</v>
      </c>
      <c r="AH404">
        <v>31702.815880009301</v>
      </c>
      <c r="AI404">
        <v>31702.815880009301</v>
      </c>
    </row>
    <row r="405" spans="1:35" x14ac:dyDescent="0.15">
      <c r="A405" t="s">
        <v>59</v>
      </c>
      <c r="B405" t="s">
        <v>50</v>
      </c>
      <c r="C405" t="s">
        <v>69</v>
      </c>
      <c r="D405">
        <v>2027</v>
      </c>
      <c r="E405">
        <v>1</v>
      </c>
      <c r="M405">
        <v>36580.888928740103</v>
      </c>
      <c r="N405">
        <v>36223.074331379103</v>
      </c>
      <c r="O405">
        <v>36580.888928740103</v>
      </c>
      <c r="P405">
        <v>35969.795601345199</v>
      </c>
      <c r="Q405">
        <v>36223.074331379001</v>
      </c>
      <c r="R405">
        <v>36580.888928740002</v>
      </c>
      <c r="S405">
        <v>36580.888928740103</v>
      </c>
      <c r="T405">
        <v>36536.696730175303</v>
      </c>
      <c r="U405">
        <v>36290.488024469698</v>
      </c>
      <c r="V405">
        <v>36283.844118081099</v>
      </c>
      <c r="W405">
        <v>35989.428537238498</v>
      </c>
      <c r="X405">
        <v>36297.844377029098</v>
      </c>
      <c r="Y405">
        <v>36580.888928740002</v>
      </c>
      <c r="Z405">
        <v>36214.2756837099</v>
      </c>
      <c r="AA405">
        <v>35764.492239496198</v>
      </c>
      <c r="AB405">
        <v>34881.980282114499</v>
      </c>
      <c r="AC405">
        <v>33653.836146060501</v>
      </c>
      <c r="AD405">
        <v>31510.189530449199</v>
      </c>
      <c r="AE405">
        <v>31702.815880009301</v>
      </c>
      <c r="AF405">
        <v>31702.815880009301</v>
      </c>
      <c r="AG405">
        <v>31702.815880009301</v>
      </c>
      <c r="AH405">
        <v>31702.815880009301</v>
      </c>
      <c r="AI405">
        <v>31702.815880009301</v>
      </c>
    </row>
    <row r="406" spans="1:35" x14ac:dyDescent="0.15">
      <c r="A406" t="s">
        <v>59</v>
      </c>
      <c r="B406" t="s">
        <v>50</v>
      </c>
      <c r="C406" t="s">
        <v>69</v>
      </c>
      <c r="D406">
        <v>2028</v>
      </c>
      <c r="E406">
        <v>1</v>
      </c>
      <c r="N406">
        <v>36223.074331379103</v>
      </c>
      <c r="O406">
        <v>36580.888928740002</v>
      </c>
      <c r="P406">
        <v>35969.795601345199</v>
      </c>
      <c r="Q406">
        <v>36223.074331379001</v>
      </c>
      <c r="R406">
        <v>36580.888928740002</v>
      </c>
      <c r="S406">
        <v>36580.888928740002</v>
      </c>
      <c r="T406">
        <v>36536.696730175303</v>
      </c>
      <c r="U406">
        <v>36290.488024469698</v>
      </c>
      <c r="V406">
        <v>36283.844118081099</v>
      </c>
      <c r="W406">
        <v>35989.428537238498</v>
      </c>
      <c r="X406">
        <v>36297.844377029098</v>
      </c>
      <c r="Y406">
        <v>36580.888928740002</v>
      </c>
      <c r="Z406">
        <v>36214.2756837099</v>
      </c>
      <c r="AA406">
        <v>35764.492239496198</v>
      </c>
      <c r="AB406">
        <v>34881.980282114499</v>
      </c>
      <c r="AC406">
        <v>33653.836146060501</v>
      </c>
      <c r="AD406">
        <v>31510.189530449101</v>
      </c>
      <c r="AE406">
        <v>31702.815880009301</v>
      </c>
      <c r="AF406">
        <v>31702.815880009301</v>
      </c>
      <c r="AG406">
        <v>31702.815880009301</v>
      </c>
      <c r="AH406">
        <v>31702.815880009301</v>
      </c>
      <c r="AI406">
        <v>31702.815880009301</v>
      </c>
    </row>
    <row r="407" spans="1:35" x14ac:dyDescent="0.15">
      <c r="A407" t="s">
        <v>59</v>
      </c>
      <c r="B407" t="s">
        <v>50</v>
      </c>
      <c r="C407" t="s">
        <v>69</v>
      </c>
      <c r="D407">
        <v>2029</v>
      </c>
      <c r="E407">
        <v>1</v>
      </c>
      <c r="O407">
        <v>36580.888928740103</v>
      </c>
      <c r="P407">
        <v>35969.795601345199</v>
      </c>
      <c r="Q407">
        <v>36223.074331379001</v>
      </c>
      <c r="R407">
        <v>36580.888928740002</v>
      </c>
      <c r="S407">
        <v>36580.888928740103</v>
      </c>
      <c r="T407">
        <v>36536.696730175303</v>
      </c>
      <c r="U407">
        <v>36290.488024469698</v>
      </c>
      <c r="V407">
        <v>36283.844118081099</v>
      </c>
      <c r="W407">
        <v>35989.428537238498</v>
      </c>
      <c r="X407">
        <v>36297.844377029098</v>
      </c>
      <c r="Y407">
        <v>36580.888928740002</v>
      </c>
      <c r="Z407">
        <v>36214.2756837099</v>
      </c>
      <c r="AA407">
        <v>35764.492239496198</v>
      </c>
      <c r="AB407">
        <v>34881.980282114499</v>
      </c>
      <c r="AC407">
        <v>33653.836146060501</v>
      </c>
      <c r="AD407">
        <v>31510.189530449199</v>
      </c>
      <c r="AE407">
        <v>31702.815880009301</v>
      </c>
      <c r="AF407">
        <v>31702.815880009301</v>
      </c>
      <c r="AG407">
        <v>31702.815880009301</v>
      </c>
      <c r="AH407">
        <v>31702.815880009301</v>
      </c>
      <c r="AI407">
        <v>31702.815880009301</v>
      </c>
    </row>
    <row r="408" spans="1:35" x14ac:dyDescent="0.15">
      <c r="A408" t="s">
        <v>59</v>
      </c>
      <c r="B408" t="s">
        <v>50</v>
      </c>
      <c r="C408" t="s">
        <v>69</v>
      </c>
      <c r="D408">
        <v>2030</v>
      </c>
      <c r="E408">
        <v>1</v>
      </c>
      <c r="P408">
        <v>35969.795601345199</v>
      </c>
      <c r="Q408">
        <v>36223.074331379001</v>
      </c>
      <c r="R408">
        <v>36580.888928740103</v>
      </c>
      <c r="S408">
        <v>36580.888928740103</v>
      </c>
      <c r="T408">
        <v>36536.696730175303</v>
      </c>
      <c r="U408">
        <v>36290.488024469698</v>
      </c>
      <c r="V408">
        <v>36283.844118081099</v>
      </c>
      <c r="W408">
        <v>35989.428537238498</v>
      </c>
      <c r="X408">
        <v>36297.844377029098</v>
      </c>
      <c r="Y408">
        <v>36580.888928740002</v>
      </c>
      <c r="Z408">
        <v>36214.2756837099</v>
      </c>
      <c r="AA408">
        <v>35764.492239496198</v>
      </c>
      <c r="AB408">
        <v>34881.9802821146</v>
      </c>
      <c r="AC408">
        <v>33653.836146060501</v>
      </c>
      <c r="AD408">
        <v>31510.189530449199</v>
      </c>
      <c r="AE408">
        <v>31702.815880009301</v>
      </c>
      <c r="AF408">
        <v>31702.815880009301</v>
      </c>
      <c r="AG408">
        <v>31702.815880009301</v>
      </c>
      <c r="AH408">
        <v>31702.815880009301</v>
      </c>
      <c r="AI408">
        <v>31702.815880009301</v>
      </c>
    </row>
    <row r="409" spans="1:35" x14ac:dyDescent="0.15">
      <c r="A409" t="s">
        <v>59</v>
      </c>
      <c r="B409" t="s">
        <v>50</v>
      </c>
      <c r="C409" t="s">
        <v>69</v>
      </c>
      <c r="D409">
        <v>2031</v>
      </c>
      <c r="E409">
        <v>1</v>
      </c>
      <c r="Q409">
        <v>201243.922752343</v>
      </c>
      <c r="R409">
        <v>203231.82727232401</v>
      </c>
      <c r="S409">
        <v>203231.82727232401</v>
      </c>
      <c r="T409">
        <v>202986.30942055801</v>
      </c>
      <c r="U409">
        <v>201618.45186935499</v>
      </c>
      <c r="V409">
        <v>201581.54043075599</v>
      </c>
      <c r="W409">
        <v>199945.86075690601</v>
      </c>
      <c r="X409">
        <v>201659.32143312099</v>
      </c>
      <c r="Y409">
        <v>203231.82727232401</v>
      </c>
      <c r="Z409">
        <v>201195.04025397601</v>
      </c>
      <c r="AA409">
        <v>198696.18596362599</v>
      </c>
      <c r="AB409">
        <v>193793.22917551399</v>
      </c>
      <c r="AC409">
        <v>186970.04952533401</v>
      </c>
      <c r="AD409">
        <v>175060.628199748</v>
      </c>
      <c r="AE409">
        <v>176130.79915918401</v>
      </c>
      <c r="AF409">
        <v>176130.79915918401</v>
      </c>
      <c r="AG409">
        <v>176130.79915918401</v>
      </c>
      <c r="AH409">
        <v>176130.79915918401</v>
      </c>
      <c r="AI409">
        <v>176130.79915918401</v>
      </c>
    </row>
    <row r="410" spans="1:35" x14ac:dyDescent="0.15">
      <c r="A410" t="s">
        <v>59</v>
      </c>
      <c r="B410" t="s">
        <v>50</v>
      </c>
      <c r="C410" t="s">
        <v>69</v>
      </c>
      <c r="D410">
        <v>2032</v>
      </c>
      <c r="E410">
        <v>1</v>
      </c>
      <c r="R410">
        <v>203231.82727232401</v>
      </c>
      <c r="S410">
        <v>203231.827272325</v>
      </c>
      <c r="T410">
        <v>202986.30942055801</v>
      </c>
      <c r="U410">
        <v>201618.45186935499</v>
      </c>
      <c r="V410">
        <v>201581.54043075599</v>
      </c>
      <c r="W410">
        <v>199945.860756907</v>
      </c>
      <c r="X410">
        <v>201659.32143312099</v>
      </c>
      <c r="Y410">
        <v>203231.82727232401</v>
      </c>
      <c r="Z410">
        <v>201195.04025397601</v>
      </c>
      <c r="AA410">
        <v>198696.18596362599</v>
      </c>
      <c r="AB410">
        <v>193793.22917551399</v>
      </c>
      <c r="AC410">
        <v>186970.04952533401</v>
      </c>
      <c r="AD410">
        <v>175060.628199748</v>
      </c>
      <c r="AE410">
        <v>176130.799159185</v>
      </c>
      <c r="AF410">
        <v>176130.799159185</v>
      </c>
      <c r="AG410">
        <v>176130.799159185</v>
      </c>
      <c r="AH410">
        <v>176130.799159185</v>
      </c>
      <c r="AI410">
        <v>176130.799159185</v>
      </c>
    </row>
    <row r="411" spans="1:35" x14ac:dyDescent="0.15">
      <c r="A411" t="s">
        <v>59</v>
      </c>
      <c r="B411" t="s">
        <v>50</v>
      </c>
      <c r="C411" t="s">
        <v>69</v>
      </c>
      <c r="D411">
        <v>2033</v>
      </c>
      <c r="E411">
        <v>1</v>
      </c>
      <c r="S411">
        <v>203231.82727232401</v>
      </c>
      <c r="T411">
        <v>202986.30942055801</v>
      </c>
      <c r="U411">
        <v>201618.45186935499</v>
      </c>
      <c r="V411">
        <v>201581.54043075599</v>
      </c>
      <c r="W411">
        <v>199945.86075690601</v>
      </c>
      <c r="X411">
        <v>201659.32143312099</v>
      </c>
      <c r="Y411">
        <v>203231.82727232401</v>
      </c>
      <c r="Z411">
        <v>201195.04025397601</v>
      </c>
      <c r="AA411">
        <v>198696.18596362599</v>
      </c>
      <c r="AB411">
        <v>193793.22917551399</v>
      </c>
      <c r="AC411">
        <v>186970.04952533401</v>
      </c>
      <c r="AD411">
        <v>175060.628199748</v>
      </c>
      <c r="AE411">
        <v>176130.79915918401</v>
      </c>
      <c r="AF411">
        <v>176130.79915918401</v>
      </c>
      <c r="AG411">
        <v>176130.79915918401</v>
      </c>
      <c r="AH411">
        <v>176130.79915918401</v>
      </c>
      <c r="AI411">
        <v>176130.79915918401</v>
      </c>
    </row>
    <row r="412" spans="1:35" x14ac:dyDescent="0.15">
      <c r="A412" t="s">
        <v>59</v>
      </c>
      <c r="B412" t="s">
        <v>50</v>
      </c>
      <c r="C412" t="s">
        <v>69</v>
      </c>
      <c r="D412">
        <v>2034</v>
      </c>
      <c r="E412">
        <v>1</v>
      </c>
      <c r="T412">
        <v>202986.30942055801</v>
      </c>
      <c r="U412">
        <v>201618.45186935499</v>
      </c>
      <c r="V412">
        <v>201581.54043075599</v>
      </c>
      <c r="W412">
        <v>199945.86075690601</v>
      </c>
      <c r="X412">
        <v>201659.32143312099</v>
      </c>
      <c r="Y412">
        <v>203231.82727232401</v>
      </c>
      <c r="Z412">
        <v>201195.04025397601</v>
      </c>
      <c r="AA412">
        <v>198696.18596362599</v>
      </c>
      <c r="AB412">
        <v>193793.22917551399</v>
      </c>
      <c r="AC412">
        <v>186970.04952533401</v>
      </c>
      <c r="AD412">
        <v>175060.628199748</v>
      </c>
      <c r="AE412">
        <v>176130.79915918401</v>
      </c>
      <c r="AF412">
        <v>176130.79915918401</v>
      </c>
      <c r="AG412">
        <v>176130.79915918401</v>
      </c>
      <c r="AH412">
        <v>176130.79915918401</v>
      </c>
      <c r="AI412">
        <v>176130.79915918401</v>
      </c>
    </row>
    <row r="413" spans="1:35" x14ac:dyDescent="0.15">
      <c r="A413" t="s">
        <v>59</v>
      </c>
      <c r="B413" t="s">
        <v>50</v>
      </c>
      <c r="C413" t="s">
        <v>69</v>
      </c>
      <c r="D413">
        <v>2035</v>
      </c>
      <c r="E413">
        <v>1</v>
      </c>
      <c r="U413">
        <v>201618.45186935499</v>
      </c>
      <c r="V413">
        <v>201581.54043075599</v>
      </c>
      <c r="W413">
        <v>199945.860756907</v>
      </c>
      <c r="X413">
        <v>201659.32143312099</v>
      </c>
      <c r="Y413">
        <v>203231.82727232401</v>
      </c>
      <c r="Z413">
        <v>201195.04025397601</v>
      </c>
      <c r="AA413">
        <v>198696.18596362599</v>
      </c>
      <c r="AB413">
        <v>193793.22917551399</v>
      </c>
      <c r="AC413">
        <v>186970.04952533401</v>
      </c>
      <c r="AD413">
        <v>175060.628199748</v>
      </c>
      <c r="AE413">
        <v>176130.799159185</v>
      </c>
      <c r="AF413">
        <v>176130.799159185</v>
      </c>
      <c r="AG413">
        <v>176130.799159185</v>
      </c>
      <c r="AH413">
        <v>176130.799159185</v>
      </c>
      <c r="AI413">
        <v>176130.799159185</v>
      </c>
    </row>
    <row r="414" spans="1:35" x14ac:dyDescent="0.15">
      <c r="A414" t="s">
        <v>59</v>
      </c>
      <c r="B414" t="s">
        <v>50</v>
      </c>
      <c r="C414" t="s">
        <v>69</v>
      </c>
      <c r="D414">
        <v>2036</v>
      </c>
      <c r="E414">
        <v>1</v>
      </c>
      <c r="V414">
        <v>42522.277106444199</v>
      </c>
      <c r="W414">
        <v>42177.241424108499</v>
      </c>
      <c r="X414">
        <v>42538.684488435203</v>
      </c>
      <c r="Y414">
        <v>42870.394073068899</v>
      </c>
      <c r="Z414">
        <v>42440.747480350401</v>
      </c>
      <c r="AA414">
        <v>41913.630888444997</v>
      </c>
      <c r="AB414">
        <v>40879.384961265801</v>
      </c>
      <c r="AC414">
        <v>39440.080870167003</v>
      </c>
      <c r="AD414">
        <v>36927.868131332798</v>
      </c>
      <c r="AE414">
        <v>37153.613534365199</v>
      </c>
      <c r="AF414">
        <v>37153.613534365199</v>
      </c>
      <c r="AG414">
        <v>37153.613534365199</v>
      </c>
      <c r="AH414">
        <v>37153.613534365199</v>
      </c>
      <c r="AI414">
        <v>37153.613534365199</v>
      </c>
    </row>
    <row r="415" spans="1:35" x14ac:dyDescent="0.15">
      <c r="A415" t="s">
        <v>59</v>
      </c>
      <c r="B415" t="s">
        <v>50</v>
      </c>
      <c r="C415" t="s">
        <v>69</v>
      </c>
      <c r="D415">
        <v>2037</v>
      </c>
      <c r="E415">
        <v>1</v>
      </c>
      <c r="W415">
        <v>42177.241424108499</v>
      </c>
      <c r="X415">
        <v>42538.684488435203</v>
      </c>
      <c r="Y415">
        <v>42870.394073068899</v>
      </c>
      <c r="Z415">
        <v>42440.747480350401</v>
      </c>
      <c r="AA415">
        <v>41913.630888444997</v>
      </c>
      <c r="AB415">
        <v>40879.384961265801</v>
      </c>
      <c r="AC415">
        <v>39440.080870167003</v>
      </c>
      <c r="AD415">
        <v>36927.868131332798</v>
      </c>
      <c r="AE415">
        <v>37153.613534365199</v>
      </c>
      <c r="AF415">
        <v>37153.613534365199</v>
      </c>
      <c r="AG415">
        <v>37153.613534365199</v>
      </c>
      <c r="AH415">
        <v>37153.613534365199</v>
      </c>
      <c r="AI415">
        <v>37153.613534365199</v>
      </c>
    </row>
    <row r="416" spans="1:35" x14ac:dyDescent="0.15">
      <c r="A416" t="s">
        <v>59</v>
      </c>
      <c r="B416" t="s">
        <v>50</v>
      </c>
      <c r="C416" t="s">
        <v>69</v>
      </c>
      <c r="D416">
        <v>2038</v>
      </c>
      <c r="E416">
        <v>1</v>
      </c>
      <c r="X416">
        <v>42538.684488434999</v>
      </c>
      <c r="Y416">
        <v>42870.394073068703</v>
      </c>
      <c r="Z416">
        <v>42440.747480350197</v>
      </c>
      <c r="AA416">
        <v>41913.630888444801</v>
      </c>
      <c r="AB416">
        <v>40879.384961265598</v>
      </c>
      <c r="AC416">
        <v>39440.080870166799</v>
      </c>
      <c r="AD416">
        <v>36927.868131332601</v>
      </c>
      <c r="AE416">
        <v>37153.613534365002</v>
      </c>
      <c r="AF416">
        <v>37153.613534365002</v>
      </c>
      <c r="AG416">
        <v>37153.613534365002</v>
      </c>
      <c r="AH416">
        <v>37153.613534365002</v>
      </c>
      <c r="AI416">
        <v>37153.613534365002</v>
      </c>
    </row>
    <row r="417" spans="1:35" x14ac:dyDescent="0.15">
      <c r="A417" t="s">
        <v>59</v>
      </c>
      <c r="B417" t="s">
        <v>50</v>
      </c>
      <c r="C417" t="s">
        <v>69</v>
      </c>
      <c r="D417">
        <v>2039</v>
      </c>
      <c r="E417">
        <v>1</v>
      </c>
      <c r="Y417">
        <v>42870.394073068899</v>
      </c>
      <c r="Z417">
        <v>42440.747480350401</v>
      </c>
      <c r="AA417">
        <v>41913.630888444997</v>
      </c>
      <c r="AB417">
        <v>40879.384961265801</v>
      </c>
      <c r="AC417">
        <v>39440.080870167003</v>
      </c>
      <c r="AD417">
        <v>36927.868131332798</v>
      </c>
      <c r="AE417">
        <v>37153.613534365199</v>
      </c>
      <c r="AF417">
        <v>37153.613534365199</v>
      </c>
      <c r="AG417">
        <v>37153.613534365199</v>
      </c>
      <c r="AH417">
        <v>37153.613534365199</v>
      </c>
      <c r="AI417">
        <v>37153.613534365199</v>
      </c>
    </row>
    <row r="418" spans="1:35" x14ac:dyDescent="0.15">
      <c r="A418" t="s">
        <v>59</v>
      </c>
      <c r="B418" t="s">
        <v>50</v>
      </c>
      <c r="C418" t="s">
        <v>69</v>
      </c>
      <c r="D418">
        <v>2040</v>
      </c>
      <c r="E418">
        <v>1</v>
      </c>
      <c r="Z418">
        <v>42440.747480350299</v>
      </c>
      <c r="AA418">
        <v>41913.630888444903</v>
      </c>
      <c r="AB418">
        <v>40879.3849612657</v>
      </c>
      <c r="AC418">
        <v>39440.080870166901</v>
      </c>
      <c r="AD418">
        <v>36927.868131332703</v>
      </c>
      <c r="AE418">
        <v>37153.613534365097</v>
      </c>
      <c r="AF418">
        <v>37153.613534365097</v>
      </c>
      <c r="AG418">
        <v>37153.613534365097</v>
      </c>
      <c r="AH418">
        <v>37153.613534365097</v>
      </c>
      <c r="AI418">
        <v>37153.613534365097</v>
      </c>
    </row>
    <row r="419" spans="1:35" x14ac:dyDescent="0.15">
      <c r="A419" t="s">
        <v>59</v>
      </c>
      <c r="B419" t="s">
        <v>50</v>
      </c>
      <c r="C419" t="s">
        <v>68</v>
      </c>
      <c r="D419">
        <v>2011</v>
      </c>
      <c r="E419">
        <v>1</v>
      </c>
      <c r="F419">
        <v>106348.047907161</v>
      </c>
      <c r="G419">
        <v>106348.047907161</v>
      </c>
      <c r="H419">
        <v>106348.047907161</v>
      </c>
      <c r="I419">
        <v>106348.047907161</v>
      </c>
      <c r="J419">
        <v>106348.047907161</v>
      </c>
      <c r="K419">
        <v>106348.047907161</v>
      </c>
      <c r="L419">
        <v>106093.72223138199</v>
      </c>
      <c r="M419">
        <v>106348.047907161</v>
      </c>
      <c r="N419">
        <v>104482.857561356</v>
      </c>
      <c r="O419">
        <v>106348.047907161</v>
      </c>
      <c r="P419">
        <v>106348.047907161</v>
      </c>
      <c r="Q419">
        <v>106348.047907161</v>
      </c>
      <c r="R419">
        <v>103855.084240998</v>
      </c>
      <c r="S419">
        <v>105042.976058192</v>
      </c>
      <c r="T419">
        <v>103683.516839485</v>
      </c>
      <c r="U419">
        <v>101515.43512463001</v>
      </c>
      <c r="V419">
        <v>101335.920553516</v>
      </c>
      <c r="W419">
        <v>101903.941696982</v>
      </c>
      <c r="X419">
        <v>105591.16971885299</v>
      </c>
      <c r="Y419">
        <v>105591.16971885299</v>
      </c>
      <c r="Z419">
        <v>101452.87212641801</v>
      </c>
    </row>
    <row r="420" spans="1:35" x14ac:dyDescent="0.15">
      <c r="A420" t="s">
        <v>59</v>
      </c>
      <c r="B420" t="s">
        <v>50</v>
      </c>
      <c r="C420" t="s">
        <v>68</v>
      </c>
      <c r="D420">
        <v>2012</v>
      </c>
      <c r="E420">
        <v>1</v>
      </c>
      <c r="F420">
        <v>205215.62535019199</v>
      </c>
      <c r="G420">
        <v>205215.62535019199</v>
      </c>
      <c r="H420">
        <v>205215.62535019199</v>
      </c>
      <c r="I420">
        <v>205215.62535019199</v>
      </c>
      <c r="J420">
        <v>205215.62535019199</v>
      </c>
      <c r="K420">
        <v>205215.62535019199</v>
      </c>
      <c r="L420">
        <v>205215.62535019199</v>
      </c>
      <c r="M420">
        <v>205215.62535019199</v>
      </c>
      <c r="N420">
        <v>201146.45545417999</v>
      </c>
      <c r="O420">
        <v>205215.62535019199</v>
      </c>
      <c r="P420">
        <v>205212.83650731301</v>
      </c>
      <c r="Q420">
        <v>202964.37790034301</v>
      </c>
      <c r="R420">
        <v>199949.94568876101</v>
      </c>
      <c r="S420">
        <v>205215.62535019199</v>
      </c>
      <c r="T420">
        <v>198102.78654076901</v>
      </c>
      <c r="U420">
        <v>196010.254363302</v>
      </c>
      <c r="V420">
        <v>202737.66204535001</v>
      </c>
      <c r="W420">
        <v>201514.38772661501</v>
      </c>
      <c r="X420">
        <v>202648.92964364399</v>
      </c>
      <c r="Y420">
        <v>203657.57441313501</v>
      </c>
      <c r="Z420">
        <v>205215.62535019199</v>
      </c>
      <c r="AA420">
        <v>193121.960724887</v>
      </c>
    </row>
    <row r="421" spans="1:35" x14ac:dyDescent="0.15">
      <c r="A421" t="s">
        <v>59</v>
      </c>
      <c r="B421" t="s">
        <v>50</v>
      </c>
      <c r="C421" t="s">
        <v>68</v>
      </c>
      <c r="D421">
        <v>2020</v>
      </c>
      <c r="E421">
        <v>1</v>
      </c>
      <c r="F421">
        <v>78456.985444484002</v>
      </c>
      <c r="G421">
        <v>78456.985444484002</v>
      </c>
      <c r="H421">
        <v>78456.985444484002</v>
      </c>
      <c r="I421">
        <v>78456.985444484002</v>
      </c>
      <c r="J421">
        <v>78456.985444484002</v>
      </c>
      <c r="K421">
        <v>78456.985444484002</v>
      </c>
      <c r="L421">
        <v>78456.985444484002</v>
      </c>
      <c r="M421">
        <v>78456.985444484002</v>
      </c>
      <c r="N421">
        <v>77292.947872434495</v>
      </c>
      <c r="O421">
        <v>76929.967211086507</v>
      </c>
      <c r="P421">
        <v>78456.985444484002</v>
      </c>
      <c r="Q421">
        <v>77298.645222200706</v>
      </c>
      <c r="R421">
        <v>76929.967211086507</v>
      </c>
      <c r="S421">
        <v>77965.644732076893</v>
      </c>
      <c r="T421">
        <v>77840.666161513</v>
      </c>
      <c r="U421">
        <v>78456.985444484002</v>
      </c>
      <c r="V421">
        <v>77318.456245364403</v>
      </c>
      <c r="W421">
        <v>77837.245351389094</v>
      </c>
      <c r="X421">
        <v>77416.181335323097</v>
      </c>
      <c r="Y421">
        <v>77938.196338459296</v>
      </c>
      <c r="Z421">
        <v>77809.984491383395</v>
      </c>
      <c r="AA421">
        <v>73669.082105391906</v>
      </c>
      <c r="AB421">
        <v>71640.535670614394</v>
      </c>
      <c r="AC421">
        <v>68554.539089594793</v>
      </c>
      <c r="AD421">
        <v>73503.974424361702</v>
      </c>
      <c r="AE421">
        <v>65533.738769113203</v>
      </c>
      <c r="AF421">
        <v>65533.738769113203</v>
      </c>
      <c r="AG421">
        <v>65533.738769113203</v>
      </c>
      <c r="AH421">
        <v>65533.738769113203</v>
      </c>
      <c r="AI421">
        <v>65533.738769113203</v>
      </c>
    </row>
    <row r="422" spans="1:35" x14ac:dyDescent="0.15">
      <c r="A422" t="s">
        <v>59</v>
      </c>
      <c r="B422" t="s">
        <v>50</v>
      </c>
      <c r="C422" t="s">
        <v>68</v>
      </c>
      <c r="D422">
        <v>2041</v>
      </c>
      <c r="E422">
        <v>1</v>
      </c>
      <c r="AA422">
        <v>256536.30405666301</v>
      </c>
      <c r="AB422">
        <v>243819.399523334</v>
      </c>
      <c r="AC422">
        <v>240357.92211748901</v>
      </c>
      <c r="AD422">
        <v>238588.50408771899</v>
      </c>
      <c r="AE422">
        <v>230465.24600646799</v>
      </c>
      <c r="AF422">
        <v>230465.24600646799</v>
      </c>
      <c r="AG422">
        <v>230465.24600646799</v>
      </c>
      <c r="AH422">
        <v>230465.24600646799</v>
      </c>
      <c r="AI422">
        <v>230465.24600646799</v>
      </c>
    </row>
    <row r="423" spans="1:35" x14ac:dyDescent="0.15">
      <c r="A423" t="s">
        <v>59</v>
      </c>
      <c r="B423" t="s">
        <v>50</v>
      </c>
      <c r="C423" t="s">
        <v>68</v>
      </c>
      <c r="D423">
        <v>2042</v>
      </c>
      <c r="E423">
        <v>1</v>
      </c>
      <c r="AB423">
        <v>341796.56444683298</v>
      </c>
      <c r="AC423">
        <v>326962.57915913902</v>
      </c>
      <c r="AD423">
        <v>320833.26830611401</v>
      </c>
      <c r="AE423">
        <v>314595.47524120897</v>
      </c>
      <c r="AF423">
        <v>314595.47524120897</v>
      </c>
      <c r="AG423">
        <v>314595.47524120897</v>
      </c>
      <c r="AH423">
        <v>314595.47524120897</v>
      </c>
      <c r="AI423">
        <v>314595.47524120897</v>
      </c>
    </row>
    <row r="424" spans="1:35" x14ac:dyDescent="0.15">
      <c r="A424" t="s">
        <v>59</v>
      </c>
      <c r="B424" t="s">
        <v>50</v>
      </c>
      <c r="C424" t="s">
        <v>68</v>
      </c>
      <c r="D424">
        <v>2043</v>
      </c>
      <c r="E424">
        <v>1</v>
      </c>
      <c r="AC424">
        <v>142732.82471211601</v>
      </c>
      <c r="AD424">
        <v>153037.713278838</v>
      </c>
      <c r="AE424">
        <v>136443.41822846801</v>
      </c>
      <c r="AF424">
        <v>136443.41822846801</v>
      </c>
      <c r="AG424">
        <v>136443.41822846801</v>
      </c>
      <c r="AH424">
        <v>136443.41822846801</v>
      </c>
      <c r="AI424">
        <v>136443.41822846801</v>
      </c>
    </row>
    <row r="425" spans="1:35" x14ac:dyDescent="0.15">
      <c r="A425" t="s">
        <v>59</v>
      </c>
      <c r="B425" t="s">
        <v>50</v>
      </c>
      <c r="C425" t="s">
        <v>68</v>
      </c>
      <c r="D425">
        <v>2044</v>
      </c>
      <c r="E425">
        <v>1</v>
      </c>
      <c r="AD425">
        <v>153037.713278838</v>
      </c>
      <c r="AE425">
        <v>136443.41822846801</v>
      </c>
      <c r="AF425">
        <v>136443.41822846801</v>
      </c>
      <c r="AG425">
        <v>136443.41822846801</v>
      </c>
      <c r="AH425">
        <v>136443.41822846801</v>
      </c>
      <c r="AI425">
        <v>136443.41822846801</v>
      </c>
    </row>
    <row r="426" spans="1:35" x14ac:dyDescent="0.15">
      <c r="A426" t="s">
        <v>59</v>
      </c>
      <c r="B426" t="s">
        <v>50</v>
      </c>
      <c r="C426" t="s">
        <v>68</v>
      </c>
      <c r="D426">
        <v>2045</v>
      </c>
      <c r="E426">
        <v>1</v>
      </c>
      <c r="AE426">
        <v>120619.834129977</v>
      </c>
      <c r="AF426">
        <v>120619.834129977</v>
      </c>
      <c r="AG426">
        <v>120619.834129977</v>
      </c>
      <c r="AH426">
        <v>120619.834129977</v>
      </c>
      <c r="AI426">
        <v>120619.834129977</v>
      </c>
    </row>
    <row r="427" spans="1:35" x14ac:dyDescent="0.15">
      <c r="A427" t="s">
        <v>59</v>
      </c>
      <c r="B427" t="s">
        <v>49</v>
      </c>
      <c r="C427" t="s">
        <v>75</v>
      </c>
      <c r="D427">
        <v>2021</v>
      </c>
      <c r="E427">
        <v>0</v>
      </c>
      <c r="G427">
        <v>3005.89534994018</v>
      </c>
      <c r="H427">
        <v>8049.7131399948903</v>
      </c>
      <c r="I427">
        <v>7862.6618298589001</v>
      </c>
      <c r="J427">
        <v>10115.919359249299</v>
      </c>
      <c r="K427">
        <v>12723.7447191184</v>
      </c>
      <c r="L427">
        <v>22427.289248466299</v>
      </c>
      <c r="M427">
        <v>26339.3200129859</v>
      </c>
      <c r="N427">
        <v>26047.524844234002</v>
      </c>
      <c r="O427">
        <v>27373.424600410599</v>
      </c>
      <c r="P427">
        <v>36784.079425538599</v>
      </c>
      <c r="Q427">
        <v>41671.024597811702</v>
      </c>
      <c r="R427">
        <v>41858.729077970798</v>
      </c>
      <c r="S427">
        <v>42382.697396900003</v>
      </c>
      <c r="T427">
        <v>41432.675683110603</v>
      </c>
      <c r="U427">
        <v>42794.843940196297</v>
      </c>
    </row>
    <row r="428" spans="1:35" x14ac:dyDescent="0.15">
      <c r="A428" t="s">
        <v>59</v>
      </c>
      <c r="B428" t="s">
        <v>49</v>
      </c>
      <c r="C428" t="s">
        <v>75</v>
      </c>
      <c r="D428">
        <v>2036</v>
      </c>
      <c r="E428">
        <v>0</v>
      </c>
      <c r="V428">
        <v>43848.5519133333</v>
      </c>
      <c r="W428">
        <v>39625.9777184782</v>
      </c>
      <c r="X428">
        <v>42823.217212872303</v>
      </c>
      <c r="Y428">
        <v>46653.422003040097</v>
      </c>
      <c r="Z428">
        <v>42467.415112412898</v>
      </c>
      <c r="AA428">
        <v>36058.171905879797</v>
      </c>
      <c r="AB428">
        <v>33196.947926952002</v>
      </c>
      <c r="AC428">
        <v>30658.461231533001</v>
      </c>
      <c r="AD428">
        <v>26341.8199374865</v>
      </c>
      <c r="AE428">
        <v>28764.649727775301</v>
      </c>
      <c r="AF428">
        <v>28764.649727775301</v>
      </c>
      <c r="AG428">
        <v>28764.649727775301</v>
      </c>
      <c r="AH428">
        <v>28764.649727775301</v>
      </c>
      <c r="AI428">
        <v>28764.649727775301</v>
      </c>
    </row>
    <row r="429" spans="1:35" x14ac:dyDescent="0.15">
      <c r="A429" t="s">
        <v>59</v>
      </c>
      <c r="B429" t="s">
        <v>49</v>
      </c>
      <c r="C429" t="s">
        <v>75</v>
      </c>
      <c r="D429">
        <v>2037</v>
      </c>
      <c r="E429">
        <v>0</v>
      </c>
      <c r="W429">
        <v>2461.9436634326098</v>
      </c>
      <c r="X429">
        <v>2660.5866740763499</v>
      </c>
      <c r="Y429">
        <v>2898.5555257169599</v>
      </c>
      <c r="Z429">
        <v>2638.4808541799898</v>
      </c>
      <c r="AA429">
        <v>2240.2775388744099</v>
      </c>
      <c r="AB429">
        <v>2062.5110167553098</v>
      </c>
      <c r="AC429">
        <v>1904.7960127522599</v>
      </c>
      <c r="AD429">
        <v>1636.60508616639</v>
      </c>
      <c r="AE429">
        <v>1787.13438016022</v>
      </c>
      <c r="AF429">
        <v>1787.13438016022</v>
      </c>
      <c r="AG429">
        <v>1787.13438016022</v>
      </c>
      <c r="AH429">
        <v>1787.13438016022</v>
      </c>
      <c r="AI429">
        <v>1787.13438016022</v>
      </c>
    </row>
    <row r="430" spans="1:35" x14ac:dyDescent="0.15">
      <c r="A430" t="s">
        <v>59</v>
      </c>
      <c r="B430" t="s">
        <v>49</v>
      </c>
      <c r="C430" t="s">
        <v>75</v>
      </c>
      <c r="D430">
        <v>2038</v>
      </c>
      <c r="E430">
        <v>0</v>
      </c>
      <c r="X430">
        <v>2660.5866740763499</v>
      </c>
      <c r="Y430">
        <v>2898.5555257169599</v>
      </c>
      <c r="Z430">
        <v>2638.4808541799898</v>
      </c>
      <c r="AA430">
        <v>2240.2775388744099</v>
      </c>
      <c r="AB430">
        <v>2062.5110167553098</v>
      </c>
      <c r="AC430">
        <v>1904.7960127522599</v>
      </c>
      <c r="AD430">
        <v>1636.60508616639</v>
      </c>
      <c r="AE430">
        <v>1787.13438016022</v>
      </c>
      <c r="AF430">
        <v>1787.13438016022</v>
      </c>
      <c r="AG430">
        <v>1787.13438016022</v>
      </c>
      <c r="AH430">
        <v>1787.13438016022</v>
      </c>
      <c r="AI430">
        <v>1787.13438016022</v>
      </c>
    </row>
    <row r="431" spans="1:35" x14ac:dyDescent="0.15">
      <c r="A431" t="s">
        <v>59</v>
      </c>
      <c r="B431" t="s">
        <v>49</v>
      </c>
      <c r="C431" t="s">
        <v>75</v>
      </c>
      <c r="D431">
        <v>2039</v>
      </c>
      <c r="E431">
        <v>0</v>
      </c>
      <c r="Y431">
        <v>2898.5555257169499</v>
      </c>
      <c r="Z431">
        <v>2638.4808541799798</v>
      </c>
      <c r="AA431">
        <v>2240.2775388743999</v>
      </c>
      <c r="AB431">
        <v>2062.5110167553098</v>
      </c>
      <c r="AC431">
        <v>1904.7960127522499</v>
      </c>
      <c r="AD431">
        <v>1636.60508616639</v>
      </c>
      <c r="AE431">
        <v>1787.13438016021</v>
      </c>
      <c r="AF431">
        <v>1787.13438016021</v>
      </c>
      <c r="AG431">
        <v>1787.13438016021</v>
      </c>
      <c r="AH431">
        <v>1787.13438016021</v>
      </c>
      <c r="AI431">
        <v>1787.13438016021</v>
      </c>
    </row>
    <row r="432" spans="1:35" x14ac:dyDescent="0.15">
      <c r="A432" t="s">
        <v>59</v>
      </c>
      <c r="B432" t="s">
        <v>49</v>
      </c>
      <c r="C432" t="s">
        <v>75</v>
      </c>
      <c r="D432">
        <v>2040</v>
      </c>
      <c r="E432">
        <v>0</v>
      </c>
      <c r="Z432">
        <v>2638.4808541799898</v>
      </c>
      <c r="AA432">
        <v>2240.2775388744099</v>
      </c>
      <c r="AB432">
        <v>2062.5110167553098</v>
      </c>
      <c r="AC432">
        <v>1904.7960127522599</v>
      </c>
      <c r="AD432">
        <v>1636.60508616639</v>
      </c>
      <c r="AE432">
        <v>1787.13438016022</v>
      </c>
      <c r="AF432">
        <v>1787.13438016022</v>
      </c>
      <c r="AG432">
        <v>1787.13438016022</v>
      </c>
      <c r="AH432">
        <v>1787.13438016022</v>
      </c>
      <c r="AI432">
        <v>1787.13438016022</v>
      </c>
    </row>
    <row r="433" spans="1:35" x14ac:dyDescent="0.15">
      <c r="A433" t="s">
        <v>59</v>
      </c>
      <c r="B433" t="s">
        <v>49</v>
      </c>
      <c r="C433" t="s">
        <v>75</v>
      </c>
      <c r="D433">
        <v>2041</v>
      </c>
      <c r="E433">
        <v>0</v>
      </c>
      <c r="AA433">
        <v>24143.625134186001</v>
      </c>
      <c r="AB433">
        <v>22227.823097618701</v>
      </c>
      <c r="AC433">
        <v>20528.117651033899</v>
      </c>
      <c r="AD433">
        <v>17637.805587675801</v>
      </c>
      <c r="AE433">
        <v>19260.070143221201</v>
      </c>
      <c r="AF433">
        <v>19260.070143221201</v>
      </c>
      <c r="AG433">
        <v>19260.070143221201</v>
      </c>
      <c r="AH433">
        <v>19260.070143221201</v>
      </c>
      <c r="AI433">
        <v>19260.070143221201</v>
      </c>
    </row>
    <row r="434" spans="1:35" x14ac:dyDescent="0.15">
      <c r="A434" t="s">
        <v>59</v>
      </c>
      <c r="B434" t="s">
        <v>49</v>
      </c>
      <c r="C434" t="s">
        <v>75</v>
      </c>
      <c r="D434">
        <v>2042</v>
      </c>
      <c r="E434">
        <v>0</v>
      </c>
      <c r="AB434">
        <v>22227.823097618701</v>
      </c>
      <c r="AC434">
        <v>20528.117651033899</v>
      </c>
      <c r="AD434">
        <v>17637.805587675801</v>
      </c>
      <c r="AE434">
        <v>19260.070143221201</v>
      </c>
      <c r="AF434">
        <v>19260.070143221201</v>
      </c>
      <c r="AG434">
        <v>19260.070143221201</v>
      </c>
      <c r="AH434">
        <v>19260.070143221201</v>
      </c>
      <c r="AI434">
        <v>19260.070143221201</v>
      </c>
    </row>
    <row r="435" spans="1:35" x14ac:dyDescent="0.15">
      <c r="A435" t="s">
        <v>59</v>
      </c>
      <c r="B435" t="s">
        <v>49</v>
      </c>
      <c r="C435" t="s">
        <v>75</v>
      </c>
      <c r="D435">
        <v>2043</v>
      </c>
      <c r="E435">
        <v>0</v>
      </c>
      <c r="AC435">
        <v>20528.117651033899</v>
      </c>
      <c r="AD435">
        <v>17637.805587675801</v>
      </c>
      <c r="AE435">
        <v>19260.070143221201</v>
      </c>
      <c r="AF435">
        <v>19260.070143221201</v>
      </c>
      <c r="AG435">
        <v>19260.070143221201</v>
      </c>
      <c r="AH435">
        <v>19260.070143221201</v>
      </c>
      <c r="AI435">
        <v>19260.070143221201</v>
      </c>
    </row>
    <row r="436" spans="1:35" x14ac:dyDescent="0.15">
      <c r="A436" t="s">
        <v>59</v>
      </c>
      <c r="B436" t="s">
        <v>49</v>
      </c>
      <c r="C436" t="s">
        <v>75</v>
      </c>
      <c r="D436">
        <v>2044</v>
      </c>
      <c r="E436">
        <v>0</v>
      </c>
      <c r="AD436">
        <v>17637.805587675801</v>
      </c>
      <c r="AE436">
        <v>19260.070143221201</v>
      </c>
      <c r="AF436">
        <v>19260.070143221201</v>
      </c>
      <c r="AG436">
        <v>19260.070143221201</v>
      </c>
      <c r="AH436">
        <v>19260.070143221201</v>
      </c>
      <c r="AI436">
        <v>19260.070143221201</v>
      </c>
    </row>
    <row r="437" spans="1:35" x14ac:dyDescent="0.15">
      <c r="A437" t="s">
        <v>59</v>
      </c>
      <c r="B437" t="s">
        <v>49</v>
      </c>
      <c r="C437" t="s">
        <v>75</v>
      </c>
      <c r="D437">
        <v>2045</v>
      </c>
      <c r="E437">
        <v>0</v>
      </c>
      <c r="AE437">
        <v>19260.070143221201</v>
      </c>
      <c r="AF437">
        <v>19260.070143221201</v>
      </c>
      <c r="AG437">
        <v>19260.070143221201</v>
      </c>
      <c r="AH437">
        <v>19260.070143221201</v>
      </c>
      <c r="AI437">
        <v>19260.070143221201</v>
      </c>
    </row>
    <row r="438" spans="1:35" x14ac:dyDescent="0.15">
      <c r="A438" t="s">
        <v>59</v>
      </c>
      <c r="B438" t="s">
        <v>60</v>
      </c>
      <c r="C438" t="s">
        <v>77</v>
      </c>
      <c r="E438">
        <v>0</v>
      </c>
      <c r="H438">
        <v>-3550.3493668731498</v>
      </c>
      <c r="I438">
        <v>574.32161344712199</v>
      </c>
      <c r="J438">
        <v>737.44815221073895</v>
      </c>
      <c r="K438">
        <v>1712.8602004908701</v>
      </c>
      <c r="L438">
        <v>664.03931527939199</v>
      </c>
      <c r="M438">
        <v>-10593.807476628601</v>
      </c>
      <c r="N438">
        <v>-10077.4759142688</v>
      </c>
      <c r="O438">
        <v>-12632.7103499366</v>
      </c>
      <c r="P438">
        <v>-12761.738124879301</v>
      </c>
      <c r="Q438">
        <v>-23614.5756671692</v>
      </c>
      <c r="R438">
        <v>-20213.116274775501</v>
      </c>
      <c r="S438">
        <v>-24924.0014918376</v>
      </c>
      <c r="T438">
        <v>-27268.4949600533</v>
      </c>
      <c r="U438">
        <v>-25052.233463736498</v>
      </c>
      <c r="V438">
        <v>-25149.563260937099</v>
      </c>
      <c r="W438">
        <v>-27068.916624334401</v>
      </c>
      <c r="X438">
        <v>-35162.2300060985</v>
      </c>
      <c r="Y438">
        <v>-32008.5730771608</v>
      </c>
      <c r="Z438">
        <v>-34683.267922702697</v>
      </c>
      <c r="AA438">
        <v>-5663.2677157047401</v>
      </c>
      <c r="AB438">
        <v>-5204.9657260364902</v>
      </c>
      <c r="AC438">
        <v>8908.3407530102904</v>
      </c>
      <c r="AD438">
        <v>24422.505074914399</v>
      </c>
      <c r="AE438">
        <v>14105.3748998131</v>
      </c>
      <c r="AF438">
        <v>14105.3748998131</v>
      </c>
      <c r="AG438">
        <v>14105.3748998131</v>
      </c>
      <c r="AH438">
        <v>14105.3748998131</v>
      </c>
      <c r="AI438">
        <v>14105.3748998131</v>
      </c>
    </row>
    <row r="439" spans="1:35" x14ac:dyDescent="0.15">
      <c r="A439" t="s">
        <v>59</v>
      </c>
      <c r="B439" t="s">
        <v>48</v>
      </c>
      <c r="C439" t="s">
        <v>76</v>
      </c>
      <c r="D439">
        <v>1992</v>
      </c>
      <c r="E439">
        <v>0</v>
      </c>
      <c r="F439">
        <v>1576800</v>
      </c>
      <c r="G439">
        <v>1576800</v>
      </c>
    </row>
    <row r="440" spans="1:35" x14ac:dyDescent="0.15">
      <c r="A440" t="s">
        <v>59</v>
      </c>
      <c r="B440" t="s">
        <v>48</v>
      </c>
      <c r="C440" t="s">
        <v>74</v>
      </c>
      <c r="D440">
        <v>2012</v>
      </c>
      <c r="E440">
        <v>1</v>
      </c>
      <c r="F440">
        <v>11928.5506763004</v>
      </c>
      <c r="G440">
        <v>11928.5506763004</v>
      </c>
      <c r="H440">
        <v>11928.5506763004</v>
      </c>
      <c r="I440">
        <v>11928.5506763004</v>
      </c>
      <c r="J440">
        <v>11928.5506763004</v>
      </c>
      <c r="K440">
        <v>11882.000761268</v>
      </c>
      <c r="L440">
        <v>11928.5506763004</v>
      </c>
      <c r="M440">
        <v>11917.3746014809</v>
      </c>
      <c r="N440">
        <v>11928.5506763004</v>
      </c>
      <c r="O440">
        <v>11928.5506763004</v>
      </c>
      <c r="P440">
        <v>11729.758027608999</v>
      </c>
      <c r="Q440">
        <v>11928.5506763004</v>
      </c>
      <c r="R440">
        <v>11890.813776961901</v>
      </c>
      <c r="S440">
        <v>11397.6282372105</v>
      </c>
      <c r="T440">
        <v>11836.9499180165</v>
      </c>
      <c r="U440">
        <v>11131.706464348999</v>
      </c>
      <c r="V440">
        <v>11471.0124159722</v>
      </c>
      <c r="W440">
        <v>11660.102782149301</v>
      </c>
      <c r="X440">
        <v>11555.655570904601</v>
      </c>
      <c r="Y440">
        <v>11437.664943555001</v>
      </c>
      <c r="Z440">
        <v>11643.314427707201</v>
      </c>
      <c r="AA440">
        <v>10456.0610055615</v>
      </c>
    </row>
    <row r="441" spans="1:35" x14ac:dyDescent="0.15">
      <c r="A441" t="s">
        <v>59</v>
      </c>
      <c r="B441" t="s">
        <v>48</v>
      </c>
      <c r="C441" t="s">
        <v>74</v>
      </c>
      <c r="D441">
        <v>2016</v>
      </c>
      <c r="E441">
        <v>1</v>
      </c>
      <c r="F441">
        <v>61961.043002072198</v>
      </c>
      <c r="G441">
        <v>61961.043002072198</v>
      </c>
      <c r="H441">
        <v>61961.043002072198</v>
      </c>
      <c r="I441">
        <v>61961.043002072198</v>
      </c>
      <c r="J441">
        <v>59833.014678594896</v>
      </c>
      <c r="K441">
        <v>59727.050963183203</v>
      </c>
      <c r="L441">
        <v>60090.5714679538</v>
      </c>
      <c r="M441">
        <v>61961.043002072198</v>
      </c>
      <c r="N441">
        <v>60259.914479340601</v>
      </c>
      <c r="O441">
        <v>57916.436372592099</v>
      </c>
      <c r="P441">
        <v>61961.043002072198</v>
      </c>
      <c r="Q441">
        <v>61961.043002072198</v>
      </c>
      <c r="R441">
        <v>61961.043002072198</v>
      </c>
      <c r="S441">
        <v>61961.043002072198</v>
      </c>
      <c r="T441">
        <v>58595.942859805298</v>
      </c>
      <c r="U441">
        <v>59621.756441257799</v>
      </c>
      <c r="V441">
        <v>59071.907982135999</v>
      </c>
      <c r="W441">
        <v>60093.851019161601</v>
      </c>
      <c r="X441">
        <v>57797.992482961301</v>
      </c>
      <c r="Y441">
        <v>61166.2361621932</v>
      </c>
      <c r="Z441">
        <v>61961.043002072198</v>
      </c>
      <c r="AA441">
        <v>54687.310038396798</v>
      </c>
      <c r="AB441">
        <v>52958.860065731002</v>
      </c>
      <c r="AC441">
        <v>44902.333301942701</v>
      </c>
      <c r="AD441">
        <v>42637.737889543998</v>
      </c>
      <c r="AE441">
        <v>42824.698054589397</v>
      </c>
      <c r="AF441">
        <v>42824.698054589397</v>
      </c>
      <c r="AG441">
        <v>42824.698054589397</v>
      </c>
      <c r="AH441">
        <v>42824.698054589397</v>
      </c>
      <c r="AI441">
        <v>42824.698054589397</v>
      </c>
    </row>
    <row r="442" spans="1:35" x14ac:dyDescent="0.15">
      <c r="A442" t="s">
        <v>59</v>
      </c>
      <c r="B442" t="s">
        <v>48</v>
      </c>
      <c r="C442" t="s">
        <v>74</v>
      </c>
      <c r="D442">
        <v>2019</v>
      </c>
      <c r="E442">
        <v>1</v>
      </c>
      <c r="F442">
        <v>292463.74107457098</v>
      </c>
      <c r="G442">
        <v>292463.74107457098</v>
      </c>
      <c r="H442">
        <v>292463.74107457098</v>
      </c>
      <c r="I442">
        <v>292463.74107457098</v>
      </c>
      <c r="J442">
        <v>292463.74107457098</v>
      </c>
      <c r="K442">
        <v>290943.969397543</v>
      </c>
      <c r="L442">
        <v>292463.74107457098</v>
      </c>
      <c r="M442">
        <v>285445.48747044301</v>
      </c>
      <c r="N442">
        <v>290045.54265742702</v>
      </c>
      <c r="O442">
        <v>290927.30635930301</v>
      </c>
      <c r="P442">
        <v>292463.74107457098</v>
      </c>
      <c r="Q442">
        <v>290886.37508505798</v>
      </c>
      <c r="R442">
        <v>290927.30635930301</v>
      </c>
      <c r="S442">
        <v>289145.57467964099</v>
      </c>
      <c r="T442">
        <v>287185.82314970798</v>
      </c>
      <c r="U442">
        <v>280743.107747439</v>
      </c>
      <c r="V442">
        <v>284445.74276077002</v>
      </c>
      <c r="W442">
        <v>282761.93687659397</v>
      </c>
      <c r="X442">
        <v>275605.09464023699</v>
      </c>
      <c r="Y442">
        <v>282719.61479683901</v>
      </c>
      <c r="Z442">
        <v>286183.53853118501</v>
      </c>
      <c r="AA442">
        <v>273960.04859301902</v>
      </c>
      <c r="AB442">
        <v>236959.85865582101</v>
      </c>
      <c r="AC442">
        <v>233416.55527617401</v>
      </c>
      <c r="AD442">
        <v>200783.49230463599</v>
      </c>
      <c r="AE442">
        <v>197737.14809215799</v>
      </c>
      <c r="AF442">
        <v>197737.14809215799</v>
      </c>
      <c r="AG442">
        <v>197737.14809215799</v>
      </c>
      <c r="AH442">
        <v>197737.14809215799</v>
      </c>
      <c r="AI442">
        <v>197737.14809215799</v>
      </c>
    </row>
    <row r="443" spans="1:35" x14ac:dyDescent="0.15">
      <c r="A443" t="s">
        <v>59</v>
      </c>
      <c r="B443" t="s">
        <v>48</v>
      </c>
      <c r="C443" t="s">
        <v>74</v>
      </c>
      <c r="D443">
        <v>2020</v>
      </c>
      <c r="E443">
        <v>1</v>
      </c>
      <c r="F443">
        <v>33284.088023506403</v>
      </c>
      <c r="G443">
        <v>33284.088023506403</v>
      </c>
      <c r="H443">
        <v>33284.088023506403</v>
      </c>
      <c r="I443">
        <v>33284.088023506403</v>
      </c>
      <c r="J443">
        <v>33284.088023506403</v>
      </c>
      <c r="K443">
        <v>32259.0020273505</v>
      </c>
      <c r="L443">
        <v>33284.088023506403</v>
      </c>
      <c r="M443">
        <v>33284.088023506403</v>
      </c>
      <c r="N443">
        <v>32247.762808058</v>
      </c>
      <c r="O443">
        <v>32247.762808058</v>
      </c>
      <c r="P443">
        <v>33284.088023506403</v>
      </c>
      <c r="Q443">
        <v>32259.0020273505</v>
      </c>
      <c r="R443">
        <v>32247.762808058</v>
      </c>
      <c r="S443">
        <v>31482.080062407498</v>
      </c>
      <c r="T443">
        <v>32822.995248411004</v>
      </c>
      <c r="U443">
        <v>31550.074055657002</v>
      </c>
      <c r="V443">
        <v>32400.230488400299</v>
      </c>
      <c r="W443">
        <v>31485.059567348399</v>
      </c>
      <c r="X443">
        <v>31209.986279284902</v>
      </c>
      <c r="Y443">
        <v>32817.394169237399</v>
      </c>
      <c r="Z443">
        <v>32510.1455635044</v>
      </c>
      <c r="AA443">
        <v>31792.760706728699</v>
      </c>
      <c r="AB443">
        <v>26812.777882077698</v>
      </c>
      <c r="AC443">
        <v>24224.333167896799</v>
      </c>
      <c r="AD443">
        <v>22304.217365447399</v>
      </c>
      <c r="AE443">
        <v>21051.1609883522</v>
      </c>
      <c r="AF443">
        <v>21051.1609883522</v>
      </c>
      <c r="AG443">
        <v>21051.1609883522</v>
      </c>
      <c r="AH443">
        <v>21051.1609883522</v>
      </c>
      <c r="AI443">
        <v>21051.1609883522</v>
      </c>
    </row>
    <row r="444" spans="1:35" x14ac:dyDescent="0.15">
      <c r="A444" t="s">
        <v>59</v>
      </c>
      <c r="B444" t="s">
        <v>48</v>
      </c>
      <c r="C444" t="s">
        <v>74</v>
      </c>
      <c r="D444">
        <v>2021</v>
      </c>
      <c r="E444">
        <v>1</v>
      </c>
      <c r="G444">
        <v>332806.56386878301</v>
      </c>
      <c r="H444">
        <v>332806.56386878301</v>
      </c>
      <c r="I444">
        <v>332806.56386878301</v>
      </c>
      <c r="J444">
        <v>332806.56386878301</v>
      </c>
      <c r="K444">
        <v>331507.82123937702</v>
      </c>
      <c r="L444">
        <v>332806.56386878301</v>
      </c>
      <c r="M444">
        <v>332494.75138131902</v>
      </c>
      <c r="N444">
        <v>332806.56386878301</v>
      </c>
      <c r="O444">
        <v>332806.56386878301</v>
      </c>
      <c r="P444">
        <v>327260.24897029198</v>
      </c>
      <c r="Q444">
        <v>332806.56386878301</v>
      </c>
      <c r="R444">
        <v>331753.70437723899</v>
      </c>
      <c r="S444">
        <v>317993.82781817397</v>
      </c>
      <c r="T444">
        <v>330250.90271266003</v>
      </c>
      <c r="U444">
        <v>310574.61035533698</v>
      </c>
      <c r="V444">
        <v>320041.24640562601</v>
      </c>
      <c r="W444">
        <v>325316.867621966</v>
      </c>
      <c r="X444">
        <v>322402.79042823799</v>
      </c>
      <c r="Y444">
        <v>319110.851925186</v>
      </c>
      <c r="Z444">
        <v>324848.47253303102</v>
      </c>
      <c r="AA444">
        <v>291724.10205516597</v>
      </c>
      <c r="AB444">
        <v>288834.929658168</v>
      </c>
      <c r="AC444">
        <v>223360.974472712</v>
      </c>
      <c r="AD444">
        <v>213227.57424804801</v>
      </c>
      <c r="AE444">
        <v>216631.98312967</v>
      </c>
      <c r="AF444">
        <v>216631.98312967</v>
      </c>
      <c r="AG444">
        <v>216631.98312967</v>
      </c>
      <c r="AH444">
        <v>216631.98312967</v>
      </c>
      <c r="AI444">
        <v>216631.98312967</v>
      </c>
    </row>
    <row r="445" spans="1:35" x14ac:dyDescent="0.15">
      <c r="A445" t="s">
        <v>59</v>
      </c>
      <c r="B445" t="s">
        <v>48</v>
      </c>
      <c r="C445" t="s">
        <v>74</v>
      </c>
      <c r="D445">
        <v>2022</v>
      </c>
      <c r="E445">
        <v>1</v>
      </c>
      <c r="H445">
        <v>1639897.2291375899</v>
      </c>
      <c r="I445">
        <v>1639897.2291375899</v>
      </c>
      <c r="J445">
        <v>1639013.85117323</v>
      </c>
      <c r="K445">
        <v>1637320.4223426401</v>
      </c>
      <c r="L445">
        <v>1637692.23899019</v>
      </c>
      <c r="M445">
        <v>1639670.2773328901</v>
      </c>
      <c r="N445">
        <v>1634743.66553784</v>
      </c>
      <c r="O445">
        <v>1629353.59241511</v>
      </c>
      <c r="P445">
        <v>1633722.4762627301</v>
      </c>
      <c r="Q445">
        <v>1639844.10912182</v>
      </c>
      <c r="R445">
        <v>1631615.54133341</v>
      </c>
      <c r="S445">
        <v>1623587.23869039</v>
      </c>
      <c r="T445">
        <v>1615776.42259728</v>
      </c>
      <c r="U445">
        <v>1600381.08226512</v>
      </c>
      <c r="V445">
        <v>1579768.65154319</v>
      </c>
      <c r="W445">
        <v>1597119.0064664599</v>
      </c>
      <c r="X445">
        <v>1621924.4684989401</v>
      </c>
      <c r="Y445">
        <v>1598161.9920165499</v>
      </c>
      <c r="Z445">
        <v>1613374.5231413201</v>
      </c>
      <c r="AA445">
        <v>1525086.3995660699</v>
      </c>
      <c r="AB445">
        <v>1407462.7364966001</v>
      </c>
      <c r="AC445">
        <v>1253780.76185743</v>
      </c>
      <c r="AD445">
        <v>1118028.2674926501</v>
      </c>
      <c r="AE445">
        <v>1205466.87803436</v>
      </c>
      <c r="AF445">
        <v>1205466.87803436</v>
      </c>
      <c r="AG445">
        <v>1205466.87803436</v>
      </c>
      <c r="AH445">
        <v>1205466.87803436</v>
      </c>
      <c r="AI445">
        <v>1205466.87803436</v>
      </c>
    </row>
    <row r="446" spans="1:35" x14ac:dyDescent="0.15">
      <c r="A446" t="s">
        <v>59</v>
      </c>
      <c r="B446" t="s">
        <v>48</v>
      </c>
      <c r="C446" t="s">
        <v>74</v>
      </c>
      <c r="D446">
        <v>2041</v>
      </c>
      <c r="E446">
        <v>1</v>
      </c>
      <c r="AA446">
        <v>688945.33742375195</v>
      </c>
      <c r="AB446">
        <v>565160.99953769997</v>
      </c>
      <c r="AC446">
        <v>606813.71380621102</v>
      </c>
      <c r="AD446">
        <v>518746.52396641101</v>
      </c>
      <c r="AE446">
        <v>514378.03171283402</v>
      </c>
      <c r="AF446">
        <v>514378.03171283402</v>
      </c>
      <c r="AG446">
        <v>514378.03171283402</v>
      </c>
      <c r="AH446">
        <v>514378.03171283402</v>
      </c>
      <c r="AI446">
        <v>514378.03171283402</v>
      </c>
    </row>
    <row r="447" spans="1:35" x14ac:dyDescent="0.15">
      <c r="A447" t="s">
        <v>59</v>
      </c>
      <c r="B447" t="s">
        <v>48</v>
      </c>
      <c r="C447" t="s">
        <v>74</v>
      </c>
      <c r="D447">
        <v>2042</v>
      </c>
      <c r="E447">
        <v>1</v>
      </c>
      <c r="AB447">
        <v>667573.64617780503</v>
      </c>
      <c r="AC447">
        <v>641539.70646216604</v>
      </c>
      <c r="AD447">
        <v>616589.19226092403</v>
      </c>
      <c r="AE447">
        <v>673380.42791037902</v>
      </c>
      <c r="AF447">
        <v>673380.42791037902</v>
      </c>
      <c r="AG447">
        <v>673380.42791037902</v>
      </c>
      <c r="AH447">
        <v>673380.42791037902</v>
      </c>
      <c r="AI447">
        <v>673380.42791037902</v>
      </c>
    </row>
    <row r="448" spans="1:35" x14ac:dyDescent="0.15">
      <c r="A448" t="s">
        <v>59</v>
      </c>
      <c r="B448" t="s">
        <v>48</v>
      </c>
      <c r="C448" t="s">
        <v>74</v>
      </c>
      <c r="D448">
        <v>2043</v>
      </c>
      <c r="E448">
        <v>1</v>
      </c>
      <c r="AC448">
        <v>632485.93071024795</v>
      </c>
      <c r="AD448">
        <v>607887.53245474899</v>
      </c>
      <c r="AE448">
        <v>663877.29766197701</v>
      </c>
      <c r="AF448">
        <v>663877.29766197701</v>
      </c>
      <c r="AG448">
        <v>663877.29766197701</v>
      </c>
      <c r="AH448">
        <v>663877.29766197701</v>
      </c>
      <c r="AI448">
        <v>663877.29766197701</v>
      </c>
    </row>
    <row r="449" spans="1:35" x14ac:dyDescent="0.15">
      <c r="A449" t="s">
        <v>59</v>
      </c>
      <c r="B449" t="s">
        <v>48</v>
      </c>
      <c r="C449" t="s">
        <v>74</v>
      </c>
      <c r="D449">
        <v>2044</v>
      </c>
      <c r="E449">
        <v>1</v>
      </c>
      <c r="AD449">
        <v>607887.53245474806</v>
      </c>
      <c r="AE449">
        <v>663877.29766197701</v>
      </c>
      <c r="AF449">
        <v>663877.29766197701</v>
      </c>
      <c r="AG449">
        <v>663877.29766197701</v>
      </c>
      <c r="AH449">
        <v>663877.29766197701</v>
      </c>
      <c r="AI449">
        <v>663877.29766197701</v>
      </c>
    </row>
    <row r="450" spans="1:35" x14ac:dyDescent="0.15">
      <c r="A450" t="s">
        <v>59</v>
      </c>
      <c r="B450" t="s">
        <v>48</v>
      </c>
      <c r="C450" t="s">
        <v>74</v>
      </c>
      <c r="D450">
        <v>2045</v>
      </c>
      <c r="E450">
        <v>1</v>
      </c>
      <c r="AE450">
        <v>537738.85286533099</v>
      </c>
      <c r="AF450">
        <v>537738.85286533099</v>
      </c>
      <c r="AG450">
        <v>537738.85286533099</v>
      </c>
      <c r="AH450">
        <v>537738.85286533099</v>
      </c>
      <c r="AI450">
        <v>537738.85286533099</v>
      </c>
    </row>
    <row r="451" spans="1:35" x14ac:dyDescent="0.15">
      <c r="A451" t="s">
        <v>59</v>
      </c>
      <c r="B451" t="s">
        <v>48</v>
      </c>
      <c r="C451" t="s">
        <v>73</v>
      </c>
      <c r="D451">
        <v>1989</v>
      </c>
      <c r="E451">
        <v>0</v>
      </c>
      <c r="F451">
        <v>374928</v>
      </c>
      <c r="G451">
        <v>374928</v>
      </c>
      <c r="H451">
        <v>374928</v>
      </c>
      <c r="I451">
        <v>374928</v>
      </c>
      <c r="J451">
        <v>374928</v>
      </c>
      <c r="K451">
        <v>374928</v>
      </c>
      <c r="L451">
        <v>374928</v>
      </c>
      <c r="M451">
        <v>374928</v>
      </c>
      <c r="N451">
        <v>374928</v>
      </c>
      <c r="O451">
        <v>374928</v>
      </c>
      <c r="P451">
        <v>374928</v>
      </c>
      <c r="Q451">
        <v>374928</v>
      </c>
      <c r="R451">
        <v>374928</v>
      </c>
      <c r="S451">
        <v>374928</v>
      </c>
      <c r="T451">
        <v>374928</v>
      </c>
      <c r="U451">
        <v>374928</v>
      </c>
      <c r="V451">
        <v>374928</v>
      </c>
      <c r="W451">
        <v>374928</v>
      </c>
      <c r="X451">
        <v>374928</v>
      </c>
      <c r="Y451">
        <v>374928</v>
      </c>
      <c r="Z451">
        <v>374928</v>
      </c>
      <c r="AA451">
        <v>374928</v>
      </c>
      <c r="AB451">
        <v>374928</v>
      </c>
      <c r="AC451">
        <v>374928</v>
      </c>
      <c r="AD451">
        <v>374928</v>
      </c>
      <c r="AE451">
        <v>374928</v>
      </c>
      <c r="AF451">
        <v>374928</v>
      </c>
      <c r="AG451">
        <v>374928</v>
      </c>
      <c r="AH451">
        <v>374928</v>
      </c>
      <c r="AI451">
        <v>374928</v>
      </c>
    </row>
    <row r="452" spans="1:35" x14ac:dyDescent="0.15">
      <c r="A452" t="s">
        <v>59</v>
      </c>
      <c r="B452" t="s">
        <v>48</v>
      </c>
      <c r="C452" t="s">
        <v>72</v>
      </c>
      <c r="D452">
        <v>1989</v>
      </c>
      <c r="E452">
        <v>0</v>
      </c>
      <c r="F452">
        <v>787037.47442297603</v>
      </c>
      <c r="G452">
        <v>788400</v>
      </c>
      <c r="H452">
        <v>729768.54729406803</v>
      </c>
      <c r="I452">
        <v>754471.19399192894</v>
      </c>
      <c r="J452">
        <v>714755.42928266199</v>
      </c>
      <c r="K452">
        <v>683780.05502063304</v>
      </c>
      <c r="L452">
        <v>712130.67896909395</v>
      </c>
      <c r="M452">
        <v>743556.06307671103</v>
      </c>
      <c r="N452">
        <v>693128.38616991905</v>
      </c>
      <c r="O452">
        <v>721891.477303989</v>
      </c>
      <c r="P452">
        <v>722202.95735901</v>
      </c>
      <c r="Q452">
        <v>760460.17881705705</v>
      </c>
      <c r="R452">
        <v>694052.26960110106</v>
      </c>
      <c r="S452">
        <v>720034.04401650699</v>
      </c>
      <c r="T452">
        <v>729200.33530088002</v>
      </c>
      <c r="U452">
        <v>733998.36781872297</v>
      </c>
      <c r="V452">
        <v>675737.00137551595</v>
      </c>
      <c r="W452">
        <v>611067.251114254</v>
      </c>
      <c r="X452">
        <v>591706.671251719</v>
      </c>
      <c r="Y452">
        <v>690467.53782668605</v>
      </c>
      <c r="Z452">
        <v>513399.86244841799</v>
      </c>
      <c r="AA452">
        <v>630982.17744154099</v>
      </c>
      <c r="AB452">
        <v>491153.43878954602</v>
      </c>
      <c r="AC452">
        <v>669200.137551583</v>
      </c>
      <c r="AD452">
        <v>370826.695338719</v>
      </c>
      <c r="AE452">
        <v>78984.594222833606</v>
      </c>
      <c r="AF452">
        <v>78984.594222833606</v>
      </c>
      <c r="AG452">
        <v>78984.594222833606</v>
      </c>
      <c r="AH452">
        <v>78984.594222833606</v>
      </c>
      <c r="AI452">
        <v>78984.594222833606</v>
      </c>
    </row>
    <row r="453" spans="1:35" x14ac:dyDescent="0.15">
      <c r="A453" t="s">
        <v>59</v>
      </c>
      <c r="B453" t="s">
        <v>48</v>
      </c>
      <c r="C453" t="s">
        <v>71</v>
      </c>
      <c r="D453">
        <v>1991</v>
      </c>
      <c r="E453">
        <v>0</v>
      </c>
      <c r="F453">
        <v>787439.80650919105</v>
      </c>
      <c r="G453">
        <v>788400</v>
      </c>
      <c r="H453">
        <v>747209.23045205395</v>
      </c>
      <c r="I453">
        <v>711132.462173315</v>
      </c>
      <c r="J453">
        <v>743515.54332874902</v>
      </c>
      <c r="K453">
        <v>745902.27138630999</v>
      </c>
      <c r="L453">
        <v>755017.69715497002</v>
      </c>
      <c r="M453">
        <v>706362.05777166504</v>
      </c>
      <c r="N453">
        <v>728604.26409903797</v>
      </c>
      <c r="O453">
        <v>705729.99788853899</v>
      </c>
      <c r="P453">
        <v>737731.77441540605</v>
      </c>
      <c r="Q453">
        <v>696221.18294360396</v>
      </c>
      <c r="R453">
        <v>760460.17881705705</v>
      </c>
      <c r="S453">
        <v>685768.22558459395</v>
      </c>
      <c r="T453">
        <v>596785.66168672696</v>
      </c>
      <c r="U453">
        <v>529937.82668500696</v>
      </c>
      <c r="V453">
        <v>594960.04126547498</v>
      </c>
      <c r="W453">
        <v>636959.54195323202</v>
      </c>
      <c r="X453">
        <v>626240.86465668096</v>
      </c>
      <c r="Y453">
        <v>546611.34800550202</v>
      </c>
      <c r="Z453">
        <v>724839.85663440998</v>
      </c>
      <c r="AA453">
        <v>473982.253709135</v>
      </c>
      <c r="AB453">
        <v>491002.81980742799</v>
      </c>
      <c r="AC453">
        <v>201799.31224209099</v>
      </c>
      <c r="AD453">
        <v>442714.37414030201</v>
      </c>
      <c r="AE453">
        <v>66151.856946354994</v>
      </c>
      <c r="AF453">
        <v>66151.856946354994</v>
      </c>
      <c r="AG453">
        <v>66151.856946354994</v>
      </c>
      <c r="AH453">
        <v>66151.856946354994</v>
      </c>
      <c r="AI453">
        <v>66151.856946354994</v>
      </c>
    </row>
    <row r="454" spans="1:35" x14ac:dyDescent="0.15">
      <c r="A454" t="s">
        <v>59</v>
      </c>
      <c r="B454" t="s">
        <v>48</v>
      </c>
      <c r="C454" t="s">
        <v>70</v>
      </c>
      <c r="D454">
        <v>1991</v>
      </c>
      <c r="E454">
        <v>0</v>
      </c>
      <c r="F454">
        <v>226866.89777265</v>
      </c>
      <c r="G454">
        <v>239791.75662184</v>
      </c>
      <c r="H454">
        <v>204447.85797027801</v>
      </c>
      <c r="I454">
        <v>192752.42333633799</v>
      </c>
      <c r="J454">
        <v>180308.97639492099</v>
      </c>
      <c r="K454">
        <v>179489.62861072799</v>
      </c>
      <c r="L454">
        <v>177878.93380940601</v>
      </c>
      <c r="M454">
        <v>177268.50068775701</v>
      </c>
      <c r="N454">
        <v>173619.24557696201</v>
      </c>
      <c r="O454">
        <v>171008.75455146201</v>
      </c>
      <c r="P454">
        <v>170662.06690035699</v>
      </c>
      <c r="Q454">
        <v>189363.70014665599</v>
      </c>
      <c r="R454">
        <v>170493.526834961</v>
      </c>
      <c r="S454">
        <v>160613.471551261</v>
      </c>
      <c r="T454">
        <v>144326.21285431</v>
      </c>
      <c r="U454">
        <v>129277.54430435</v>
      </c>
      <c r="V454">
        <v>119971.68684486501</v>
      </c>
      <c r="W454">
        <v>119470.794460324</v>
      </c>
      <c r="X454">
        <v>117231.93686429301</v>
      </c>
      <c r="Y454">
        <v>123674.395615435</v>
      </c>
      <c r="Z454">
        <v>117532.87004399599</v>
      </c>
      <c r="AA454">
        <v>83656.443960175995</v>
      </c>
      <c r="AB454">
        <v>63970.601921587797</v>
      </c>
      <c r="AC454">
        <v>32713.9441246735</v>
      </c>
      <c r="AD454">
        <v>24593.0838767805</v>
      </c>
      <c r="AE454">
        <v>13903.321859891201</v>
      </c>
      <c r="AF454">
        <v>13903.321859891201</v>
      </c>
      <c r="AG454">
        <v>13903.321859891201</v>
      </c>
      <c r="AH454">
        <v>13903.321859891201</v>
      </c>
      <c r="AI454">
        <v>13903.321859891201</v>
      </c>
    </row>
    <row r="455" spans="1:35" x14ac:dyDescent="0.15">
      <c r="A455" t="s">
        <v>59</v>
      </c>
      <c r="B455" t="s">
        <v>48</v>
      </c>
      <c r="C455" t="s">
        <v>69</v>
      </c>
      <c r="D455">
        <v>2026</v>
      </c>
      <c r="E455">
        <v>1</v>
      </c>
      <c r="L455">
        <v>36580.888928740103</v>
      </c>
      <c r="M455">
        <v>36580.888928740103</v>
      </c>
      <c r="N455">
        <v>36223.074331379103</v>
      </c>
      <c r="O455">
        <v>36580.888928740103</v>
      </c>
      <c r="P455">
        <v>35969.795601345199</v>
      </c>
      <c r="Q455">
        <v>36223.074331379001</v>
      </c>
      <c r="R455">
        <v>36580.888928740002</v>
      </c>
      <c r="S455">
        <v>36580.888928740103</v>
      </c>
      <c r="T455">
        <v>36536.696730175303</v>
      </c>
      <c r="U455">
        <v>36290.488024469698</v>
      </c>
      <c r="V455">
        <v>36283.844118081099</v>
      </c>
      <c r="W455">
        <v>35989.428537238498</v>
      </c>
      <c r="X455">
        <v>36297.844377029098</v>
      </c>
      <c r="Y455">
        <v>36580.888928740002</v>
      </c>
      <c r="Z455">
        <v>36214.2756837099</v>
      </c>
      <c r="AA455">
        <v>35764.492239496198</v>
      </c>
      <c r="AB455">
        <v>34881.980282114499</v>
      </c>
      <c r="AC455">
        <v>33653.836146060501</v>
      </c>
      <c r="AD455">
        <v>31510.189530449199</v>
      </c>
      <c r="AE455">
        <v>31702.815880009301</v>
      </c>
      <c r="AF455">
        <v>31702.815880009301</v>
      </c>
      <c r="AG455">
        <v>31702.815880009301</v>
      </c>
      <c r="AH455">
        <v>31702.815880009301</v>
      </c>
      <c r="AI455">
        <v>31702.815880009301</v>
      </c>
    </row>
    <row r="456" spans="1:35" x14ac:dyDescent="0.15">
      <c r="A456" t="s">
        <v>59</v>
      </c>
      <c r="B456" t="s">
        <v>48</v>
      </c>
      <c r="C456" t="s">
        <v>69</v>
      </c>
      <c r="D456">
        <v>2027</v>
      </c>
      <c r="E456">
        <v>1</v>
      </c>
      <c r="M456">
        <v>36580.888928740103</v>
      </c>
      <c r="N456">
        <v>36223.074331379103</v>
      </c>
      <c r="O456">
        <v>36580.888928740103</v>
      </c>
      <c r="P456">
        <v>35969.795601345199</v>
      </c>
      <c r="Q456">
        <v>36223.074331379001</v>
      </c>
      <c r="R456">
        <v>36580.888928740002</v>
      </c>
      <c r="S456">
        <v>36580.888928740103</v>
      </c>
      <c r="T456">
        <v>36536.696730175303</v>
      </c>
      <c r="U456">
        <v>36290.488024469698</v>
      </c>
      <c r="V456">
        <v>36283.844118081099</v>
      </c>
      <c r="W456">
        <v>35989.428537238498</v>
      </c>
      <c r="X456">
        <v>36297.844377029098</v>
      </c>
      <c r="Y456">
        <v>36580.888928740002</v>
      </c>
      <c r="Z456">
        <v>36214.2756837099</v>
      </c>
      <c r="AA456">
        <v>35764.492239496198</v>
      </c>
      <c r="AB456">
        <v>34881.980282114499</v>
      </c>
      <c r="AC456">
        <v>33653.836146060501</v>
      </c>
      <c r="AD456">
        <v>31510.189530449199</v>
      </c>
      <c r="AE456">
        <v>31702.815880009301</v>
      </c>
      <c r="AF456">
        <v>31702.815880009301</v>
      </c>
      <c r="AG456">
        <v>31702.815880009301</v>
      </c>
      <c r="AH456">
        <v>31702.815880009301</v>
      </c>
      <c r="AI456">
        <v>31702.815880009301</v>
      </c>
    </row>
    <row r="457" spans="1:35" x14ac:dyDescent="0.15">
      <c r="A457" t="s">
        <v>59</v>
      </c>
      <c r="B457" t="s">
        <v>48</v>
      </c>
      <c r="C457" t="s">
        <v>69</v>
      </c>
      <c r="D457">
        <v>2028</v>
      </c>
      <c r="E457">
        <v>1</v>
      </c>
      <c r="N457">
        <v>36223.074331379103</v>
      </c>
      <c r="O457">
        <v>36580.888928740002</v>
      </c>
      <c r="P457">
        <v>35969.795601345199</v>
      </c>
      <c r="Q457">
        <v>36223.074331379001</v>
      </c>
      <c r="R457">
        <v>36580.888928740002</v>
      </c>
      <c r="S457">
        <v>36580.888928740002</v>
      </c>
      <c r="T457">
        <v>36536.696730175303</v>
      </c>
      <c r="U457">
        <v>36290.488024469698</v>
      </c>
      <c r="V457">
        <v>36283.844118081099</v>
      </c>
      <c r="W457">
        <v>35989.428537238498</v>
      </c>
      <c r="X457">
        <v>36297.844377029098</v>
      </c>
      <c r="Y457">
        <v>36580.888928740002</v>
      </c>
      <c r="Z457">
        <v>36214.2756837099</v>
      </c>
      <c r="AA457">
        <v>35764.492239496198</v>
      </c>
      <c r="AB457">
        <v>34881.980282114499</v>
      </c>
      <c r="AC457">
        <v>33653.836146060501</v>
      </c>
      <c r="AD457">
        <v>31510.189530449101</v>
      </c>
      <c r="AE457">
        <v>31702.815880009301</v>
      </c>
      <c r="AF457">
        <v>31702.815880009301</v>
      </c>
      <c r="AG457">
        <v>31702.815880009301</v>
      </c>
      <c r="AH457">
        <v>31702.815880009301</v>
      </c>
      <c r="AI457">
        <v>31702.815880009301</v>
      </c>
    </row>
    <row r="458" spans="1:35" x14ac:dyDescent="0.15">
      <c r="A458" t="s">
        <v>59</v>
      </c>
      <c r="B458" t="s">
        <v>48</v>
      </c>
      <c r="C458" t="s">
        <v>69</v>
      </c>
      <c r="D458">
        <v>2029</v>
      </c>
      <c r="E458">
        <v>1</v>
      </c>
      <c r="O458">
        <v>36580.888928740103</v>
      </c>
      <c r="P458">
        <v>35969.795601345199</v>
      </c>
      <c r="Q458">
        <v>36223.074331379001</v>
      </c>
      <c r="R458">
        <v>36580.888928740002</v>
      </c>
      <c r="S458">
        <v>36580.888928740103</v>
      </c>
      <c r="T458">
        <v>36536.696730175303</v>
      </c>
      <c r="U458">
        <v>36290.488024469698</v>
      </c>
      <c r="V458">
        <v>36283.844118081099</v>
      </c>
      <c r="W458">
        <v>35989.428537238498</v>
      </c>
      <c r="X458">
        <v>36297.844377029098</v>
      </c>
      <c r="Y458">
        <v>36580.888928740002</v>
      </c>
      <c r="Z458">
        <v>36214.2756837099</v>
      </c>
      <c r="AA458">
        <v>35764.492239496198</v>
      </c>
      <c r="AB458">
        <v>34881.980282114499</v>
      </c>
      <c r="AC458">
        <v>33653.836146060501</v>
      </c>
      <c r="AD458">
        <v>31510.189530449199</v>
      </c>
      <c r="AE458">
        <v>31702.815880009301</v>
      </c>
      <c r="AF458">
        <v>31702.815880009301</v>
      </c>
      <c r="AG458">
        <v>31702.815880009301</v>
      </c>
      <c r="AH458">
        <v>31702.815880009301</v>
      </c>
      <c r="AI458">
        <v>31702.815880009301</v>
      </c>
    </row>
    <row r="459" spans="1:35" x14ac:dyDescent="0.15">
      <c r="A459" t="s">
        <v>59</v>
      </c>
      <c r="B459" t="s">
        <v>48</v>
      </c>
      <c r="C459" t="s">
        <v>69</v>
      </c>
      <c r="D459">
        <v>2030</v>
      </c>
      <c r="E459">
        <v>1</v>
      </c>
      <c r="P459">
        <v>35969.795601345199</v>
      </c>
      <c r="Q459">
        <v>36223.074331379001</v>
      </c>
      <c r="R459">
        <v>36580.888928740103</v>
      </c>
      <c r="S459">
        <v>36580.888928740103</v>
      </c>
      <c r="T459">
        <v>36536.696730175303</v>
      </c>
      <c r="U459">
        <v>36290.488024469698</v>
      </c>
      <c r="V459">
        <v>36283.844118081099</v>
      </c>
      <c r="W459">
        <v>35989.428537238498</v>
      </c>
      <c r="X459">
        <v>36297.844377029098</v>
      </c>
      <c r="Y459">
        <v>36580.888928740002</v>
      </c>
      <c r="Z459">
        <v>36214.2756837099</v>
      </c>
      <c r="AA459">
        <v>35764.492239496198</v>
      </c>
      <c r="AB459">
        <v>34881.9802821146</v>
      </c>
      <c r="AC459">
        <v>33653.836146060501</v>
      </c>
      <c r="AD459">
        <v>31510.189530449199</v>
      </c>
      <c r="AE459">
        <v>31702.815880009301</v>
      </c>
      <c r="AF459">
        <v>31702.815880009301</v>
      </c>
      <c r="AG459">
        <v>31702.815880009301</v>
      </c>
      <c r="AH459">
        <v>31702.815880009301</v>
      </c>
      <c r="AI459">
        <v>31702.815880009301</v>
      </c>
    </row>
    <row r="460" spans="1:35" x14ac:dyDescent="0.15">
      <c r="A460" t="s">
        <v>59</v>
      </c>
      <c r="B460" t="s">
        <v>48</v>
      </c>
      <c r="C460" t="s">
        <v>69</v>
      </c>
      <c r="D460">
        <v>2031</v>
      </c>
      <c r="E460">
        <v>1</v>
      </c>
      <c r="Q460">
        <v>201243.922752343</v>
      </c>
      <c r="R460">
        <v>203231.82727232401</v>
      </c>
      <c r="S460">
        <v>203231.82727232401</v>
      </c>
      <c r="T460">
        <v>202986.30942055801</v>
      </c>
      <c r="U460">
        <v>201618.45186935499</v>
      </c>
      <c r="V460">
        <v>201581.54043075599</v>
      </c>
      <c r="W460">
        <v>199945.86075690601</v>
      </c>
      <c r="X460">
        <v>201659.32143312099</v>
      </c>
      <c r="Y460">
        <v>203231.82727232401</v>
      </c>
      <c r="Z460">
        <v>201195.04025397601</v>
      </c>
      <c r="AA460">
        <v>198696.18596362599</v>
      </c>
      <c r="AB460">
        <v>193793.22917551399</v>
      </c>
      <c r="AC460">
        <v>186970.04952533401</v>
      </c>
      <c r="AD460">
        <v>175060.628199748</v>
      </c>
      <c r="AE460">
        <v>176130.79915918401</v>
      </c>
      <c r="AF460">
        <v>176130.79915918401</v>
      </c>
      <c r="AG460">
        <v>176130.79915918401</v>
      </c>
      <c r="AH460">
        <v>176130.79915918401</v>
      </c>
      <c r="AI460">
        <v>176130.79915918401</v>
      </c>
    </row>
    <row r="461" spans="1:35" x14ac:dyDescent="0.15">
      <c r="A461" t="s">
        <v>59</v>
      </c>
      <c r="B461" t="s">
        <v>48</v>
      </c>
      <c r="C461" t="s">
        <v>69</v>
      </c>
      <c r="D461">
        <v>2032</v>
      </c>
      <c r="E461">
        <v>1</v>
      </c>
      <c r="R461">
        <v>203231.82727232401</v>
      </c>
      <c r="S461">
        <v>203231.827272325</v>
      </c>
      <c r="T461">
        <v>202986.30942055801</v>
      </c>
      <c r="U461">
        <v>201618.45186935499</v>
      </c>
      <c r="V461">
        <v>201581.54043075599</v>
      </c>
      <c r="W461">
        <v>199945.860756907</v>
      </c>
      <c r="X461">
        <v>201659.32143312099</v>
      </c>
      <c r="Y461">
        <v>203231.82727232401</v>
      </c>
      <c r="Z461">
        <v>201195.04025397601</v>
      </c>
      <c r="AA461">
        <v>198696.18596362599</v>
      </c>
      <c r="AB461">
        <v>193793.22917551399</v>
      </c>
      <c r="AC461">
        <v>186970.04952533401</v>
      </c>
      <c r="AD461">
        <v>175060.628199748</v>
      </c>
      <c r="AE461">
        <v>176130.799159185</v>
      </c>
      <c r="AF461">
        <v>176130.799159185</v>
      </c>
      <c r="AG461">
        <v>176130.799159185</v>
      </c>
      <c r="AH461">
        <v>176130.799159185</v>
      </c>
      <c r="AI461">
        <v>176130.799159185</v>
      </c>
    </row>
    <row r="462" spans="1:35" x14ac:dyDescent="0.15">
      <c r="A462" t="s">
        <v>59</v>
      </c>
      <c r="B462" t="s">
        <v>48</v>
      </c>
      <c r="C462" t="s">
        <v>69</v>
      </c>
      <c r="D462">
        <v>2033</v>
      </c>
      <c r="E462">
        <v>1</v>
      </c>
      <c r="S462">
        <v>203231.82727232401</v>
      </c>
      <c r="T462">
        <v>202986.30942055801</v>
      </c>
      <c r="U462">
        <v>201618.45186935499</v>
      </c>
      <c r="V462">
        <v>201581.54043075599</v>
      </c>
      <c r="W462">
        <v>199945.86075690601</v>
      </c>
      <c r="X462">
        <v>201659.32143312099</v>
      </c>
      <c r="Y462">
        <v>203231.82727232401</v>
      </c>
      <c r="Z462">
        <v>201195.04025397601</v>
      </c>
      <c r="AA462">
        <v>198696.18596362599</v>
      </c>
      <c r="AB462">
        <v>193793.22917551399</v>
      </c>
      <c r="AC462">
        <v>186970.04952533401</v>
      </c>
      <c r="AD462">
        <v>175060.628199748</v>
      </c>
      <c r="AE462">
        <v>176130.79915918401</v>
      </c>
      <c r="AF462">
        <v>176130.79915918401</v>
      </c>
      <c r="AG462">
        <v>176130.79915918401</v>
      </c>
      <c r="AH462">
        <v>176130.79915918401</v>
      </c>
      <c r="AI462">
        <v>176130.79915918401</v>
      </c>
    </row>
    <row r="463" spans="1:35" x14ac:dyDescent="0.15">
      <c r="A463" t="s">
        <v>59</v>
      </c>
      <c r="B463" t="s">
        <v>48</v>
      </c>
      <c r="C463" t="s">
        <v>69</v>
      </c>
      <c r="D463">
        <v>2034</v>
      </c>
      <c r="E463">
        <v>1</v>
      </c>
      <c r="T463">
        <v>202986.30942055801</v>
      </c>
      <c r="U463">
        <v>201618.45186935499</v>
      </c>
      <c r="V463">
        <v>201581.54043075599</v>
      </c>
      <c r="W463">
        <v>199945.86075690601</v>
      </c>
      <c r="X463">
        <v>201659.32143312099</v>
      </c>
      <c r="Y463">
        <v>203231.82727232401</v>
      </c>
      <c r="Z463">
        <v>201195.04025397601</v>
      </c>
      <c r="AA463">
        <v>198696.18596362599</v>
      </c>
      <c r="AB463">
        <v>193793.22917551399</v>
      </c>
      <c r="AC463">
        <v>186970.04952533401</v>
      </c>
      <c r="AD463">
        <v>175060.628199748</v>
      </c>
      <c r="AE463">
        <v>176130.79915918401</v>
      </c>
      <c r="AF463">
        <v>176130.79915918401</v>
      </c>
      <c r="AG463">
        <v>176130.79915918401</v>
      </c>
      <c r="AH463">
        <v>176130.79915918401</v>
      </c>
      <c r="AI463">
        <v>176130.79915918401</v>
      </c>
    </row>
    <row r="464" spans="1:35" x14ac:dyDescent="0.15">
      <c r="A464" t="s">
        <v>59</v>
      </c>
      <c r="B464" t="s">
        <v>48</v>
      </c>
      <c r="C464" t="s">
        <v>69</v>
      </c>
      <c r="D464">
        <v>2035</v>
      </c>
      <c r="E464">
        <v>1</v>
      </c>
      <c r="U464">
        <v>201618.45186935499</v>
      </c>
      <c r="V464">
        <v>201581.54043075599</v>
      </c>
      <c r="W464">
        <v>199945.860756907</v>
      </c>
      <c r="X464">
        <v>201659.32143312099</v>
      </c>
      <c r="Y464">
        <v>203231.82727232401</v>
      </c>
      <c r="Z464">
        <v>201195.04025397601</v>
      </c>
      <c r="AA464">
        <v>198696.18596362599</v>
      </c>
      <c r="AB464">
        <v>193793.22917551399</v>
      </c>
      <c r="AC464">
        <v>186970.04952533401</v>
      </c>
      <c r="AD464">
        <v>175060.628199748</v>
      </c>
      <c r="AE464">
        <v>176130.799159185</v>
      </c>
      <c r="AF464">
        <v>176130.799159185</v>
      </c>
      <c r="AG464">
        <v>176130.799159185</v>
      </c>
      <c r="AH464">
        <v>176130.799159185</v>
      </c>
      <c r="AI464">
        <v>176130.799159185</v>
      </c>
    </row>
    <row r="465" spans="1:35" x14ac:dyDescent="0.15">
      <c r="A465" t="s">
        <v>59</v>
      </c>
      <c r="B465" t="s">
        <v>48</v>
      </c>
      <c r="C465" t="s">
        <v>69</v>
      </c>
      <c r="D465">
        <v>2036</v>
      </c>
      <c r="E465">
        <v>1</v>
      </c>
      <c r="V465">
        <v>42522.277106444199</v>
      </c>
      <c r="W465">
        <v>42177.241424108499</v>
      </c>
      <c r="X465">
        <v>42538.684488435203</v>
      </c>
      <c r="Y465">
        <v>42870.394073068899</v>
      </c>
      <c r="Z465">
        <v>42440.747480350401</v>
      </c>
      <c r="AA465">
        <v>41913.630888444997</v>
      </c>
      <c r="AB465">
        <v>40879.384961265801</v>
      </c>
      <c r="AC465">
        <v>39440.080870167003</v>
      </c>
      <c r="AD465">
        <v>36927.868131332798</v>
      </c>
      <c r="AE465">
        <v>37153.613534365199</v>
      </c>
      <c r="AF465">
        <v>37153.613534365199</v>
      </c>
      <c r="AG465">
        <v>37153.613534365199</v>
      </c>
      <c r="AH465">
        <v>37153.613534365199</v>
      </c>
      <c r="AI465">
        <v>37153.613534365199</v>
      </c>
    </row>
    <row r="466" spans="1:35" x14ac:dyDescent="0.15">
      <c r="A466" t="s">
        <v>59</v>
      </c>
      <c r="B466" t="s">
        <v>48</v>
      </c>
      <c r="C466" t="s">
        <v>69</v>
      </c>
      <c r="D466">
        <v>2037</v>
      </c>
      <c r="E466">
        <v>1</v>
      </c>
      <c r="W466">
        <v>42177.241424108499</v>
      </c>
      <c r="X466">
        <v>42538.684488435203</v>
      </c>
      <c r="Y466">
        <v>42870.394073068899</v>
      </c>
      <c r="Z466">
        <v>42440.747480350401</v>
      </c>
      <c r="AA466">
        <v>41913.630888444997</v>
      </c>
      <c r="AB466">
        <v>40879.384961265801</v>
      </c>
      <c r="AC466">
        <v>39440.080870167003</v>
      </c>
      <c r="AD466">
        <v>36927.868131332798</v>
      </c>
      <c r="AE466">
        <v>37153.613534365199</v>
      </c>
      <c r="AF466">
        <v>37153.613534365199</v>
      </c>
      <c r="AG466">
        <v>37153.613534365199</v>
      </c>
      <c r="AH466">
        <v>37153.613534365199</v>
      </c>
      <c r="AI466">
        <v>37153.613534365199</v>
      </c>
    </row>
    <row r="467" spans="1:35" x14ac:dyDescent="0.15">
      <c r="A467" t="s">
        <v>59</v>
      </c>
      <c r="B467" t="s">
        <v>48</v>
      </c>
      <c r="C467" t="s">
        <v>69</v>
      </c>
      <c r="D467">
        <v>2038</v>
      </c>
      <c r="E467">
        <v>1</v>
      </c>
      <c r="X467">
        <v>42538.684488434999</v>
      </c>
      <c r="Y467">
        <v>42870.394073068703</v>
      </c>
      <c r="Z467">
        <v>42440.747480350197</v>
      </c>
      <c r="AA467">
        <v>41913.630888444801</v>
      </c>
      <c r="AB467">
        <v>40879.384961265598</v>
      </c>
      <c r="AC467">
        <v>39440.080870166799</v>
      </c>
      <c r="AD467">
        <v>36927.868131332601</v>
      </c>
      <c r="AE467">
        <v>37153.613534365002</v>
      </c>
      <c r="AF467">
        <v>37153.613534365002</v>
      </c>
      <c r="AG467">
        <v>37153.613534365002</v>
      </c>
      <c r="AH467">
        <v>37153.613534365002</v>
      </c>
      <c r="AI467">
        <v>37153.613534365002</v>
      </c>
    </row>
    <row r="468" spans="1:35" x14ac:dyDescent="0.15">
      <c r="A468" t="s">
        <v>59</v>
      </c>
      <c r="B468" t="s">
        <v>48</v>
      </c>
      <c r="C468" t="s">
        <v>69</v>
      </c>
      <c r="D468">
        <v>2039</v>
      </c>
      <c r="E468">
        <v>1</v>
      </c>
      <c r="Y468">
        <v>42870.394073068899</v>
      </c>
      <c r="Z468">
        <v>42440.747480350401</v>
      </c>
      <c r="AA468">
        <v>41913.630888444997</v>
      </c>
      <c r="AB468">
        <v>40879.384961265801</v>
      </c>
      <c r="AC468">
        <v>39440.080870167003</v>
      </c>
      <c r="AD468">
        <v>36927.868131332798</v>
      </c>
      <c r="AE468">
        <v>37153.613534365199</v>
      </c>
      <c r="AF468">
        <v>37153.613534365199</v>
      </c>
      <c r="AG468">
        <v>37153.613534365199</v>
      </c>
      <c r="AH468">
        <v>37153.613534365199</v>
      </c>
      <c r="AI468">
        <v>37153.613534365199</v>
      </c>
    </row>
    <row r="469" spans="1:35" x14ac:dyDescent="0.15">
      <c r="A469" t="s">
        <v>59</v>
      </c>
      <c r="B469" t="s">
        <v>48</v>
      </c>
      <c r="C469" t="s">
        <v>69</v>
      </c>
      <c r="D469">
        <v>2040</v>
      </c>
      <c r="E469">
        <v>1</v>
      </c>
      <c r="Z469">
        <v>42440.747480350299</v>
      </c>
      <c r="AA469">
        <v>41913.630888444903</v>
      </c>
      <c r="AB469">
        <v>40879.3849612657</v>
      </c>
      <c r="AC469">
        <v>39440.080870166901</v>
      </c>
      <c r="AD469">
        <v>36927.868131332703</v>
      </c>
      <c r="AE469">
        <v>37153.613534365097</v>
      </c>
      <c r="AF469">
        <v>37153.613534365097</v>
      </c>
      <c r="AG469">
        <v>37153.613534365097</v>
      </c>
      <c r="AH469">
        <v>37153.613534365097</v>
      </c>
      <c r="AI469">
        <v>37153.613534365097</v>
      </c>
    </row>
    <row r="470" spans="1:35" x14ac:dyDescent="0.15">
      <c r="A470" t="s">
        <v>59</v>
      </c>
      <c r="B470" t="s">
        <v>48</v>
      </c>
      <c r="C470" t="s">
        <v>68</v>
      </c>
      <c r="D470">
        <v>2011</v>
      </c>
      <c r="E470">
        <v>1</v>
      </c>
      <c r="F470">
        <v>106348.047907161</v>
      </c>
      <c r="G470">
        <v>106348.047907161</v>
      </c>
      <c r="H470">
        <v>106348.047907161</v>
      </c>
      <c r="I470">
        <v>106348.047907161</v>
      </c>
      <c r="J470">
        <v>106348.047907161</v>
      </c>
      <c r="K470">
        <v>106348.047907161</v>
      </c>
      <c r="L470">
        <v>106093.72223138199</v>
      </c>
      <c r="M470">
        <v>106348.047907161</v>
      </c>
      <c r="N470">
        <v>104482.857561356</v>
      </c>
      <c r="O470">
        <v>106348.047907161</v>
      </c>
      <c r="P470">
        <v>106348.047907161</v>
      </c>
      <c r="Q470">
        <v>106348.047907161</v>
      </c>
      <c r="R470">
        <v>103855.084240998</v>
      </c>
      <c r="S470">
        <v>105042.976058192</v>
      </c>
      <c r="T470">
        <v>103683.516839485</v>
      </c>
      <c r="U470">
        <v>101515.43512463001</v>
      </c>
      <c r="V470">
        <v>101335.920553516</v>
      </c>
      <c r="W470">
        <v>101903.941696982</v>
      </c>
      <c r="X470">
        <v>105591.16971885299</v>
      </c>
      <c r="Y470">
        <v>105591.16971885299</v>
      </c>
      <c r="Z470">
        <v>101452.87212641801</v>
      </c>
    </row>
    <row r="471" spans="1:35" x14ac:dyDescent="0.15">
      <c r="A471" t="s">
        <v>59</v>
      </c>
      <c r="B471" t="s">
        <v>48</v>
      </c>
      <c r="C471" t="s">
        <v>68</v>
      </c>
      <c r="D471">
        <v>2012</v>
      </c>
      <c r="E471">
        <v>1</v>
      </c>
      <c r="F471">
        <v>205215.62535019199</v>
      </c>
      <c r="G471">
        <v>205215.62535019199</v>
      </c>
      <c r="H471">
        <v>205215.62535019199</v>
      </c>
      <c r="I471">
        <v>205215.62535019199</v>
      </c>
      <c r="J471">
        <v>205215.62535019199</v>
      </c>
      <c r="K471">
        <v>205215.62535019199</v>
      </c>
      <c r="L471">
        <v>205215.62535019199</v>
      </c>
      <c r="M471">
        <v>205215.62535019199</v>
      </c>
      <c r="N471">
        <v>201146.45545417999</v>
      </c>
      <c r="O471">
        <v>205215.62535019199</v>
      </c>
      <c r="P471">
        <v>205212.83650731301</v>
      </c>
      <c r="Q471">
        <v>202964.37790034301</v>
      </c>
      <c r="R471">
        <v>199949.94568876101</v>
      </c>
      <c r="S471">
        <v>205215.62535019199</v>
      </c>
      <c r="T471">
        <v>198102.78654076901</v>
      </c>
      <c r="U471">
        <v>196010.254363302</v>
      </c>
      <c r="V471">
        <v>202737.66204535001</v>
      </c>
      <c r="W471">
        <v>201514.38772661501</v>
      </c>
      <c r="X471">
        <v>202648.92964364399</v>
      </c>
      <c r="Y471">
        <v>203657.57441313501</v>
      </c>
      <c r="Z471">
        <v>205215.62535019199</v>
      </c>
      <c r="AA471">
        <v>193121.960724887</v>
      </c>
    </row>
    <row r="472" spans="1:35" x14ac:dyDescent="0.15">
      <c r="A472" t="s">
        <v>59</v>
      </c>
      <c r="B472" t="s">
        <v>48</v>
      </c>
      <c r="C472" t="s">
        <v>68</v>
      </c>
      <c r="D472">
        <v>2020</v>
      </c>
      <c r="E472">
        <v>1</v>
      </c>
      <c r="F472">
        <v>78456.985444484002</v>
      </c>
      <c r="G472">
        <v>78456.985444484002</v>
      </c>
      <c r="H472">
        <v>78456.985444484002</v>
      </c>
      <c r="I472">
        <v>78456.985444484002</v>
      </c>
      <c r="J472">
        <v>78456.985444484002</v>
      </c>
      <c r="K472">
        <v>78456.985444484002</v>
      </c>
      <c r="L472">
        <v>78456.985444484002</v>
      </c>
      <c r="M472">
        <v>78456.985444484002</v>
      </c>
      <c r="N472">
        <v>77292.947872434495</v>
      </c>
      <c r="O472">
        <v>76929.967211086507</v>
      </c>
      <c r="P472">
        <v>78456.985444484002</v>
      </c>
      <c r="Q472">
        <v>77298.645222200706</v>
      </c>
      <c r="R472">
        <v>76929.967211086507</v>
      </c>
      <c r="S472">
        <v>77965.644732076893</v>
      </c>
      <c r="T472">
        <v>77840.666161513</v>
      </c>
      <c r="U472">
        <v>78456.985444484002</v>
      </c>
      <c r="V472">
        <v>77318.456245364403</v>
      </c>
      <c r="W472">
        <v>77837.245351389094</v>
      </c>
      <c r="X472">
        <v>77416.181335323097</v>
      </c>
      <c r="Y472">
        <v>77938.196338459296</v>
      </c>
      <c r="Z472">
        <v>77809.984491383395</v>
      </c>
      <c r="AA472">
        <v>73669.082105391906</v>
      </c>
      <c r="AB472">
        <v>71640.535670614394</v>
      </c>
      <c r="AC472">
        <v>68554.539089594793</v>
      </c>
      <c r="AD472">
        <v>73503.974424361702</v>
      </c>
      <c r="AE472">
        <v>65533.738769113203</v>
      </c>
      <c r="AF472">
        <v>65533.738769113203</v>
      </c>
      <c r="AG472">
        <v>65533.738769113203</v>
      </c>
      <c r="AH472">
        <v>65533.738769113203</v>
      </c>
      <c r="AI472">
        <v>65533.738769113203</v>
      </c>
    </row>
    <row r="473" spans="1:35" x14ac:dyDescent="0.15">
      <c r="A473" t="s">
        <v>59</v>
      </c>
      <c r="B473" t="s">
        <v>48</v>
      </c>
      <c r="C473" t="s">
        <v>68</v>
      </c>
      <c r="D473">
        <v>2041</v>
      </c>
      <c r="E473">
        <v>1</v>
      </c>
      <c r="AA473">
        <v>256536.30405666301</v>
      </c>
      <c r="AB473">
        <v>243819.399523334</v>
      </c>
      <c r="AC473">
        <v>240357.92211748901</v>
      </c>
      <c r="AD473">
        <v>238588.50408771899</v>
      </c>
      <c r="AE473">
        <v>230465.24600646799</v>
      </c>
      <c r="AF473">
        <v>230465.24600646799</v>
      </c>
      <c r="AG473">
        <v>230465.24600646799</v>
      </c>
      <c r="AH473">
        <v>230465.24600646799</v>
      </c>
      <c r="AI473">
        <v>230465.24600646799</v>
      </c>
    </row>
    <row r="474" spans="1:35" x14ac:dyDescent="0.15">
      <c r="A474" t="s">
        <v>59</v>
      </c>
      <c r="B474" t="s">
        <v>48</v>
      </c>
      <c r="C474" t="s">
        <v>68</v>
      </c>
      <c r="D474">
        <v>2042</v>
      </c>
      <c r="E474">
        <v>1</v>
      </c>
      <c r="AB474">
        <v>341796.56444683298</v>
      </c>
      <c r="AC474">
        <v>326962.57915913902</v>
      </c>
      <c r="AD474">
        <v>320833.26830611401</v>
      </c>
      <c r="AE474">
        <v>314595.47524120897</v>
      </c>
      <c r="AF474">
        <v>314595.47524120897</v>
      </c>
      <c r="AG474">
        <v>314595.47524120897</v>
      </c>
      <c r="AH474">
        <v>314595.47524120897</v>
      </c>
      <c r="AI474">
        <v>314595.47524120897</v>
      </c>
    </row>
    <row r="475" spans="1:35" x14ac:dyDescent="0.15">
      <c r="A475" t="s">
        <v>59</v>
      </c>
      <c r="B475" t="s">
        <v>48</v>
      </c>
      <c r="C475" t="s">
        <v>68</v>
      </c>
      <c r="D475">
        <v>2043</v>
      </c>
      <c r="E475">
        <v>1</v>
      </c>
      <c r="AC475">
        <v>142732.82471211601</v>
      </c>
      <c r="AD475">
        <v>153037.713278838</v>
      </c>
      <c r="AE475">
        <v>136443.41822846801</v>
      </c>
      <c r="AF475">
        <v>136443.41822846801</v>
      </c>
      <c r="AG475">
        <v>136443.41822846801</v>
      </c>
      <c r="AH475">
        <v>136443.41822846801</v>
      </c>
      <c r="AI475">
        <v>136443.41822846801</v>
      </c>
    </row>
    <row r="476" spans="1:35" x14ac:dyDescent="0.15">
      <c r="A476" t="s">
        <v>59</v>
      </c>
      <c r="B476" t="s">
        <v>48</v>
      </c>
      <c r="C476" t="s">
        <v>68</v>
      </c>
      <c r="D476">
        <v>2044</v>
      </c>
      <c r="E476">
        <v>1</v>
      </c>
      <c r="AD476">
        <v>153037.713278838</v>
      </c>
      <c r="AE476">
        <v>136443.41822846801</v>
      </c>
      <c r="AF476">
        <v>136443.41822846801</v>
      </c>
      <c r="AG476">
        <v>136443.41822846801</v>
      </c>
      <c r="AH476">
        <v>136443.41822846801</v>
      </c>
      <c r="AI476">
        <v>136443.41822846801</v>
      </c>
    </row>
    <row r="477" spans="1:35" x14ac:dyDescent="0.15">
      <c r="A477" t="s">
        <v>59</v>
      </c>
      <c r="B477" t="s">
        <v>48</v>
      </c>
      <c r="C477" t="s">
        <v>68</v>
      </c>
      <c r="D477">
        <v>2045</v>
      </c>
      <c r="E477">
        <v>1</v>
      </c>
      <c r="AE477">
        <v>120619.834129977</v>
      </c>
      <c r="AF477">
        <v>120619.834129977</v>
      </c>
      <c r="AG477">
        <v>120619.834129977</v>
      </c>
      <c r="AH477">
        <v>120619.834129977</v>
      </c>
      <c r="AI477">
        <v>120619.834129977</v>
      </c>
    </row>
    <row r="478" spans="1:35" x14ac:dyDescent="0.15">
      <c r="A478" t="s">
        <v>59</v>
      </c>
      <c r="B478" t="s">
        <v>46</v>
      </c>
      <c r="C478" t="s">
        <v>76</v>
      </c>
      <c r="D478">
        <v>1992</v>
      </c>
      <c r="E478">
        <v>0</v>
      </c>
      <c r="F478">
        <v>6031959.4195718504</v>
      </c>
      <c r="G478">
        <v>6031959.4195718504</v>
      </c>
    </row>
    <row r="479" spans="1:35" x14ac:dyDescent="0.15">
      <c r="A479" t="s">
        <v>59</v>
      </c>
      <c r="B479" t="s">
        <v>46</v>
      </c>
      <c r="C479" t="s">
        <v>73</v>
      </c>
      <c r="D479">
        <v>1989</v>
      </c>
      <c r="E479">
        <v>0</v>
      </c>
      <c r="F479">
        <v>7305014.2479206398</v>
      </c>
      <c r="G479">
        <v>7305014.2479206398</v>
      </c>
      <c r="H479">
        <v>7305014.2479206398</v>
      </c>
      <c r="I479">
        <v>7305014.2479206398</v>
      </c>
      <c r="J479">
        <v>7305014.2479206398</v>
      </c>
      <c r="K479">
        <v>7305014.2479206398</v>
      </c>
      <c r="L479">
        <v>7305014.2479206398</v>
      </c>
      <c r="M479">
        <v>7305014.2479206398</v>
      </c>
      <c r="N479">
        <v>7305014.2479206398</v>
      </c>
      <c r="O479">
        <v>7305014.2479206398</v>
      </c>
      <c r="P479">
        <v>7305014.2479206398</v>
      </c>
      <c r="Q479">
        <v>7305014.2479206398</v>
      </c>
      <c r="R479">
        <v>7305014.2479206398</v>
      </c>
      <c r="S479">
        <v>7305014.2479206398</v>
      </c>
      <c r="T479">
        <v>7305014.2479206398</v>
      </c>
      <c r="U479">
        <v>7305014.2479206398</v>
      </c>
      <c r="V479">
        <v>7305014.2479206398</v>
      </c>
      <c r="W479">
        <v>7305014.2479206398</v>
      </c>
      <c r="X479">
        <v>7305014.2479206398</v>
      </c>
      <c r="Y479">
        <v>7305014.2479206398</v>
      </c>
      <c r="Z479">
        <v>7305014.2479206398</v>
      </c>
      <c r="AA479">
        <v>7305014.2479206398</v>
      </c>
      <c r="AB479">
        <v>7305014.2479206398</v>
      </c>
      <c r="AC479">
        <v>7305014.2479206398</v>
      </c>
      <c r="AD479">
        <v>7305014.2479206398</v>
      </c>
      <c r="AE479">
        <v>7305014.2479206398</v>
      </c>
      <c r="AF479">
        <v>7305014.2479206398</v>
      </c>
      <c r="AG479">
        <v>7305014.2479206398</v>
      </c>
      <c r="AH479">
        <v>7305014.2479206398</v>
      </c>
      <c r="AI479">
        <v>7305014.2479206398</v>
      </c>
    </row>
    <row r="480" spans="1:35" x14ac:dyDescent="0.15">
      <c r="A480" t="s">
        <v>59</v>
      </c>
      <c r="B480" t="s">
        <v>46</v>
      </c>
      <c r="C480" t="s">
        <v>72</v>
      </c>
      <c r="D480">
        <v>1989</v>
      </c>
      <c r="E480">
        <v>0</v>
      </c>
      <c r="F480">
        <v>633845.77791152196</v>
      </c>
      <c r="G480">
        <v>634943.09679703799</v>
      </c>
      <c r="H480">
        <v>587723.87286145601</v>
      </c>
      <c r="I480">
        <v>607618.31095559895</v>
      </c>
      <c r="J480">
        <v>575632.96007259004</v>
      </c>
      <c r="K480">
        <v>550686.73980574601</v>
      </c>
      <c r="L480">
        <v>573519.10023949004</v>
      </c>
      <c r="M480">
        <v>598827.73887892102</v>
      </c>
      <c r="N480">
        <v>558215.47944274696</v>
      </c>
      <c r="O480">
        <v>581380.02302230301</v>
      </c>
      <c r="P480">
        <v>581630.87552195496</v>
      </c>
      <c r="Q480">
        <v>612441.57905749802</v>
      </c>
      <c r="R480">
        <v>558959.53500702104</v>
      </c>
      <c r="S480">
        <v>579884.126975058</v>
      </c>
      <c r="T480">
        <v>587266.25961615797</v>
      </c>
      <c r="U480">
        <v>591130.38648755895</v>
      </c>
      <c r="V480">
        <v>544209.21394433605</v>
      </c>
      <c r="W480">
        <v>492127.00757703901</v>
      </c>
      <c r="X480">
        <v>476534.83795032202</v>
      </c>
      <c r="Y480">
        <v>556072.54782534402</v>
      </c>
      <c r="Z480">
        <v>413469.937288396</v>
      </c>
      <c r="AA480">
        <v>508165.62375503499</v>
      </c>
      <c r="AB480">
        <v>395553.63448446</v>
      </c>
      <c r="AC480">
        <v>538944.70790716098</v>
      </c>
      <c r="AD480">
        <v>298647.70460854599</v>
      </c>
      <c r="AE480">
        <v>63610.759582830397</v>
      </c>
      <c r="AF480">
        <v>63610.759582830397</v>
      </c>
      <c r="AG480">
        <v>63610.759582830397</v>
      </c>
      <c r="AH480">
        <v>63610.759582830397</v>
      </c>
      <c r="AI480">
        <v>63610.759582830397</v>
      </c>
    </row>
    <row r="481" spans="1:35" x14ac:dyDescent="0.15">
      <c r="A481" t="s">
        <v>59</v>
      </c>
      <c r="B481" t="s">
        <v>46</v>
      </c>
      <c r="C481" t="s">
        <v>71</v>
      </c>
      <c r="D481">
        <v>1991</v>
      </c>
      <c r="E481">
        <v>0</v>
      </c>
      <c r="F481">
        <v>634169.79868874501</v>
      </c>
      <c r="G481">
        <v>634943.09679703799</v>
      </c>
      <c r="H481">
        <v>601769.84111943003</v>
      </c>
      <c r="I481">
        <v>572715.17981383495</v>
      </c>
      <c r="J481">
        <v>598795.10603486595</v>
      </c>
      <c r="K481">
        <v>600717.27308722504</v>
      </c>
      <c r="L481">
        <v>608058.44085254299</v>
      </c>
      <c r="M481">
        <v>568873.30342652102</v>
      </c>
      <c r="N481">
        <v>586786.20977494901</v>
      </c>
      <c r="O481">
        <v>568364.26986544498</v>
      </c>
      <c r="P481">
        <v>594137.10990980698</v>
      </c>
      <c r="Q481">
        <v>560706.28355391801</v>
      </c>
      <c r="R481">
        <v>612441.57905749802</v>
      </c>
      <c r="S481">
        <v>552287.925973734</v>
      </c>
      <c r="T481">
        <v>480625.236118011</v>
      </c>
      <c r="U481">
        <v>426788.89495848602</v>
      </c>
      <c r="V481">
        <v>479154.96077066701</v>
      </c>
      <c r="W481">
        <v>512979.53336150199</v>
      </c>
      <c r="X481">
        <v>504347.17649158702</v>
      </c>
      <c r="Y481">
        <v>440217.02441275603</v>
      </c>
      <c r="Z481">
        <v>583754.51960093004</v>
      </c>
      <c r="AA481">
        <v>381724.708266003</v>
      </c>
      <c r="AB481">
        <v>395432.332502037</v>
      </c>
      <c r="AC481">
        <v>162520.39605087001</v>
      </c>
      <c r="AD481">
        <v>356542.916937095</v>
      </c>
      <c r="AE481">
        <v>53275.830680356798</v>
      </c>
      <c r="AF481">
        <v>53275.830680356798</v>
      </c>
      <c r="AG481">
        <v>53275.830680356798</v>
      </c>
      <c r="AH481">
        <v>53275.830680356798</v>
      </c>
      <c r="AI481">
        <v>53275.830680356798</v>
      </c>
    </row>
    <row r="482" spans="1:35" x14ac:dyDescent="0.15">
      <c r="A482" t="s">
        <v>59</v>
      </c>
      <c r="B482" t="s">
        <v>46</v>
      </c>
      <c r="C482" t="s">
        <v>70</v>
      </c>
      <c r="D482">
        <v>1991</v>
      </c>
      <c r="E482">
        <v>0</v>
      </c>
      <c r="F482">
        <v>182708.74002093301</v>
      </c>
      <c r="G482">
        <v>193117.85963454199</v>
      </c>
      <c r="H482">
        <v>164653.41967677599</v>
      </c>
      <c r="I482">
        <v>155234.42489638299</v>
      </c>
      <c r="J482">
        <v>145213.01351153699</v>
      </c>
      <c r="K482">
        <v>144553.146414316</v>
      </c>
      <c r="L482">
        <v>143255.96282077601</v>
      </c>
      <c r="M482">
        <v>142764.34651351199</v>
      </c>
      <c r="N482">
        <v>139825.39504084401</v>
      </c>
      <c r="O482">
        <v>137723.019018658</v>
      </c>
      <c r="P482">
        <v>137443.81185121299</v>
      </c>
      <c r="Q482">
        <v>152505.294510482</v>
      </c>
      <c r="R482">
        <v>137308.07700715301</v>
      </c>
      <c r="S482">
        <v>129351.109860579</v>
      </c>
      <c r="T482">
        <v>116234.059536662</v>
      </c>
      <c r="U482">
        <v>104114.515889042</v>
      </c>
      <c r="V482">
        <v>96619.982715935199</v>
      </c>
      <c r="W482">
        <v>96216.585757789493</v>
      </c>
      <c r="X482">
        <v>94413.507148819699</v>
      </c>
      <c r="Y482">
        <v>99601.983443134202</v>
      </c>
      <c r="Z482">
        <v>94655.865653448403</v>
      </c>
      <c r="AA482">
        <v>67373.264326613396</v>
      </c>
      <c r="AB482">
        <v>51519.142678923803</v>
      </c>
      <c r="AC482">
        <v>26346.388877429599</v>
      </c>
      <c r="AD482">
        <v>19806.200959554</v>
      </c>
      <c r="AE482">
        <v>11197.131199245699</v>
      </c>
      <c r="AF482">
        <v>11197.131199245699</v>
      </c>
      <c r="AG482">
        <v>11197.131199245699</v>
      </c>
      <c r="AH482">
        <v>11197.131199245699</v>
      </c>
      <c r="AI482">
        <v>11197.131199245699</v>
      </c>
    </row>
    <row r="483" spans="1:35" x14ac:dyDescent="0.15">
      <c r="A483" t="s">
        <v>47</v>
      </c>
      <c r="B483" t="s">
        <v>58</v>
      </c>
      <c r="C483" t="s">
        <v>67</v>
      </c>
      <c r="D483">
        <v>2020</v>
      </c>
      <c r="E483">
        <v>0</v>
      </c>
      <c r="F483">
        <v>2581301.1952438699</v>
      </c>
      <c r="G483">
        <v>2581301.1952438699</v>
      </c>
      <c r="H483">
        <v>2581301.1952438699</v>
      </c>
      <c r="I483">
        <v>2581301.1952438699</v>
      </c>
      <c r="J483">
        <v>2581301.1952438699</v>
      </c>
      <c r="K483">
        <v>2581301.1952438699</v>
      </c>
      <c r="L483">
        <v>2581301.1952438699</v>
      </c>
      <c r="M483">
        <v>2581301.1952438699</v>
      </c>
      <c r="N483">
        <v>2581301.1952438699</v>
      </c>
      <c r="O483">
        <v>2581301.1952438699</v>
      </c>
      <c r="P483">
        <v>2581301.1952438699</v>
      </c>
      <c r="Q483">
        <v>2581301.1952438699</v>
      </c>
      <c r="R483">
        <v>2581301.1952438699</v>
      </c>
      <c r="S483">
        <v>2581301.1952438699</v>
      </c>
      <c r="T483">
        <v>2581301.1952438699</v>
      </c>
    </row>
    <row r="484" spans="1:35" x14ac:dyDescent="0.15">
      <c r="A484" t="s">
        <v>47</v>
      </c>
      <c r="B484" t="s">
        <v>58</v>
      </c>
      <c r="C484" t="s">
        <v>67</v>
      </c>
      <c r="D484">
        <v>2021</v>
      </c>
      <c r="E484">
        <v>0</v>
      </c>
      <c r="G484">
        <v>1754260.79408187</v>
      </c>
      <c r="H484">
        <v>1754260.79408187</v>
      </c>
      <c r="I484">
        <v>1754260.79408187</v>
      </c>
      <c r="J484">
        <v>1754260.79408187</v>
      </c>
      <c r="K484">
        <v>1754260.79408187</v>
      </c>
      <c r="L484">
        <v>1754260.79408187</v>
      </c>
      <c r="M484">
        <v>1754260.79408187</v>
      </c>
      <c r="N484">
        <v>1754260.79408187</v>
      </c>
      <c r="O484">
        <v>1754260.79408187</v>
      </c>
      <c r="P484">
        <v>1754260.79408187</v>
      </c>
      <c r="Q484">
        <v>1754260.79408187</v>
      </c>
      <c r="R484">
        <v>1754260.79408187</v>
      </c>
      <c r="S484">
        <v>1754260.79408187</v>
      </c>
      <c r="T484">
        <v>1754260.79408187</v>
      </c>
      <c r="U484">
        <v>1754260.79408187</v>
      </c>
    </row>
    <row r="485" spans="1:35" x14ac:dyDescent="0.15">
      <c r="A485" t="s">
        <v>47</v>
      </c>
      <c r="B485" t="s">
        <v>58</v>
      </c>
      <c r="C485" t="s">
        <v>67</v>
      </c>
      <c r="D485">
        <v>2022</v>
      </c>
      <c r="E485">
        <v>0</v>
      </c>
      <c r="H485">
        <v>1624841.19615323</v>
      </c>
      <c r="I485">
        <v>1624841.19615323</v>
      </c>
      <c r="J485">
        <v>1624841.19615323</v>
      </c>
      <c r="K485">
        <v>1624841.19615323</v>
      </c>
      <c r="L485">
        <v>1624841.19615323</v>
      </c>
      <c r="M485">
        <v>1624841.19615323</v>
      </c>
      <c r="N485">
        <v>1624841.19615323</v>
      </c>
      <c r="O485">
        <v>1624841.19615323</v>
      </c>
      <c r="P485">
        <v>1624841.19615323</v>
      </c>
      <c r="Q485">
        <v>1624841.19615323</v>
      </c>
      <c r="R485">
        <v>1624841.19615323</v>
      </c>
      <c r="S485">
        <v>1624841.19615323</v>
      </c>
      <c r="T485">
        <v>1624841.19615323</v>
      </c>
      <c r="U485">
        <v>1624841.19615323</v>
      </c>
      <c r="V485">
        <v>1624841.19615323</v>
      </c>
    </row>
    <row r="486" spans="1:35" x14ac:dyDescent="0.15">
      <c r="A486" t="s">
        <v>47</v>
      </c>
      <c r="B486" t="s">
        <v>58</v>
      </c>
      <c r="C486" t="s">
        <v>67</v>
      </c>
      <c r="D486">
        <v>2023</v>
      </c>
      <c r="E486">
        <v>0</v>
      </c>
      <c r="I486">
        <v>215884.78257776899</v>
      </c>
      <c r="J486">
        <v>215884.78257776899</v>
      </c>
      <c r="K486">
        <v>215884.78257776899</v>
      </c>
      <c r="L486">
        <v>215884.78257776899</v>
      </c>
      <c r="M486">
        <v>215884.78257776899</v>
      </c>
      <c r="N486">
        <v>215884.78257776899</v>
      </c>
      <c r="O486">
        <v>215884.78257776899</v>
      </c>
      <c r="P486">
        <v>215884.78257776899</v>
      </c>
      <c r="Q486">
        <v>215884.78257776899</v>
      </c>
      <c r="R486">
        <v>215884.78257776899</v>
      </c>
      <c r="S486">
        <v>215884.78257776899</v>
      </c>
      <c r="T486">
        <v>215884.78257776899</v>
      </c>
      <c r="U486">
        <v>215884.78257776899</v>
      </c>
      <c r="V486">
        <v>215884.78257776899</v>
      </c>
      <c r="W486">
        <v>215884.78257776899</v>
      </c>
    </row>
    <row r="487" spans="1:35" x14ac:dyDescent="0.15">
      <c r="A487" t="s">
        <v>47</v>
      </c>
      <c r="B487" t="s">
        <v>58</v>
      </c>
      <c r="C487" t="s">
        <v>67</v>
      </c>
      <c r="D487">
        <v>2024</v>
      </c>
      <c r="E487">
        <v>0</v>
      </c>
      <c r="J487">
        <v>509989.18505168398</v>
      </c>
      <c r="K487">
        <v>509989.18505168398</v>
      </c>
      <c r="L487">
        <v>509989.18505168398</v>
      </c>
      <c r="M487">
        <v>509989.18505168398</v>
      </c>
      <c r="N487">
        <v>509989.18505168398</v>
      </c>
      <c r="O487">
        <v>509989.18505168398</v>
      </c>
      <c r="P487">
        <v>509989.18505168398</v>
      </c>
      <c r="Q487">
        <v>509989.18505168398</v>
      </c>
      <c r="R487">
        <v>509989.18505168398</v>
      </c>
      <c r="S487">
        <v>509989.18505168398</v>
      </c>
      <c r="T487">
        <v>509989.18505168398</v>
      </c>
      <c r="U487">
        <v>509989.18505168398</v>
      </c>
      <c r="V487">
        <v>509989.18505168398</v>
      </c>
      <c r="W487">
        <v>509989.18505168398</v>
      </c>
      <c r="X487">
        <v>509989.18505168398</v>
      </c>
    </row>
    <row r="488" spans="1:35" x14ac:dyDescent="0.15">
      <c r="A488" t="s">
        <v>47</v>
      </c>
      <c r="B488" t="s">
        <v>58</v>
      </c>
      <c r="C488" t="s">
        <v>67</v>
      </c>
      <c r="D488">
        <v>2025</v>
      </c>
      <c r="E488">
        <v>0</v>
      </c>
      <c r="K488">
        <v>739788.207483868</v>
      </c>
      <c r="L488">
        <v>739788.207483868</v>
      </c>
      <c r="M488">
        <v>739788.207483868</v>
      </c>
      <c r="N488">
        <v>739788.207483868</v>
      </c>
      <c r="O488">
        <v>739788.207483868</v>
      </c>
      <c r="P488">
        <v>739788.207483868</v>
      </c>
      <c r="Q488">
        <v>739788.207483868</v>
      </c>
      <c r="R488">
        <v>739788.207483868</v>
      </c>
      <c r="S488">
        <v>739788.207483868</v>
      </c>
      <c r="T488">
        <v>739788.207483868</v>
      </c>
      <c r="U488">
        <v>739788.207483868</v>
      </c>
      <c r="V488">
        <v>739788.207483868</v>
      </c>
      <c r="W488">
        <v>739788.207483868</v>
      </c>
      <c r="X488">
        <v>739788.207483868</v>
      </c>
      <c r="Y488">
        <v>739788.207483868</v>
      </c>
    </row>
    <row r="489" spans="1:35" x14ac:dyDescent="0.15">
      <c r="A489" t="s">
        <v>47</v>
      </c>
      <c r="B489" t="s">
        <v>58</v>
      </c>
      <c r="C489" t="s">
        <v>67</v>
      </c>
      <c r="D489">
        <v>2026</v>
      </c>
      <c r="E489">
        <v>0</v>
      </c>
      <c r="L489">
        <v>476235.25285337301</v>
      </c>
      <c r="M489">
        <v>476235.25285337301</v>
      </c>
      <c r="N489">
        <v>476235.25285337301</v>
      </c>
      <c r="O489">
        <v>476235.25285337301</v>
      </c>
      <c r="P489">
        <v>476235.25285337301</v>
      </c>
      <c r="Q489">
        <v>476235.25285337301</v>
      </c>
      <c r="R489">
        <v>476235.25285337301</v>
      </c>
      <c r="S489">
        <v>476235.25285337301</v>
      </c>
      <c r="T489">
        <v>476235.25285337301</v>
      </c>
      <c r="U489">
        <v>476235.25285337301</v>
      </c>
      <c r="V489">
        <v>476235.25285337301</v>
      </c>
      <c r="W489">
        <v>476235.25285337301</v>
      </c>
      <c r="X489">
        <v>476235.25285337301</v>
      </c>
      <c r="Y489">
        <v>476235.25285337301</v>
      </c>
      <c r="Z489">
        <v>476235.25285337301</v>
      </c>
    </row>
    <row r="490" spans="1:35" x14ac:dyDescent="0.15">
      <c r="A490" t="s">
        <v>47</v>
      </c>
      <c r="B490" t="s">
        <v>58</v>
      </c>
      <c r="C490" t="s">
        <v>67</v>
      </c>
      <c r="D490">
        <v>2027</v>
      </c>
      <c r="E490">
        <v>0</v>
      </c>
      <c r="M490">
        <v>2968495.4299374502</v>
      </c>
      <c r="N490">
        <v>2968495.4299374502</v>
      </c>
      <c r="O490">
        <v>2968495.4299374502</v>
      </c>
      <c r="P490">
        <v>2968495.4299374502</v>
      </c>
      <c r="Q490">
        <v>2968495.4299374502</v>
      </c>
      <c r="R490">
        <v>2968495.4299374502</v>
      </c>
      <c r="S490">
        <v>2968495.4299374502</v>
      </c>
      <c r="T490">
        <v>2968495.4299374502</v>
      </c>
      <c r="U490">
        <v>2968495.4299374502</v>
      </c>
      <c r="V490">
        <v>2968495.4299374502</v>
      </c>
      <c r="W490">
        <v>2968495.4299374502</v>
      </c>
      <c r="X490">
        <v>2968495.4299374502</v>
      </c>
      <c r="Y490">
        <v>2968495.4299374502</v>
      </c>
      <c r="Z490">
        <v>2968495.4299374502</v>
      </c>
      <c r="AA490">
        <v>2968495.4299374502</v>
      </c>
    </row>
    <row r="491" spans="1:35" x14ac:dyDescent="0.15">
      <c r="A491" t="s">
        <v>47</v>
      </c>
      <c r="B491" t="s">
        <v>58</v>
      </c>
      <c r="C491" t="s">
        <v>67</v>
      </c>
      <c r="D491">
        <v>2028</v>
      </c>
      <c r="E491">
        <v>0</v>
      </c>
      <c r="N491">
        <v>369262.620863711</v>
      </c>
      <c r="O491">
        <v>369262.620863711</v>
      </c>
      <c r="P491">
        <v>369262.620863711</v>
      </c>
      <c r="Q491">
        <v>369262.620863711</v>
      </c>
      <c r="R491">
        <v>369262.620863711</v>
      </c>
      <c r="S491">
        <v>369262.620863711</v>
      </c>
      <c r="T491">
        <v>369262.620863711</v>
      </c>
      <c r="U491">
        <v>369262.620863711</v>
      </c>
      <c r="V491">
        <v>369262.620863711</v>
      </c>
      <c r="W491">
        <v>369262.620863711</v>
      </c>
      <c r="X491">
        <v>369262.620863711</v>
      </c>
      <c r="Y491">
        <v>369262.620863711</v>
      </c>
      <c r="Z491">
        <v>369262.620863711</v>
      </c>
      <c r="AA491">
        <v>369262.620863711</v>
      </c>
      <c r="AB491">
        <v>369262.620863711</v>
      </c>
    </row>
    <row r="492" spans="1:35" x14ac:dyDescent="0.15">
      <c r="A492" t="s">
        <v>47</v>
      </c>
      <c r="B492" t="s">
        <v>58</v>
      </c>
      <c r="C492" t="s">
        <v>67</v>
      </c>
      <c r="D492">
        <v>2029</v>
      </c>
      <c r="E492">
        <v>0</v>
      </c>
      <c r="O492">
        <v>4580524.1494275704</v>
      </c>
      <c r="P492">
        <v>4580524.1494275704</v>
      </c>
      <c r="Q492">
        <v>4580524.1494275704</v>
      </c>
      <c r="R492">
        <v>4580524.1494275704</v>
      </c>
      <c r="S492">
        <v>4580524.1494275704</v>
      </c>
      <c r="T492">
        <v>4580524.1494275704</v>
      </c>
      <c r="U492">
        <v>4580524.1494275704</v>
      </c>
      <c r="V492">
        <v>4580524.1494275704</v>
      </c>
      <c r="W492">
        <v>4580524.1494275704</v>
      </c>
      <c r="X492">
        <v>4580524.1494275704</v>
      </c>
      <c r="Y492">
        <v>4580524.1494275704</v>
      </c>
      <c r="Z492">
        <v>4580524.1494275704</v>
      </c>
      <c r="AA492">
        <v>4580524.1494275704</v>
      </c>
      <c r="AB492">
        <v>4580524.1494275704</v>
      </c>
      <c r="AC492">
        <v>4580524.1494275704</v>
      </c>
    </row>
    <row r="493" spans="1:35" x14ac:dyDescent="0.15">
      <c r="A493" t="s">
        <v>47</v>
      </c>
      <c r="B493" t="s">
        <v>58</v>
      </c>
      <c r="C493" t="s">
        <v>67</v>
      </c>
      <c r="D493">
        <v>2030</v>
      </c>
      <c r="E493">
        <v>0</v>
      </c>
      <c r="P493">
        <v>2643834.1275559501</v>
      </c>
      <c r="Q493">
        <v>2643834.1275559501</v>
      </c>
      <c r="R493">
        <v>2643834.1275559501</v>
      </c>
      <c r="S493">
        <v>2643834.1275559501</v>
      </c>
      <c r="T493">
        <v>2643834.1275559501</v>
      </c>
      <c r="U493">
        <v>2643834.1275559501</v>
      </c>
      <c r="V493">
        <v>2643834.1275559501</v>
      </c>
      <c r="W493">
        <v>2643834.1275559501</v>
      </c>
      <c r="X493">
        <v>2643834.1275559501</v>
      </c>
      <c r="Y493">
        <v>2643834.1275559501</v>
      </c>
      <c r="Z493">
        <v>2643834.1275559501</v>
      </c>
      <c r="AA493">
        <v>2643834.1275559501</v>
      </c>
      <c r="AB493">
        <v>2643834.1275559501</v>
      </c>
      <c r="AC493">
        <v>2643834.1275559501</v>
      </c>
      <c r="AD493">
        <v>2643834.1275559501</v>
      </c>
    </row>
    <row r="494" spans="1:35" x14ac:dyDescent="0.15">
      <c r="A494" t="s">
        <v>47</v>
      </c>
      <c r="B494" t="s">
        <v>58</v>
      </c>
      <c r="C494" t="s">
        <v>67</v>
      </c>
      <c r="D494">
        <v>2031</v>
      </c>
      <c r="E494">
        <v>0</v>
      </c>
      <c r="Q494">
        <v>4105644.5755020799</v>
      </c>
      <c r="R494">
        <v>4105644.5755020799</v>
      </c>
      <c r="S494">
        <v>4105644.5755020799</v>
      </c>
      <c r="T494">
        <v>4105644.5755020799</v>
      </c>
      <c r="U494">
        <v>4105644.5755020799</v>
      </c>
      <c r="V494">
        <v>4105644.5755020799</v>
      </c>
      <c r="W494">
        <v>4105644.5755020799</v>
      </c>
      <c r="X494">
        <v>4105644.5755020799</v>
      </c>
      <c r="Y494">
        <v>4105644.5755020799</v>
      </c>
      <c r="Z494">
        <v>4105644.5755020799</v>
      </c>
      <c r="AA494">
        <v>4105644.5755020799</v>
      </c>
      <c r="AB494">
        <v>4105644.5755020799</v>
      </c>
      <c r="AC494">
        <v>4105644.5755020799</v>
      </c>
      <c r="AD494">
        <v>4105644.5755020799</v>
      </c>
      <c r="AE494">
        <v>4105644.5755020799</v>
      </c>
      <c r="AF494">
        <v>4105644.5755020799</v>
      </c>
      <c r="AG494">
        <v>4105644.5755020799</v>
      </c>
      <c r="AH494">
        <v>4105644.5755020799</v>
      </c>
      <c r="AI494">
        <v>4105644.5755020799</v>
      </c>
    </row>
    <row r="495" spans="1:35" x14ac:dyDescent="0.15">
      <c r="A495" t="s">
        <v>47</v>
      </c>
      <c r="B495" t="s">
        <v>58</v>
      </c>
      <c r="C495" t="s">
        <v>67</v>
      </c>
      <c r="D495">
        <v>2032</v>
      </c>
      <c r="E495">
        <v>0</v>
      </c>
      <c r="R495">
        <v>1211807.23310627</v>
      </c>
      <c r="S495">
        <v>1211807.23310627</v>
      </c>
      <c r="T495">
        <v>1211807.23310627</v>
      </c>
      <c r="U495">
        <v>1211807.23310627</v>
      </c>
      <c r="V495">
        <v>1211807.23310627</v>
      </c>
      <c r="W495">
        <v>1211807.23310627</v>
      </c>
      <c r="X495">
        <v>1211807.23310627</v>
      </c>
      <c r="Y495">
        <v>1211807.23310627</v>
      </c>
      <c r="Z495">
        <v>1211807.23310627</v>
      </c>
      <c r="AA495">
        <v>1211807.23310627</v>
      </c>
      <c r="AB495">
        <v>1211807.23310627</v>
      </c>
      <c r="AC495">
        <v>1211807.23310627</v>
      </c>
      <c r="AD495">
        <v>1211807.23310627</v>
      </c>
      <c r="AE495">
        <v>1211807.23310627</v>
      </c>
      <c r="AF495">
        <v>1211807.23310627</v>
      </c>
      <c r="AG495">
        <v>1211807.23310627</v>
      </c>
      <c r="AH495">
        <v>1211807.23310627</v>
      </c>
      <c r="AI495">
        <v>1211807.23310627</v>
      </c>
    </row>
    <row r="496" spans="1:35" x14ac:dyDescent="0.15">
      <c r="A496" t="s">
        <v>47</v>
      </c>
      <c r="B496" t="s">
        <v>58</v>
      </c>
      <c r="C496" t="s">
        <v>67</v>
      </c>
      <c r="D496">
        <v>2033</v>
      </c>
      <c r="E496">
        <v>0</v>
      </c>
      <c r="S496">
        <v>1455514.7856290999</v>
      </c>
      <c r="T496">
        <v>1455514.7856290999</v>
      </c>
      <c r="U496">
        <v>1455514.7856290999</v>
      </c>
      <c r="V496">
        <v>1455514.7856290999</v>
      </c>
      <c r="W496">
        <v>1455514.7856290999</v>
      </c>
      <c r="X496">
        <v>1455514.7856290999</v>
      </c>
      <c r="Y496">
        <v>1455514.7856290999</v>
      </c>
      <c r="Z496">
        <v>1455514.7856290999</v>
      </c>
      <c r="AA496">
        <v>1455514.7856290999</v>
      </c>
      <c r="AB496">
        <v>1455514.7856290999</v>
      </c>
      <c r="AC496">
        <v>1455514.7856290999</v>
      </c>
      <c r="AD496">
        <v>1455514.7856290999</v>
      </c>
      <c r="AE496">
        <v>1455514.7856290999</v>
      </c>
      <c r="AF496">
        <v>1455514.7856290999</v>
      </c>
      <c r="AG496">
        <v>1455514.7856290999</v>
      </c>
      <c r="AH496">
        <v>1455514.7856290999</v>
      </c>
      <c r="AI496">
        <v>1455514.7856290999</v>
      </c>
    </row>
    <row r="497" spans="1:35" x14ac:dyDescent="0.15">
      <c r="A497" t="s">
        <v>47</v>
      </c>
      <c r="B497" t="s">
        <v>58</v>
      </c>
      <c r="C497" t="s">
        <v>67</v>
      </c>
      <c r="D497">
        <v>2034</v>
      </c>
      <c r="E497">
        <v>0</v>
      </c>
      <c r="T497">
        <v>1160558.2572404901</v>
      </c>
      <c r="U497">
        <v>1160558.2572404901</v>
      </c>
      <c r="V497">
        <v>1160558.2572404901</v>
      </c>
      <c r="W497">
        <v>1160558.2572404901</v>
      </c>
      <c r="X497">
        <v>1160558.2572404901</v>
      </c>
      <c r="Y497">
        <v>1160558.2572404901</v>
      </c>
      <c r="Z497">
        <v>1160558.2572404901</v>
      </c>
      <c r="AA497">
        <v>1160558.2572404901</v>
      </c>
      <c r="AB497">
        <v>1160558.2572404901</v>
      </c>
      <c r="AC497">
        <v>1160558.2572404901</v>
      </c>
      <c r="AD497">
        <v>1160558.2572404901</v>
      </c>
      <c r="AE497">
        <v>1160558.2572404901</v>
      </c>
      <c r="AF497">
        <v>1160558.2572404901</v>
      </c>
      <c r="AG497">
        <v>1160558.2572404901</v>
      </c>
      <c r="AH497">
        <v>1160558.2572404901</v>
      </c>
      <c r="AI497">
        <v>1160558.2572404901</v>
      </c>
    </row>
    <row r="498" spans="1:35" x14ac:dyDescent="0.15">
      <c r="A498" t="s">
        <v>47</v>
      </c>
      <c r="B498" t="s">
        <v>58</v>
      </c>
      <c r="C498" t="s">
        <v>67</v>
      </c>
      <c r="D498">
        <v>2035</v>
      </c>
      <c r="E498">
        <v>0</v>
      </c>
      <c r="U498">
        <v>2749213.1506898399</v>
      </c>
      <c r="V498">
        <v>2749213.1506898399</v>
      </c>
      <c r="W498">
        <v>2749213.1506898399</v>
      </c>
      <c r="X498">
        <v>2749213.1506898399</v>
      </c>
      <c r="Y498">
        <v>2749213.1506898399</v>
      </c>
      <c r="Z498">
        <v>2749213.1506898399</v>
      </c>
      <c r="AA498">
        <v>2749213.1506898399</v>
      </c>
      <c r="AB498">
        <v>2749213.1506898399</v>
      </c>
      <c r="AC498">
        <v>2749213.1506898399</v>
      </c>
      <c r="AD498">
        <v>2749213.1506898399</v>
      </c>
      <c r="AE498">
        <v>2749213.1506898399</v>
      </c>
      <c r="AF498">
        <v>2749213.1506898399</v>
      </c>
      <c r="AG498">
        <v>2749213.1506898399</v>
      </c>
      <c r="AH498">
        <v>2749213.1506898399</v>
      </c>
      <c r="AI498">
        <v>2749213.1506898399</v>
      </c>
    </row>
    <row r="499" spans="1:35" x14ac:dyDescent="0.15">
      <c r="A499" t="s">
        <v>47</v>
      </c>
      <c r="B499" t="s">
        <v>58</v>
      </c>
      <c r="C499" t="s">
        <v>67</v>
      </c>
      <c r="D499">
        <v>2036</v>
      </c>
      <c r="E499">
        <v>0</v>
      </c>
      <c r="V499">
        <v>1291420.53041629</v>
      </c>
      <c r="W499">
        <v>1291420.53041629</v>
      </c>
      <c r="X499">
        <v>1291420.53041629</v>
      </c>
      <c r="Y499">
        <v>1291420.53041629</v>
      </c>
      <c r="Z499">
        <v>1291420.53041629</v>
      </c>
      <c r="AA499">
        <v>1291420.53041629</v>
      </c>
      <c r="AB499">
        <v>1291420.53041629</v>
      </c>
      <c r="AC499">
        <v>1291420.53041629</v>
      </c>
      <c r="AD499">
        <v>1291420.53041629</v>
      </c>
      <c r="AE499">
        <v>1291420.53041629</v>
      </c>
      <c r="AF499">
        <v>1291420.53041629</v>
      </c>
      <c r="AG499">
        <v>1291420.53041629</v>
      </c>
      <c r="AH499">
        <v>1291420.53041629</v>
      </c>
      <c r="AI499">
        <v>1291420.53041629</v>
      </c>
    </row>
    <row r="500" spans="1:35" x14ac:dyDescent="0.15">
      <c r="A500" t="s">
        <v>47</v>
      </c>
      <c r="B500" t="s">
        <v>58</v>
      </c>
      <c r="C500" t="s">
        <v>67</v>
      </c>
      <c r="D500">
        <v>2037</v>
      </c>
      <c r="E500">
        <v>0</v>
      </c>
      <c r="W500">
        <v>3782888.9249799498</v>
      </c>
      <c r="X500">
        <v>3782888.9249799498</v>
      </c>
      <c r="Y500">
        <v>3782888.9249799498</v>
      </c>
      <c r="Z500">
        <v>3782888.9249799498</v>
      </c>
      <c r="AA500">
        <v>3782888.9249799498</v>
      </c>
      <c r="AB500">
        <v>3782888.9249799498</v>
      </c>
      <c r="AC500">
        <v>3782888.9249799498</v>
      </c>
      <c r="AD500">
        <v>3782888.9249799498</v>
      </c>
      <c r="AE500">
        <v>3782888.9249799498</v>
      </c>
      <c r="AF500">
        <v>3782888.9249799498</v>
      </c>
      <c r="AG500">
        <v>3782888.9249799498</v>
      </c>
      <c r="AH500">
        <v>3782888.9249799498</v>
      </c>
      <c r="AI500">
        <v>3782888.9249799498</v>
      </c>
    </row>
    <row r="501" spans="1:35" x14ac:dyDescent="0.15">
      <c r="A501" t="s">
        <v>47</v>
      </c>
      <c r="B501" t="s">
        <v>58</v>
      </c>
      <c r="C501" t="s">
        <v>67</v>
      </c>
      <c r="D501">
        <v>2038</v>
      </c>
      <c r="E501">
        <v>0</v>
      </c>
      <c r="X501">
        <v>1408107.6812406899</v>
      </c>
      <c r="Y501">
        <v>1408107.6812406899</v>
      </c>
      <c r="Z501">
        <v>1408107.6812406899</v>
      </c>
      <c r="AA501">
        <v>1408107.6812406899</v>
      </c>
      <c r="AB501">
        <v>1408107.6812406899</v>
      </c>
      <c r="AC501">
        <v>1408107.6812406899</v>
      </c>
      <c r="AD501">
        <v>1408107.6812406899</v>
      </c>
      <c r="AE501">
        <v>1408107.6812406899</v>
      </c>
      <c r="AF501">
        <v>1408107.6812406899</v>
      </c>
      <c r="AG501">
        <v>1408107.6812406899</v>
      </c>
      <c r="AH501">
        <v>1408107.6812406899</v>
      </c>
      <c r="AI501">
        <v>1408107.6812406899</v>
      </c>
    </row>
    <row r="502" spans="1:35" x14ac:dyDescent="0.15">
      <c r="A502" t="s">
        <v>47</v>
      </c>
      <c r="B502" t="s">
        <v>58</v>
      </c>
      <c r="C502" t="s">
        <v>67</v>
      </c>
      <c r="D502">
        <v>2039</v>
      </c>
      <c r="E502">
        <v>0</v>
      </c>
      <c r="Y502">
        <v>1906395.6279635001</v>
      </c>
      <c r="Z502">
        <v>1906395.6279635001</v>
      </c>
      <c r="AA502">
        <v>1906395.6279635001</v>
      </c>
      <c r="AB502">
        <v>1906395.6279635001</v>
      </c>
      <c r="AC502">
        <v>1906395.6279635001</v>
      </c>
      <c r="AD502">
        <v>1906395.6279635001</v>
      </c>
      <c r="AE502">
        <v>1906395.6279635001</v>
      </c>
      <c r="AF502">
        <v>1906395.6279635001</v>
      </c>
      <c r="AG502">
        <v>1906395.6279635001</v>
      </c>
      <c r="AH502">
        <v>1906395.6279635001</v>
      </c>
      <c r="AI502">
        <v>1906395.6279635001</v>
      </c>
    </row>
    <row r="503" spans="1:35" x14ac:dyDescent="0.15">
      <c r="A503" t="s">
        <v>47</v>
      </c>
      <c r="B503" t="s">
        <v>58</v>
      </c>
      <c r="C503" t="s">
        <v>67</v>
      </c>
      <c r="D503">
        <v>2040</v>
      </c>
      <c r="E503">
        <v>0</v>
      </c>
      <c r="Z503">
        <v>3524335.6136871702</v>
      </c>
      <c r="AA503">
        <v>3524335.6136871702</v>
      </c>
      <c r="AB503">
        <v>3524335.6136871702</v>
      </c>
      <c r="AC503">
        <v>3524335.6136871702</v>
      </c>
      <c r="AD503">
        <v>3524335.6136871702</v>
      </c>
      <c r="AE503">
        <v>3524335.6136871702</v>
      </c>
      <c r="AF503">
        <v>3524335.6136871702</v>
      </c>
      <c r="AG503">
        <v>3524335.6136871702</v>
      </c>
      <c r="AH503">
        <v>3524335.6136871702</v>
      </c>
      <c r="AI503">
        <v>3524335.6136871702</v>
      </c>
    </row>
    <row r="504" spans="1:35" x14ac:dyDescent="0.15">
      <c r="A504" t="s">
        <v>47</v>
      </c>
      <c r="B504" t="s">
        <v>58</v>
      </c>
      <c r="C504" t="s">
        <v>67</v>
      </c>
      <c r="D504">
        <v>2041</v>
      </c>
      <c r="E504">
        <v>0</v>
      </c>
      <c r="AA504">
        <v>671382.02803104499</v>
      </c>
      <c r="AB504">
        <v>671382.02803104499</v>
      </c>
      <c r="AC504">
        <v>671382.02803104499</v>
      </c>
      <c r="AD504">
        <v>671382.02803104499</v>
      </c>
      <c r="AE504">
        <v>671382.02803104499</v>
      </c>
      <c r="AF504">
        <v>671382.02803104499</v>
      </c>
      <c r="AG504">
        <v>671382.02803104499</v>
      </c>
      <c r="AH504">
        <v>671382.02803104499</v>
      </c>
      <c r="AI504">
        <v>671382.02803104499</v>
      </c>
    </row>
    <row r="505" spans="1:35" x14ac:dyDescent="0.15">
      <c r="A505" t="s">
        <v>47</v>
      </c>
      <c r="B505" t="s">
        <v>58</v>
      </c>
      <c r="C505" t="s">
        <v>67</v>
      </c>
      <c r="D505">
        <v>2042</v>
      </c>
      <c r="E505">
        <v>0</v>
      </c>
      <c r="AB505">
        <v>702834.40373640601</v>
      </c>
      <c r="AC505">
        <v>702834.40373640601</v>
      </c>
      <c r="AD505">
        <v>702834.40373640601</v>
      </c>
      <c r="AE505">
        <v>702834.40373640601</v>
      </c>
      <c r="AF505">
        <v>702834.40373640601</v>
      </c>
      <c r="AG505">
        <v>702834.40373640601</v>
      </c>
      <c r="AH505">
        <v>702834.40373640601</v>
      </c>
      <c r="AI505">
        <v>702834.40373640601</v>
      </c>
    </row>
    <row r="506" spans="1:35" x14ac:dyDescent="0.15">
      <c r="A506" t="s">
        <v>47</v>
      </c>
      <c r="B506" t="s">
        <v>58</v>
      </c>
      <c r="C506" t="s">
        <v>67</v>
      </c>
      <c r="D506">
        <v>2043</v>
      </c>
      <c r="E506">
        <v>0</v>
      </c>
      <c r="AC506">
        <v>724276.742282519</v>
      </c>
      <c r="AD506">
        <v>724276.742282519</v>
      </c>
      <c r="AE506">
        <v>724276.742282519</v>
      </c>
      <c r="AF506">
        <v>724276.742282519</v>
      </c>
      <c r="AG506">
        <v>724276.742282519</v>
      </c>
      <c r="AH506">
        <v>724276.742282519</v>
      </c>
      <c r="AI506">
        <v>724276.742282519</v>
      </c>
    </row>
    <row r="507" spans="1:35" x14ac:dyDescent="0.15">
      <c r="A507" t="s">
        <v>47</v>
      </c>
      <c r="B507" t="s">
        <v>58</v>
      </c>
      <c r="C507" t="s">
        <v>67</v>
      </c>
      <c r="D507">
        <v>2044</v>
      </c>
      <c r="E507">
        <v>0</v>
      </c>
      <c r="AD507">
        <v>744139.35390972695</v>
      </c>
      <c r="AE507">
        <v>744139.35390972695</v>
      </c>
      <c r="AF507">
        <v>744139.35390972695</v>
      </c>
      <c r="AG507">
        <v>744139.35390972695</v>
      </c>
      <c r="AH507">
        <v>744139.35390972695</v>
      </c>
      <c r="AI507">
        <v>744139.35390972695</v>
      </c>
    </row>
    <row r="508" spans="1:35" x14ac:dyDescent="0.15">
      <c r="A508" t="s">
        <v>47</v>
      </c>
      <c r="B508" t="s">
        <v>58</v>
      </c>
      <c r="C508" t="s">
        <v>67</v>
      </c>
      <c r="D508">
        <v>2045</v>
      </c>
      <c r="E508">
        <v>0</v>
      </c>
      <c r="AE508">
        <v>7312388.3648834797</v>
      </c>
      <c r="AF508">
        <v>7312388.3648834797</v>
      </c>
      <c r="AG508">
        <v>7312388.3648834797</v>
      </c>
      <c r="AH508">
        <v>7312388.3648834797</v>
      </c>
      <c r="AI508">
        <v>7312388.3648834797</v>
      </c>
    </row>
    <row r="509" spans="1:35" x14ac:dyDescent="0.15">
      <c r="A509" t="s">
        <v>47</v>
      </c>
      <c r="B509" t="s">
        <v>58</v>
      </c>
      <c r="C509" t="s">
        <v>66</v>
      </c>
      <c r="D509">
        <v>2016</v>
      </c>
      <c r="E509">
        <v>1</v>
      </c>
      <c r="F509">
        <v>59646431.948266096</v>
      </c>
      <c r="G509">
        <v>59646431.948266096</v>
      </c>
      <c r="H509">
        <v>59646431.948266096</v>
      </c>
      <c r="I509">
        <v>59646431.948266096</v>
      </c>
      <c r="J509">
        <v>59646431.948266096</v>
      </c>
      <c r="K509">
        <v>59646431.948266096</v>
      </c>
      <c r="L509">
        <v>59646431.948266096</v>
      </c>
      <c r="M509">
        <v>59646431.948266096</v>
      </c>
      <c r="N509">
        <v>59646431.948266096</v>
      </c>
      <c r="O509">
        <v>59646431.948266096</v>
      </c>
      <c r="P509">
        <v>59646431.948266096</v>
      </c>
      <c r="Q509">
        <v>59646431.948266096</v>
      </c>
      <c r="R509">
        <v>59646431.948266096</v>
      </c>
      <c r="S509">
        <v>59646431.948266096</v>
      </c>
      <c r="T509">
        <v>59646431.948266096</v>
      </c>
      <c r="U509">
        <v>59646431.948266096</v>
      </c>
      <c r="V509">
        <v>59646431.948266096</v>
      </c>
      <c r="W509">
        <v>59646431.948266096</v>
      </c>
      <c r="X509">
        <v>59646431.948266096</v>
      </c>
      <c r="Y509">
        <v>59646431.948266096</v>
      </c>
      <c r="Z509">
        <v>59646431.948266096</v>
      </c>
      <c r="AA509">
        <v>59646431.948266096</v>
      </c>
      <c r="AB509">
        <v>59646431.948266096</v>
      </c>
      <c r="AC509">
        <v>59646431.948266096</v>
      </c>
      <c r="AD509">
        <v>59646431.948266096</v>
      </c>
      <c r="AE509">
        <v>59646431.948266096</v>
      </c>
      <c r="AF509">
        <v>59646431.948266096</v>
      </c>
      <c r="AG509">
        <v>59646431.948266096</v>
      </c>
      <c r="AH509">
        <v>59646431.948266096</v>
      </c>
      <c r="AI509">
        <v>59646431.948266096</v>
      </c>
    </row>
    <row r="510" spans="1:35" x14ac:dyDescent="0.15">
      <c r="A510" t="s">
        <v>47</v>
      </c>
      <c r="B510" t="s">
        <v>58</v>
      </c>
      <c r="C510" t="s">
        <v>66</v>
      </c>
      <c r="D510">
        <v>2020</v>
      </c>
      <c r="E510">
        <v>1</v>
      </c>
      <c r="F510">
        <v>16789683.6609421</v>
      </c>
      <c r="G510">
        <v>16789683.6609421</v>
      </c>
      <c r="H510">
        <v>16789683.6609421</v>
      </c>
      <c r="I510">
        <v>16789683.6609421</v>
      </c>
      <c r="J510">
        <v>16789683.6609421</v>
      </c>
      <c r="K510">
        <v>16789683.6609421</v>
      </c>
      <c r="L510">
        <v>16789683.6609421</v>
      </c>
      <c r="M510">
        <v>16789683.6609421</v>
      </c>
      <c r="N510">
        <v>16789683.6609421</v>
      </c>
      <c r="O510">
        <v>16789683.6609421</v>
      </c>
      <c r="P510">
        <v>16789683.6609421</v>
      </c>
      <c r="Q510">
        <v>16789683.6609421</v>
      </c>
      <c r="R510">
        <v>16789683.6609421</v>
      </c>
      <c r="S510">
        <v>16789683.6609421</v>
      </c>
      <c r="T510">
        <v>16789683.6609421</v>
      </c>
      <c r="U510">
        <v>16789683.6609421</v>
      </c>
      <c r="V510">
        <v>16789683.6609421</v>
      </c>
      <c r="W510">
        <v>16789683.6609421</v>
      </c>
      <c r="X510">
        <v>16789683.6609421</v>
      </c>
      <c r="Y510">
        <v>16789683.6609421</v>
      </c>
      <c r="Z510">
        <v>16789683.6609421</v>
      </c>
      <c r="AA510">
        <v>16789683.6609421</v>
      </c>
      <c r="AB510">
        <v>16789683.6609421</v>
      </c>
      <c r="AC510">
        <v>16789683.6609421</v>
      </c>
      <c r="AD510">
        <v>16789683.6609421</v>
      </c>
      <c r="AE510">
        <v>16789683.6609421</v>
      </c>
      <c r="AF510">
        <v>16789683.6609421</v>
      </c>
      <c r="AG510">
        <v>16789683.6609421</v>
      </c>
      <c r="AH510">
        <v>16789683.6609421</v>
      </c>
      <c r="AI510">
        <v>16789683.6609421</v>
      </c>
    </row>
    <row r="511" spans="1:35" x14ac:dyDescent="0.15">
      <c r="A511" t="s">
        <v>47</v>
      </c>
      <c r="B511" t="s">
        <v>58</v>
      </c>
      <c r="C511" t="s">
        <v>66</v>
      </c>
      <c r="D511">
        <v>2021</v>
      </c>
      <c r="E511">
        <v>1</v>
      </c>
      <c r="G511">
        <v>4127609.2270275499</v>
      </c>
      <c r="H511">
        <v>4127609.2270275499</v>
      </c>
      <c r="I511">
        <v>4127609.2270275499</v>
      </c>
      <c r="J511">
        <v>4127609.2270275499</v>
      </c>
      <c r="K511">
        <v>4127609.2270275499</v>
      </c>
      <c r="L511">
        <v>4127609.2270275499</v>
      </c>
      <c r="M511">
        <v>4127609.2270275499</v>
      </c>
      <c r="N511">
        <v>4127609.2270275499</v>
      </c>
      <c r="O511">
        <v>4127609.2270275499</v>
      </c>
      <c r="P511">
        <v>4127609.2270275499</v>
      </c>
      <c r="Q511">
        <v>4127609.2270275499</v>
      </c>
      <c r="R511">
        <v>4127609.2270275499</v>
      </c>
      <c r="S511">
        <v>4127609.2270275499</v>
      </c>
      <c r="T511">
        <v>4127609.2270275499</v>
      </c>
      <c r="U511">
        <v>4127609.2270275499</v>
      </c>
      <c r="V511">
        <v>4127609.2270275499</v>
      </c>
      <c r="W511">
        <v>4127609.2270275499</v>
      </c>
      <c r="X511">
        <v>4127609.2270275499</v>
      </c>
      <c r="Y511">
        <v>4127609.2270275499</v>
      </c>
      <c r="Z511">
        <v>4127609.2270275499</v>
      </c>
      <c r="AA511">
        <v>4127609.2270275499</v>
      </c>
      <c r="AB511">
        <v>4127609.2270275499</v>
      </c>
      <c r="AC511">
        <v>4127609.2270275499</v>
      </c>
      <c r="AD511">
        <v>4127609.2270275499</v>
      </c>
      <c r="AE511">
        <v>4127609.2270275499</v>
      </c>
      <c r="AF511">
        <v>4127609.2270275499</v>
      </c>
      <c r="AG511">
        <v>4127609.2270275499</v>
      </c>
      <c r="AH511">
        <v>4127609.2270275499</v>
      </c>
      <c r="AI511">
        <v>4127609.2270275499</v>
      </c>
    </row>
    <row r="512" spans="1:35" x14ac:dyDescent="0.15">
      <c r="A512" t="s">
        <v>47</v>
      </c>
      <c r="B512" t="s">
        <v>58</v>
      </c>
      <c r="C512" t="s">
        <v>66</v>
      </c>
      <c r="D512">
        <v>2022</v>
      </c>
      <c r="E512">
        <v>1</v>
      </c>
      <c r="H512">
        <v>4457373.9551220899</v>
      </c>
      <c r="I512">
        <v>4457373.9551220899</v>
      </c>
      <c r="J512">
        <v>4457373.9551220899</v>
      </c>
      <c r="K512">
        <v>4457373.9551220899</v>
      </c>
      <c r="L512">
        <v>4457373.9551220899</v>
      </c>
      <c r="M512">
        <v>4457373.9551220899</v>
      </c>
      <c r="N512">
        <v>4457373.9551220899</v>
      </c>
      <c r="O512">
        <v>4457373.9551220899</v>
      </c>
      <c r="P512">
        <v>4457373.9551220899</v>
      </c>
      <c r="Q512">
        <v>4457373.9551220899</v>
      </c>
      <c r="R512">
        <v>4457373.9551220899</v>
      </c>
      <c r="S512">
        <v>4457373.9551220899</v>
      </c>
      <c r="T512">
        <v>4457373.9551220899</v>
      </c>
      <c r="U512">
        <v>4457373.9551220899</v>
      </c>
      <c r="V512">
        <v>4457373.9551220899</v>
      </c>
      <c r="W512">
        <v>4457373.9551220899</v>
      </c>
      <c r="X512">
        <v>4457373.9551220899</v>
      </c>
      <c r="Y512">
        <v>4457373.9551220899</v>
      </c>
      <c r="Z512">
        <v>4457373.9551220899</v>
      </c>
      <c r="AA512">
        <v>4457373.9551220899</v>
      </c>
      <c r="AB512">
        <v>4457373.9551220899</v>
      </c>
      <c r="AC512">
        <v>4457373.9551220899</v>
      </c>
      <c r="AD512">
        <v>4457373.9551220899</v>
      </c>
      <c r="AE512">
        <v>4457373.9551220899</v>
      </c>
      <c r="AF512">
        <v>4457373.9551220899</v>
      </c>
      <c r="AG512">
        <v>4457373.9551220899</v>
      </c>
      <c r="AH512">
        <v>4457373.9551220899</v>
      </c>
      <c r="AI512">
        <v>4457373.9551220899</v>
      </c>
    </row>
    <row r="513" spans="1:35" x14ac:dyDescent="0.15">
      <c r="A513" t="s">
        <v>47</v>
      </c>
      <c r="B513" t="s">
        <v>58</v>
      </c>
      <c r="C513" t="s">
        <v>66</v>
      </c>
      <c r="D513">
        <v>2023</v>
      </c>
      <c r="E513">
        <v>1</v>
      </c>
      <c r="I513">
        <v>3653074.4318681099</v>
      </c>
      <c r="J513">
        <v>3653074.4318681099</v>
      </c>
      <c r="K513">
        <v>3653074.4318681099</v>
      </c>
      <c r="L513">
        <v>3653074.4318681099</v>
      </c>
      <c r="M513">
        <v>3653074.4318681099</v>
      </c>
      <c r="N513">
        <v>3653074.4318681099</v>
      </c>
      <c r="O513">
        <v>3653074.4318681099</v>
      </c>
      <c r="P513">
        <v>3653074.4318681099</v>
      </c>
      <c r="Q513">
        <v>3653074.4318681099</v>
      </c>
      <c r="R513">
        <v>3653074.4318681099</v>
      </c>
      <c r="S513">
        <v>3653074.4318681099</v>
      </c>
      <c r="T513">
        <v>3653074.4318681099</v>
      </c>
      <c r="U513">
        <v>3653074.4318681099</v>
      </c>
      <c r="V513">
        <v>3653074.4318681099</v>
      </c>
      <c r="W513">
        <v>3653074.4318681099</v>
      </c>
      <c r="X513">
        <v>3653074.4318681099</v>
      </c>
      <c r="Y513">
        <v>3653074.4318681099</v>
      </c>
      <c r="Z513">
        <v>3653074.4318681099</v>
      </c>
      <c r="AA513">
        <v>3653074.4318681099</v>
      </c>
      <c r="AB513">
        <v>3653074.4318681099</v>
      </c>
      <c r="AC513">
        <v>3653074.4318681099</v>
      </c>
      <c r="AD513">
        <v>3653074.4318681099</v>
      </c>
      <c r="AE513">
        <v>3653074.4318681099</v>
      </c>
      <c r="AF513">
        <v>3653074.4318681099</v>
      </c>
      <c r="AG513">
        <v>3653074.4318681099</v>
      </c>
      <c r="AH513">
        <v>3653074.4318681099</v>
      </c>
      <c r="AI513">
        <v>3653074.4318681099</v>
      </c>
    </row>
    <row r="514" spans="1:35" x14ac:dyDescent="0.15">
      <c r="A514" t="s">
        <v>47</v>
      </c>
      <c r="B514" t="s">
        <v>58</v>
      </c>
      <c r="C514" t="s">
        <v>66</v>
      </c>
      <c r="D514">
        <v>2024</v>
      </c>
      <c r="E514">
        <v>1</v>
      </c>
      <c r="J514">
        <v>4293365.87412195</v>
      </c>
      <c r="K514">
        <v>4293365.87412195</v>
      </c>
      <c r="L514">
        <v>4293365.87412195</v>
      </c>
      <c r="M514">
        <v>4293365.87412195</v>
      </c>
      <c r="N514">
        <v>4293365.87412195</v>
      </c>
      <c r="O514">
        <v>4293365.87412195</v>
      </c>
      <c r="P514">
        <v>4293365.87412195</v>
      </c>
      <c r="Q514">
        <v>4293365.87412195</v>
      </c>
      <c r="R514">
        <v>4293365.87412195</v>
      </c>
      <c r="S514">
        <v>4293365.87412195</v>
      </c>
      <c r="T514">
        <v>4293365.87412195</v>
      </c>
      <c r="U514">
        <v>4293365.87412195</v>
      </c>
      <c r="V514">
        <v>4293365.87412195</v>
      </c>
      <c r="W514">
        <v>4293365.87412195</v>
      </c>
      <c r="X514">
        <v>4293365.87412195</v>
      </c>
      <c r="Y514">
        <v>4293365.87412195</v>
      </c>
      <c r="Z514">
        <v>4293365.87412195</v>
      </c>
      <c r="AA514">
        <v>4293365.87412195</v>
      </c>
      <c r="AB514">
        <v>4293365.87412195</v>
      </c>
      <c r="AC514">
        <v>4293365.87412195</v>
      </c>
      <c r="AD514">
        <v>4293365.87412195</v>
      </c>
      <c r="AE514">
        <v>4293365.87412195</v>
      </c>
      <c r="AF514">
        <v>4293365.87412195</v>
      </c>
      <c r="AG514">
        <v>4293365.87412195</v>
      </c>
      <c r="AH514">
        <v>4293365.87412195</v>
      </c>
      <c r="AI514">
        <v>4293365.87412195</v>
      </c>
    </row>
    <row r="515" spans="1:35" x14ac:dyDescent="0.15">
      <c r="A515" t="s">
        <v>47</v>
      </c>
      <c r="B515" t="s">
        <v>58</v>
      </c>
      <c r="C515" t="s">
        <v>66</v>
      </c>
      <c r="D515">
        <v>2025</v>
      </c>
      <c r="E515">
        <v>1</v>
      </c>
      <c r="K515">
        <v>4410730.7352477601</v>
      </c>
      <c r="L515">
        <v>4410730.7352477601</v>
      </c>
      <c r="M515">
        <v>4410730.7352477601</v>
      </c>
      <c r="N515">
        <v>4410730.7352477601</v>
      </c>
      <c r="O515">
        <v>4410730.7352477601</v>
      </c>
      <c r="P515">
        <v>4410730.7352477601</v>
      </c>
      <c r="Q515">
        <v>4410730.7352477601</v>
      </c>
      <c r="R515">
        <v>4410730.7352477601</v>
      </c>
      <c r="S515">
        <v>4410730.7352477601</v>
      </c>
      <c r="T515">
        <v>4410730.7352477601</v>
      </c>
      <c r="U515">
        <v>4410730.7352477601</v>
      </c>
      <c r="V515">
        <v>4410730.7352477601</v>
      </c>
      <c r="W515">
        <v>4410730.7352477601</v>
      </c>
      <c r="X515">
        <v>4410730.7352477601</v>
      </c>
      <c r="Y515">
        <v>4410730.7352477601</v>
      </c>
      <c r="Z515">
        <v>4410730.7352477601</v>
      </c>
      <c r="AA515">
        <v>4410730.7352477601</v>
      </c>
      <c r="AB515">
        <v>4410730.7352477601</v>
      </c>
      <c r="AC515">
        <v>4410730.7352477601</v>
      </c>
      <c r="AD515">
        <v>4410730.7352477601</v>
      </c>
      <c r="AE515">
        <v>4410730.7352477601</v>
      </c>
      <c r="AF515">
        <v>4410730.7352477601</v>
      </c>
      <c r="AG515">
        <v>4410730.7352477601</v>
      </c>
      <c r="AH515">
        <v>4410730.7352477601</v>
      </c>
      <c r="AI515">
        <v>4410730.7352477601</v>
      </c>
    </row>
    <row r="516" spans="1:35" x14ac:dyDescent="0.15">
      <c r="A516" t="s">
        <v>47</v>
      </c>
      <c r="B516" t="s">
        <v>58</v>
      </c>
      <c r="C516" t="s">
        <v>66</v>
      </c>
      <c r="D516">
        <v>2026</v>
      </c>
      <c r="E516">
        <v>1</v>
      </c>
      <c r="L516">
        <v>4575188.5748869097</v>
      </c>
      <c r="M516">
        <v>4575188.5748869097</v>
      </c>
      <c r="N516">
        <v>4575188.5748869097</v>
      </c>
      <c r="O516">
        <v>4575188.5748869097</v>
      </c>
      <c r="P516">
        <v>4575188.5748869097</v>
      </c>
      <c r="Q516">
        <v>4575188.5748869097</v>
      </c>
      <c r="R516">
        <v>4575188.5748869097</v>
      </c>
      <c r="S516">
        <v>4575188.5748869097</v>
      </c>
      <c r="T516">
        <v>4575188.5748869097</v>
      </c>
      <c r="U516">
        <v>4575188.5748869097</v>
      </c>
      <c r="V516">
        <v>4575188.5748869097</v>
      </c>
      <c r="W516">
        <v>4575188.5748869097</v>
      </c>
      <c r="X516">
        <v>4575188.5748869097</v>
      </c>
      <c r="Y516">
        <v>4575188.5748869097</v>
      </c>
      <c r="Z516">
        <v>4575188.5748869097</v>
      </c>
      <c r="AA516">
        <v>4575188.5748869097</v>
      </c>
      <c r="AB516">
        <v>4575188.5748869097</v>
      </c>
      <c r="AC516">
        <v>4575188.5748869097</v>
      </c>
      <c r="AD516">
        <v>4575188.5748869097</v>
      </c>
      <c r="AE516">
        <v>4575188.5748869097</v>
      </c>
      <c r="AF516">
        <v>4575188.5748869097</v>
      </c>
      <c r="AG516">
        <v>4575188.5748869097</v>
      </c>
      <c r="AH516">
        <v>4575188.5748869097</v>
      </c>
      <c r="AI516">
        <v>4575188.5748869097</v>
      </c>
    </row>
    <row r="517" spans="1:35" x14ac:dyDescent="0.15">
      <c r="A517" t="s">
        <v>47</v>
      </c>
      <c r="B517" t="s">
        <v>58</v>
      </c>
      <c r="C517" t="s">
        <v>66</v>
      </c>
      <c r="D517">
        <v>2027</v>
      </c>
      <c r="E517">
        <v>1</v>
      </c>
      <c r="M517">
        <v>4688352.9524919903</v>
      </c>
      <c r="N517">
        <v>4688352.9524919903</v>
      </c>
      <c r="O517">
        <v>4688352.9524919903</v>
      </c>
      <c r="P517">
        <v>4688352.9524919903</v>
      </c>
      <c r="Q517">
        <v>4688352.9524919903</v>
      </c>
      <c r="R517">
        <v>4688352.9524919903</v>
      </c>
      <c r="S517">
        <v>4688352.9524919903</v>
      </c>
      <c r="T517">
        <v>4688352.9524919903</v>
      </c>
      <c r="U517">
        <v>4688352.9524919903</v>
      </c>
      <c r="V517">
        <v>4688352.9524919903</v>
      </c>
      <c r="W517">
        <v>4688352.9524919903</v>
      </c>
      <c r="X517">
        <v>4688352.9524919903</v>
      </c>
      <c r="Y517">
        <v>4688352.9524919903</v>
      </c>
      <c r="Z517">
        <v>4688352.9524919903</v>
      </c>
      <c r="AA517">
        <v>4688352.9524919903</v>
      </c>
      <c r="AB517">
        <v>4688352.9524919903</v>
      </c>
      <c r="AC517">
        <v>4688352.9524919903</v>
      </c>
      <c r="AD517">
        <v>4688352.9524919903</v>
      </c>
      <c r="AE517">
        <v>4688352.9524919903</v>
      </c>
      <c r="AF517">
        <v>4688352.9524919903</v>
      </c>
      <c r="AG517">
        <v>4688352.9524919903</v>
      </c>
      <c r="AH517">
        <v>4688352.9524919903</v>
      </c>
      <c r="AI517">
        <v>4688352.9524919903</v>
      </c>
    </row>
    <row r="518" spans="1:35" x14ac:dyDescent="0.15">
      <c r="A518" t="s">
        <v>47</v>
      </c>
      <c r="B518" t="s">
        <v>58</v>
      </c>
      <c r="C518" t="s">
        <v>66</v>
      </c>
      <c r="D518">
        <v>2028</v>
      </c>
      <c r="E518">
        <v>1</v>
      </c>
      <c r="N518">
        <v>4754695.6215290604</v>
      </c>
      <c r="O518">
        <v>4754695.6215290604</v>
      </c>
      <c r="P518">
        <v>4754695.6215290604</v>
      </c>
      <c r="Q518">
        <v>4754695.6215290604</v>
      </c>
      <c r="R518">
        <v>4754695.6215290604</v>
      </c>
      <c r="S518">
        <v>4754695.6215290604</v>
      </c>
      <c r="T518">
        <v>4754695.6215290604</v>
      </c>
      <c r="U518">
        <v>4754695.6215290604</v>
      </c>
      <c r="V518">
        <v>4754695.6215290604</v>
      </c>
      <c r="W518">
        <v>4754695.6215290604</v>
      </c>
      <c r="X518">
        <v>4754695.6215290604</v>
      </c>
      <c r="Y518">
        <v>4754695.6215290604</v>
      </c>
      <c r="Z518">
        <v>4754695.6215290604</v>
      </c>
      <c r="AA518">
        <v>4754695.6215290604</v>
      </c>
      <c r="AB518">
        <v>4754695.6215290604</v>
      </c>
      <c r="AC518">
        <v>4754695.6215290604</v>
      </c>
      <c r="AD518">
        <v>4754695.6215290604</v>
      </c>
      <c r="AE518">
        <v>4754695.6215290604</v>
      </c>
      <c r="AF518">
        <v>4754695.6215290604</v>
      </c>
      <c r="AG518">
        <v>4754695.6215290604</v>
      </c>
      <c r="AH518">
        <v>4754695.6215290604</v>
      </c>
      <c r="AI518">
        <v>4754695.6215290604</v>
      </c>
    </row>
    <row r="519" spans="1:35" x14ac:dyDescent="0.15">
      <c r="A519" t="s">
        <v>47</v>
      </c>
      <c r="B519" t="s">
        <v>58</v>
      </c>
      <c r="C519" t="s">
        <v>66</v>
      </c>
      <c r="D519">
        <v>2029</v>
      </c>
      <c r="E519">
        <v>1</v>
      </c>
      <c r="O519">
        <v>4836343.89231815</v>
      </c>
      <c r="P519">
        <v>4836343.89231815</v>
      </c>
      <c r="Q519">
        <v>4836343.89231815</v>
      </c>
      <c r="R519">
        <v>4836343.89231815</v>
      </c>
      <c r="S519">
        <v>4836343.89231815</v>
      </c>
      <c r="T519">
        <v>4836343.89231815</v>
      </c>
      <c r="U519">
        <v>4836343.89231815</v>
      </c>
      <c r="V519">
        <v>4836343.89231815</v>
      </c>
      <c r="W519">
        <v>4836343.89231815</v>
      </c>
      <c r="X519">
        <v>4836343.89231815</v>
      </c>
      <c r="Y519">
        <v>4836343.89231815</v>
      </c>
      <c r="Z519">
        <v>4836343.89231815</v>
      </c>
      <c r="AA519">
        <v>4836343.89231815</v>
      </c>
      <c r="AB519">
        <v>4836343.89231815</v>
      </c>
      <c r="AC519">
        <v>4836343.89231815</v>
      </c>
      <c r="AD519">
        <v>4836343.89231815</v>
      </c>
      <c r="AE519">
        <v>4836343.89231815</v>
      </c>
      <c r="AF519">
        <v>4836343.89231815</v>
      </c>
      <c r="AG519">
        <v>4836343.89231815</v>
      </c>
      <c r="AH519">
        <v>4836343.89231815</v>
      </c>
      <c r="AI519">
        <v>4836343.89231815</v>
      </c>
    </row>
    <row r="520" spans="1:35" x14ac:dyDescent="0.15">
      <c r="A520" t="s">
        <v>47</v>
      </c>
      <c r="B520" t="s">
        <v>58</v>
      </c>
      <c r="C520" t="s">
        <v>66</v>
      </c>
      <c r="D520">
        <v>2030</v>
      </c>
      <c r="E520">
        <v>1</v>
      </c>
      <c r="P520">
        <v>4830441.3450398101</v>
      </c>
      <c r="Q520">
        <v>4830441.3450398101</v>
      </c>
      <c r="R520">
        <v>4830441.3450398101</v>
      </c>
      <c r="S520">
        <v>4830441.3450398101</v>
      </c>
      <c r="T520">
        <v>4830441.3450398101</v>
      </c>
      <c r="U520">
        <v>4830441.3450398101</v>
      </c>
      <c r="V520">
        <v>4830441.3450398101</v>
      </c>
      <c r="W520">
        <v>4830441.3450398101</v>
      </c>
      <c r="X520">
        <v>4830441.3450398101</v>
      </c>
      <c r="Y520">
        <v>4830441.3450398101</v>
      </c>
      <c r="Z520">
        <v>4830441.3450398101</v>
      </c>
      <c r="AA520">
        <v>4830441.3450398101</v>
      </c>
      <c r="AB520">
        <v>4830441.3450398101</v>
      </c>
      <c r="AC520">
        <v>4830441.3450398101</v>
      </c>
      <c r="AD520">
        <v>4830441.3450398101</v>
      </c>
      <c r="AE520">
        <v>4830441.3450398101</v>
      </c>
      <c r="AF520">
        <v>4830441.3450398101</v>
      </c>
      <c r="AG520">
        <v>4830441.3450398101</v>
      </c>
      <c r="AH520">
        <v>4830441.3450398101</v>
      </c>
      <c r="AI520">
        <v>4830441.3450398101</v>
      </c>
    </row>
    <row r="521" spans="1:35" x14ac:dyDescent="0.15">
      <c r="A521" t="s">
        <v>47</v>
      </c>
      <c r="B521" t="s">
        <v>58</v>
      </c>
      <c r="C521" t="s">
        <v>66</v>
      </c>
      <c r="D521">
        <v>2031</v>
      </c>
      <c r="E521">
        <v>1</v>
      </c>
      <c r="Q521">
        <v>4910083.5977577204</v>
      </c>
      <c r="R521">
        <v>4910083.5977577204</v>
      </c>
      <c r="S521">
        <v>4910083.5977577204</v>
      </c>
      <c r="T521">
        <v>4910083.5977577204</v>
      </c>
      <c r="U521">
        <v>4910083.5977577204</v>
      </c>
      <c r="V521">
        <v>4910083.5977577204</v>
      </c>
      <c r="W521">
        <v>4910083.5977577204</v>
      </c>
      <c r="X521">
        <v>4910083.5977577204</v>
      </c>
      <c r="Y521">
        <v>4910083.5977577204</v>
      </c>
      <c r="Z521">
        <v>4910083.5977577204</v>
      </c>
      <c r="AA521">
        <v>4910083.5977577204</v>
      </c>
      <c r="AB521">
        <v>4910083.5977577204</v>
      </c>
      <c r="AC521">
        <v>4910083.5977577204</v>
      </c>
      <c r="AD521">
        <v>4910083.5977577204</v>
      </c>
      <c r="AE521">
        <v>4910083.5977577204</v>
      </c>
      <c r="AF521">
        <v>4910083.5977577204</v>
      </c>
      <c r="AG521">
        <v>4910083.5977577204</v>
      </c>
      <c r="AH521">
        <v>4910083.5977577204</v>
      </c>
      <c r="AI521">
        <v>4910083.5977577204</v>
      </c>
    </row>
    <row r="522" spans="1:35" x14ac:dyDescent="0.15">
      <c r="A522" t="s">
        <v>47</v>
      </c>
      <c r="B522" t="s">
        <v>58</v>
      </c>
      <c r="C522" t="s">
        <v>66</v>
      </c>
      <c r="D522">
        <v>2032</v>
      </c>
      <c r="E522">
        <v>1</v>
      </c>
      <c r="R522">
        <v>5005361.3834962901</v>
      </c>
      <c r="S522">
        <v>5005361.3834962901</v>
      </c>
      <c r="T522">
        <v>5005361.3834962901</v>
      </c>
      <c r="U522">
        <v>5005361.3834962901</v>
      </c>
      <c r="V522">
        <v>5005361.3834962901</v>
      </c>
      <c r="W522">
        <v>5005361.3834962901</v>
      </c>
      <c r="X522">
        <v>5005361.3834962901</v>
      </c>
      <c r="Y522">
        <v>5005361.3834962901</v>
      </c>
      <c r="Z522">
        <v>5005361.3834962901</v>
      </c>
      <c r="AA522">
        <v>5005361.3834962901</v>
      </c>
      <c r="AB522">
        <v>5005361.3834962901</v>
      </c>
      <c r="AC522">
        <v>5005361.3834962901</v>
      </c>
      <c r="AD522">
        <v>5005361.3834962901</v>
      </c>
      <c r="AE522">
        <v>5005361.3834962901</v>
      </c>
      <c r="AF522">
        <v>5005361.3834962901</v>
      </c>
      <c r="AG522">
        <v>5005361.3834962901</v>
      </c>
      <c r="AH522">
        <v>5005361.3834962901</v>
      </c>
      <c r="AI522">
        <v>5005361.3834962901</v>
      </c>
    </row>
    <row r="523" spans="1:35" x14ac:dyDescent="0.15">
      <c r="A523" t="s">
        <v>47</v>
      </c>
      <c r="B523" t="s">
        <v>58</v>
      </c>
      <c r="C523" t="s">
        <v>66</v>
      </c>
      <c r="D523">
        <v>2033</v>
      </c>
      <c r="E523">
        <v>1</v>
      </c>
      <c r="S523">
        <v>4985955.43169175</v>
      </c>
      <c r="T523">
        <v>4985955.43169175</v>
      </c>
      <c r="U523">
        <v>4985955.43169175</v>
      </c>
      <c r="V523">
        <v>4985955.43169175</v>
      </c>
      <c r="W523">
        <v>4985955.43169175</v>
      </c>
      <c r="X523">
        <v>4985955.43169175</v>
      </c>
      <c r="Y523">
        <v>4985955.43169175</v>
      </c>
      <c r="Z523">
        <v>4985955.43169175</v>
      </c>
      <c r="AA523">
        <v>4985955.43169175</v>
      </c>
      <c r="AB523">
        <v>4985955.43169175</v>
      </c>
      <c r="AC523">
        <v>4985955.43169175</v>
      </c>
      <c r="AD523">
        <v>4985955.43169175</v>
      </c>
      <c r="AE523">
        <v>4985955.43169175</v>
      </c>
      <c r="AF523">
        <v>4985955.43169175</v>
      </c>
      <c r="AG523">
        <v>4985955.43169175</v>
      </c>
      <c r="AH523">
        <v>4985955.43169175</v>
      </c>
      <c r="AI523">
        <v>4985955.43169175</v>
      </c>
    </row>
    <row r="524" spans="1:35" x14ac:dyDescent="0.15">
      <c r="A524" t="s">
        <v>47</v>
      </c>
      <c r="B524" t="s">
        <v>58</v>
      </c>
      <c r="C524" t="s">
        <v>66</v>
      </c>
      <c r="D524">
        <v>2034</v>
      </c>
      <c r="E524">
        <v>1</v>
      </c>
      <c r="T524">
        <v>5022956.7647795305</v>
      </c>
      <c r="U524">
        <v>5022956.7647795305</v>
      </c>
      <c r="V524">
        <v>5022956.7647795305</v>
      </c>
      <c r="W524">
        <v>5022956.7647795305</v>
      </c>
      <c r="X524">
        <v>5022956.7647795305</v>
      </c>
      <c r="Y524">
        <v>5022956.7647795305</v>
      </c>
      <c r="Z524">
        <v>5022956.7647795305</v>
      </c>
      <c r="AA524">
        <v>5022956.7647795305</v>
      </c>
      <c r="AB524">
        <v>5022956.7647795305</v>
      </c>
      <c r="AC524">
        <v>5022956.7647795305</v>
      </c>
      <c r="AD524">
        <v>5022956.7647795305</v>
      </c>
      <c r="AE524">
        <v>5022956.7647795305</v>
      </c>
      <c r="AF524">
        <v>5022956.7647795305</v>
      </c>
      <c r="AG524">
        <v>5022956.7647795305</v>
      </c>
      <c r="AH524">
        <v>5022956.7647795305</v>
      </c>
      <c r="AI524">
        <v>5022956.7647795305</v>
      </c>
    </row>
    <row r="525" spans="1:35" x14ac:dyDescent="0.15">
      <c r="A525" t="s">
        <v>47</v>
      </c>
      <c r="B525" t="s">
        <v>58</v>
      </c>
      <c r="C525" t="s">
        <v>66</v>
      </c>
      <c r="D525">
        <v>2035</v>
      </c>
      <c r="E525">
        <v>1</v>
      </c>
      <c r="U525">
        <v>5009878.7161756903</v>
      </c>
      <c r="V525">
        <v>5009878.7161756903</v>
      </c>
      <c r="W525">
        <v>5009878.7161756903</v>
      </c>
      <c r="X525">
        <v>5009878.7161756903</v>
      </c>
      <c r="Y525">
        <v>5009878.7161756903</v>
      </c>
      <c r="Z525">
        <v>5009878.7161756903</v>
      </c>
      <c r="AA525">
        <v>5009878.7161756903</v>
      </c>
      <c r="AB525">
        <v>5009878.7161756903</v>
      </c>
      <c r="AC525">
        <v>5009878.7161756903</v>
      </c>
      <c r="AD525">
        <v>5009878.7161756903</v>
      </c>
      <c r="AE525">
        <v>5009878.7161756903</v>
      </c>
      <c r="AF525">
        <v>5009878.7161756903</v>
      </c>
      <c r="AG525">
        <v>5009878.7161756903</v>
      </c>
      <c r="AH525">
        <v>5009878.7161756903</v>
      </c>
      <c r="AI525">
        <v>5009878.7161756903</v>
      </c>
    </row>
    <row r="526" spans="1:35" x14ac:dyDescent="0.15">
      <c r="A526" t="s">
        <v>47</v>
      </c>
      <c r="B526" t="s">
        <v>58</v>
      </c>
      <c r="C526" t="s">
        <v>65</v>
      </c>
      <c r="D526">
        <v>2016</v>
      </c>
      <c r="E526">
        <v>1</v>
      </c>
      <c r="F526">
        <v>127069354.92005099</v>
      </c>
      <c r="G526">
        <v>127069354.92005099</v>
      </c>
      <c r="H526">
        <v>127069354.92005099</v>
      </c>
      <c r="I526">
        <v>127069354.92005099</v>
      </c>
      <c r="J526">
        <v>127069354.92005099</v>
      </c>
      <c r="K526">
        <v>127069354.92005099</v>
      </c>
      <c r="L526">
        <v>127069354.92005099</v>
      </c>
      <c r="M526">
        <v>127069354.92005099</v>
      </c>
      <c r="N526">
        <v>127069354.92005099</v>
      </c>
      <c r="O526">
        <v>127069354.92005099</v>
      </c>
      <c r="P526">
        <v>127069354.92005099</v>
      </c>
      <c r="Q526">
        <v>127069354.92005099</v>
      </c>
      <c r="R526">
        <v>127069354.92005099</v>
      </c>
      <c r="S526">
        <v>127069354.92005099</v>
      </c>
      <c r="T526">
        <v>127069354.92005099</v>
      </c>
      <c r="U526">
        <v>127069354.92005099</v>
      </c>
      <c r="V526">
        <v>127069354.92005099</v>
      </c>
      <c r="W526">
        <v>127069354.92005099</v>
      </c>
      <c r="X526">
        <v>127069354.92005099</v>
      </c>
      <c r="Y526">
        <v>127069354.92005099</v>
      </c>
      <c r="Z526">
        <v>127069354.92005099</v>
      </c>
      <c r="AA526">
        <v>127069354.92005099</v>
      </c>
      <c r="AB526">
        <v>127069354.92005099</v>
      </c>
      <c r="AC526">
        <v>127069354.92005099</v>
      </c>
      <c r="AD526">
        <v>127069354.92005099</v>
      </c>
      <c r="AE526">
        <v>127069354.92005099</v>
      </c>
      <c r="AF526">
        <v>127069354.92005099</v>
      </c>
      <c r="AG526">
        <v>127069354.92005099</v>
      </c>
      <c r="AH526">
        <v>127069354.92005099</v>
      </c>
      <c r="AI526">
        <v>127069354.92005099</v>
      </c>
    </row>
    <row r="527" spans="1:35" x14ac:dyDescent="0.15">
      <c r="A527" t="s">
        <v>47</v>
      </c>
      <c r="B527" t="s">
        <v>58</v>
      </c>
      <c r="C527" t="s">
        <v>65</v>
      </c>
      <c r="D527">
        <v>2035</v>
      </c>
      <c r="E527">
        <v>1</v>
      </c>
      <c r="U527">
        <v>1.8099483345893101E-8</v>
      </c>
      <c r="V527">
        <v>1.8099483345893101E-8</v>
      </c>
      <c r="W527">
        <v>1.8099483345893101E-8</v>
      </c>
      <c r="X527">
        <v>1.8099483345893101E-8</v>
      </c>
      <c r="Y527">
        <v>1.8099483345893101E-8</v>
      </c>
      <c r="Z527">
        <v>1.8099483345893101E-8</v>
      </c>
      <c r="AA527">
        <v>1.8099483345893101E-8</v>
      </c>
      <c r="AB527">
        <v>1.8099483345893101E-8</v>
      </c>
      <c r="AC527">
        <v>1.8099483345893101E-8</v>
      </c>
      <c r="AD527">
        <v>1.8099483345893101E-8</v>
      </c>
      <c r="AE527">
        <v>1.8099483345893101E-8</v>
      </c>
      <c r="AF527">
        <v>1.8099483345893101E-8</v>
      </c>
      <c r="AG527">
        <v>1.8099483345893101E-8</v>
      </c>
      <c r="AH527">
        <v>1.8099483345893101E-8</v>
      </c>
      <c r="AI527">
        <v>1.8099483345893101E-8</v>
      </c>
    </row>
    <row r="528" spans="1:35" x14ac:dyDescent="0.15">
      <c r="A528" t="s">
        <v>47</v>
      </c>
      <c r="B528" t="s">
        <v>58</v>
      </c>
      <c r="C528" t="s">
        <v>65</v>
      </c>
      <c r="D528">
        <v>2036</v>
      </c>
      <c r="E528">
        <v>1</v>
      </c>
      <c r="V528">
        <v>5109966.6602220703</v>
      </c>
      <c r="W528">
        <v>5109966.6602220703</v>
      </c>
      <c r="X528">
        <v>5109966.6602220703</v>
      </c>
      <c r="Y528">
        <v>5109966.6602220703</v>
      </c>
      <c r="Z528">
        <v>5109966.6602220703</v>
      </c>
      <c r="AA528">
        <v>5109966.6602220703</v>
      </c>
      <c r="AB528">
        <v>5109966.6602220703</v>
      </c>
      <c r="AC528">
        <v>5109966.6602220703</v>
      </c>
      <c r="AD528">
        <v>5109966.6602220703</v>
      </c>
      <c r="AE528">
        <v>5109966.6602220703</v>
      </c>
      <c r="AF528">
        <v>5109966.6602220703</v>
      </c>
      <c r="AG528">
        <v>5109966.6602220703</v>
      </c>
      <c r="AH528">
        <v>5109966.6602220703</v>
      </c>
      <c r="AI528">
        <v>5109966.6602220703</v>
      </c>
    </row>
    <row r="529" spans="1:35" x14ac:dyDescent="0.15">
      <c r="A529" t="s">
        <v>47</v>
      </c>
      <c r="B529" t="s">
        <v>58</v>
      </c>
      <c r="C529" t="s">
        <v>65</v>
      </c>
      <c r="D529">
        <v>2037</v>
      </c>
      <c r="E529">
        <v>1</v>
      </c>
      <c r="W529">
        <v>5059889.19596563</v>
      </c>
      <c r="X529">
        <v>5059889.19596563</v>
      </c>
      <c r="Y529">
        <v>5059889.19596563</v>
      </c>
      <c r="Z529">
        <v>5059889.19596563</v>
      </c>
      <c r="AA529">
        <v>5059889.19596563</v>
      </c>
      <c r="AB529">
        <v>5059889.19596563</v>
      </c>
      <c r="AC529">
        <v>5059889.19596563</v>
      </c>
      <c r="AD529">
        <v>5059889.19596563</v>
      </c>
      <c r="AE529">
        <v>5059889.19596563</v>
      </c>
      <c r="AF529">
        <v>5059889.19596563</v>
      </c>
      <c r="AG529">
        <v>5059889.19596563</v>
      </c>
      <c r="AH529">
        <v>5059889.19596563</v>
      </c>
      <c r="AI529">
        <v>5059889.19596563</v>
      </c>
    </row>
    <row r="530" spans="1:35" x14ac:dyDescent="0.15">
      <c r="A530" t="s">
        <v>47</v>
      </c>
      <c r="B530" t="s">
        <v>58</v>
      </c>
      <c r="C530" t="s">
        <v>65</v>
      </c>
      <c r="D530">
        <v>2038</v>
      </c>
      <c r="E530">
        <v>1</v>
      </c>
      <c r="X530">
        <v>4924559.7684391998</v>
      </c>
      <c r="Y530">
        <v>4924559.7684391998</v>
      </c>
      <c r="Z530">
        <v>4924559.7684391998</v>
      </c>
      <c r="AA530">
        <v>4924559.7684391998</v>
      </c>
      <c r="AB530">
        <v>4924559.7684391998</v>
      </c>
      <c r="AC530">
        <v>4924559.7684391998</v>
      </c>
      <c r="AD530">
        <v>4924559.7684391998</v>
      </c>
      <c r="AE530">
        <v>4924559.7684391998</v>
      </c>
      <c r="AF530">
        <v>4924559.7684391998</v>
      </c>
      <c r="AG530">
        <v>4924559.7684391998</v>
      </c>
      <c r="AH530">
        <v>4924559.7684391998</v>
      </c>
      <c r="AI530">
        <v>4924559.7684391998</v>
      </c>
    </row>
    <row r="531" spans="1:35" x14ac:dyDescent="0.15">
      <c r="A531" t="s">
        <v>47</v>
      </c>
      <c r="B531" t="s">
        <v>58</v>
      </c>
      <c r="C531" t="s">
        <v>65</v>
      </c>
      <c r="D531">
        <v>2039</v>
      </c>
      <c r="E531">
        <v>1</v>
      </c>
      <c r="Y531">
        <v>4827369.1904515997</v>
      </c>
      <c r="Z531">
        <v>4827369.1904515997</v>
      </c>
      <c r="AA531">
        <v>4827369.1904515997</v>
      </c>
      <c r="AB531">
        <v>4827369.1904515997</v>
      </c>
      <c r="AC531">
        <v>4827369.1904515997</v>
      </c>
      <c r="AD531">
        <v>4827369.1904515997</v>
      </c>
      <c r="AE531">
        <v>4827369.1904515997</v>
      </c>
      <c r="AF531">
        <v>4827369.1904515997</v>
      </c>
      <c r="AG531">
        <v>4827369.1904515997</v>
      </c>
      <c r="AH531">
        <v>4827369.1904515997</v>
      </c>
      <c r="AI531">
        <v>4827369.1904515997</v>
      </c>
    </row>
    <row r="532" spans="1:35" x14ac:dyDescent="0.15">
      <c r="A532" t="s">
        <v>47</v>
      </c>
      <c r="B532" t="s">
        <v>58</v>
      </c>
      <c r="C532" t="s">
        <v>65</v>
      </c>
      <c r="D532">
        <v>2040</v>
      </c>
      <c r="E532">
        <v>1</v>
      </c>
      <c r="Z532">
        <v>4739694.2892038999</v>
      </c>
      <c r="AA532">
        <v>4739694.2892038999</v>
      </c>
      <c r="AB532">
        <v>4739694.2892038999</v>
      </c>
      <c r="AC532">
        <v>4739694.2892038999</v>
      </c>
      <c r="AD532">
        <v>4739694.2892038999</v>
      </c>
      <c r="AE532">
        <v>4739694.2892038999</v>
      </c>
      <c r="AF532">
        <v>4739694.2892038999</v>
      </c>
      <c r="AG532">
        <v>4739694.2892038999</v>
      </c>
      <c r="AH532">
        <v>4739694.2892038999</v>
      </c>
      <c r="AI532">
        <v>4739694.2892038999</v>
      </c>
    </row>
    <row r="533" spans="1:35" x14ac:dyDescent="0.15">
      <c r="A533" t="s">
        <v>47</v>
      </c>
      <c r="B533" t="s">
        <v>58</v>
      </c>
      <c r="C533" t="s">
        <v>65</v>
      </c>
      <c r="D533">
        <v>2041</v>
      </c>
      <c r="E533">
        <v>1</v>
      </c>
      <c r="AA533">
        <v>4719502.7851368301</v>
      </c>
      <c r="AB533">
        <v>4719502.7851368301</v>
      </c>
      <c r="AC533">
        <v>4719502.7851368301</v>
      </c>
      <c r="AD533">
        <v>4719502.7851368301</v>
      </c>
      <c r="AE533">
        <v>4719502.7851368301</v>
      </c>
      <c r="AF533">
        <v>4719502.7851368301</v>
      </c>
      <c r="AG533">
        <v>4719502.7851368301</v>
      </c>
      <c r="AH533">
        <v>4719502.7851368301</v>
      </c>
      <c r="AI533">
        <v>4719502.7851368301</v>
      </c>
    </row>
    <row r="534" spans="1:35" x14ac:dyDescent="0.15">
      <c r="A534" t="s">
        <v>47</v>
      </c>
      <c r="B534" t="s">
        <v>58</v>
      </c>
      <c r="C534" t="s">
        <v>65</v>
      </c>
      <c r="D534">
        <v>2042</v>
      </c>
      <c r="E534">
        <v>1</v>
      </c>
      <c r="AB534">
        <v>4655607.0459885402</v>
      </c>
      <c r="AC534">
        <v>4655607.0459885402</v>
      </c>
      <c r="AD534">
        <v>4655607.0459885402</v>
      </c>
      <c r="AE534">
        <v>4655607.0459885402</v>
      </c>
      <c r="AF534">
        <v>4655607.0459885402</v>
      </c>
      <c r="AG534">
        <v>4655607.0459885402</v>
      </c>
      <c r="AH534">
        <v>4655607.0459885402</v>
      </c>
      <c r="AI534">
        <v>4655607.0459885402</v>
      </c>
    </row>
    <row r="535" spans="1:35" x14ac:dyDescent="0.15">
      <c r="A535" t="s">
        <v>47</v>
      </c>
      <c r="B535" t="s">
        <v>58</v>
      </c>
      <c r="C535" t="s">
        <v>65</v>
      </c>
      <c r="D535">
        <v>2043</v>
      </c>
      <c r="E535">
        <v>1</v>
      </c>
      <c r="AC535">
        <v>4708535.5487829698</v>
      </c>
      <c r="AD535">
        <v>4708535.5487829698</v>
      </c>
      <c r="AE535">
        <v>4708535.5487829698</v>
      </c>
      <c r="AF535">
        <v>4708535.5487829698</v>
      </c>
      <c r="AG535">
        <v>4708535.5487829698</v>
      </c>
      <c r="AH535">
        <v>4708535.5487829698</v>
      </c>
      <c r="AI535">
        <v>4708535.5487829698</v>
      </c>
    </row>
    <row r="536" spans="1:35" x14ac:dyDescent="0.15">
      <c r="A536" t="s">
        <v>47</v>
      </c>
      <c r="B536" t="s">
        <v>58</v>
      </c>
      <c r="C536" t="s">
        <v>65</v>
      </c>
      <c r="D536">
        <v>2044</v>
      </c>
      <c r="E536">
        <v>1</v>
      </c>
      <c r="AD536">
        <v>4702617.9802623</v>
      </c>
      <c r="AE536">
        <v>4702617.9802623</v>
      </c>
      <c r="AF536">
        <v>4702617.9802623</v>
      </c>
      <c r="AG536">
        <v>4702617.9802623</v>
      </c>
      <c r="AH536">
        <v>4702617.9802623</v>
      </c>
      <c r="AI536">
        <v>4702617.9802623</v>
      </c>
    </row>
    <row r="537" spans="1:35" x14ac:dyDescent="0.15">
      <c r="A537" t="s">
        <v>47</v>
      </c>
      <c r="B537" t="s">
        <v>58</v>
      </c>
      <c r="C537" t="s">
        <v>65</v>
      </c>
      <c r="D537">
        <v>2045</v>
      </c>
      <c r="E537">
        <v>1</v>
      </c>
      <c r="AE537">
        <v>4741539.9115973404</v>
      </c>
      <c r="AF537">
        <v>4741539.9115973404</v>
      </c>
      <c r="AG537">
        <v>4741539.9115973404</v>
      </c>
      <c r="AH537">
        <v>4741539.9115973404</v>
      </c>
      <c r="AI537">
        <v>4741539.9115973404</v>
      </c>
    </row>
    <row r="538" spans="1:35" x14ac:dyDescent="0.15">
      <c r="A538" t="s">
        <v>47</v>
      </c>
      <c r="B538" t="s">
        <v>57</v>
      </c>
      <c r="C538" t="s">
        <v>67</v>
      </c>
      <c r="D538">
        <v>2020</v>
      </c>
      <c r="E538">
        <v>0</v>
      </c>
      <c r="F538">
        <v>31.940999999999999</v>
      </c>
    </row>
    <row r="539" spans="1:35" x14ac:dyDescent="0.15">
      <c r="A539" t="s">
        <v>47</v>
      </c>
      <c r="B539" t="s">
        <v>57</v>
      </c>
      <c r="C539" t="s">
        <v>67</v>
      </c>
      <c r="D539">
        <v>2021</v>
      </c>
      <c r="E539">
        <v>0</v>
      </c>
      <c r="G539">
        <v>12.968</v>
      </c>
    </row>
    <row r="540" spans="1:35" x14ac:dyDescent="0.15">
      <c r="A540" t="s">
        <v>47</v>
      </c>
      <c r="B540" t="s">
        <v>57</v>
      </c>
      <c r="C540" t="s">
        <v>67</v>
      </c>
      <c r="D540">
        <v>2022</v>
      </c>
      <c r="E540">
        <v>0</v>
      </c>
      <c r="H540">
        <v>9.6929999999999907</v>
      </c>
    </row>
    <row r="541" spans="1:35" x14ac:dyDescent="0.15">
      <c r="A541" t="s">
        <v>47</v>
      </c>
      <c r="B541" t="s">
        <v>57</v>
      </c>
      <c r="C541" t="s">
        <v>67</v>
      </c>
      <c r="D541">
        <v>2023</v>
      </c>
      <c r="E541">
        <v>0</v>
      </c>
      <c r="I541">
        <v>3.13499999999999</v>
      </c>
    </row>
    <row r="542" spans="1:35" x14ac:dyDescent="0.15">
      <c r="A542" t="s">
        <v>47</v>
      </c>
      <c r="B542" t="s">
        <v>57</v>
      </c>
      <c r="C542" t="s">
        <v>67</v>
      </c>
      <c r="D542">
        <v>2024</v>
      </c>
      <c r="E542">
        <v>0</v>
      </c>
      <c r="J542">
        <v>3.73199999999999</v>
      </c>
    </row>
    <row r="543" spans="1:35" x14ac:dyDescent="0.15">
      <c r="A543" t="s">
        <v>47</v>
      </c>
      <c r="B543" t="s">
        <v>57</v>
      </c>
      <c r="C543" t="s">
        <v>67</v>
      </c>
      <c r="D543">
        <v>2025</v>
      </c>
      <c r="E543">
        <v>0</v>
      </c>
      <c r="K543">
        <v>4.5420000000000096</v>
      </c>
    </row>
    <row r="544" spans="1:35" x14ac:dyDescent="0.15">
      <c r="A544" t="s">
        <v>47</v>
      </c>
      <c r="B544" t="s">
        <v>57</v>
      </c>
      <c r="C544" t="s">
        <v>67</v>
      </c>
      <c r="D544">
        <v>2026</v>
      </c>
      <c r="E544">
        <v>0</v>
      </c>
      <c r="L544">
        <v>5.3239999999999901</v>
      </c>
    </row>
    <row r="545" spans="1:28" x14ac:dyDescent="0.15">
      <c r="A545" t="s">
        <v>47</v>
      </c>
      <c r="B545" t="s">
        <v>57</v>
      </c>
      <c r="C545" t="s">
        <v>67</v>
      </c>
      <c r="D545">
        <v>2027</v>
      </c>
      <c r="E545">
        <v>0</v>
      </c>
      <c r="M545">
        <v>6.1149999999999904</v>
      </c>
    </row>
    <row r="546" spans="1:28" x14ac:dyDescent="0.15">
      <c r="A546" t="s">
        <v>47</v>
      </c>
      <c r="B546" t="s">
        <v>57</v>
      </c>
      <c r="C546" t="s">
        <v>67</v>
      </c>
      <c r="D546">
        <v>2028</v>
      </c>
      <c r="E546">
        <v>0</v>
      </c>
      <c r="N546">
        <v>6.7189999999999896</v>
      </c>
    </row>
    <row r="547" spans="1:28" x14ac:dyDescent="0.15">
      <c r="A547" t="s">
        <v>47</v>
      </c>
      <c r="B547" t="s">
        <v>57</v>
      </c>
      <c r="C547" t="s">
        <v>67</v>
      </c>
      <c r="D547">
        <v>2029</v>
      </c>
      <c r="E547">
        <v>0</v>
      </c>
      <c r="O547">
        <v>7.3159999999999998</v>
      </c>
    </row>
    <row r="548" spans="1:28" x14ac:dyDescent="0.15">
      <c r="A548" t="s">
        <v>47</v>
      </c>
      <c r="B548" t="s">
        <v>57</v>
      </c>
      <c r="C548" t="s">
        <v>67</v>
      </c>
      <c r="D548">
        <v>2030</v>
      </c>
      <c r="E548">
        <v>0</v>
      </c>
      <c r="P548">
        <v>7.91300000000001</v>
      </c>
    </row>
    <row r="549" spans="1:28" x14ac:dyDescent="0.15">
      <c r="A549" t="s">
        <v>47</v>
      </c>
      <c r="B549" t="s">
        <v>57</v>
      </c>
      <c r="C549" t="s">
        <v>67</v>
      </c>
      <c r="D549">
        <v>2031</v>
      </c>
      <c r="E549">
        <v>0</v>
      </c>
      <c r="Q549">
        <v>8.3549999999999898</v>
      </c>
    </row>
    <row r="550" spans="1:28" x14ac:dyDescent="0.15">
      <c r="A550" t="s">
        <v>47</v>
      </c>
      <c r="B550" t="s">
        <v>57</v>
      </c>
      <c r="C550" t="s">
        <v>67</v>
      </c>
      <c r="D550">
        <v>2032</v>
      </c>
      <c r="E550">
        <v>0</v>
      </c>
      <c r="R550">
        <v>8.7229999999999901</v>
      </c>
    </row>
    <row r="551" spans="1:28" x14ac:dyDescent="0.15">
      <c r="A551" t="s">
        <v>47</v>
      </c>
      <c r="B551" t="s">
        <v>57</v>
      </c>
      <c r="C551" t="s">
        <v>67</v>
      </c>
      <c r="D551">
        <v>2033</v>
      </c>
      <c r="E551">
        <v>0</v>
      </c>
      <c r="S551">
        <v>9.0060000000000002</v>
      </c>
    </row>
    <row r="552" spans="1:28" x14ac:dyDescent="0.15">
      <c r="A552" t="s">
        <v>47</v>
      </c>
      <c r="B552" t="s">
        <v>57</v>
      </c>
      <c r="C552" t="s">
        <v>67</v>
      </c>
      <c r="D552">
        <v>2034</v>
      </c>
      <c r="E552">
        <v>0</v>
      </c>
      <c r="T552">
        <v>9.3150000000000102</v>
      </c>
    </row>
    <row r="553" spans="1:28" x14ac:dyDescent="0.15">
      <c r="A553" t="s">
        <v>47</v>
      </c>
      <c r="B553" t="s">
        <v>57</v>
      </c>
      <c r="C553" t="s">
        <v>67</v>
      </c>
      <c r="D553">
        <v>2035</v>
      </c>
      <c r="E553">
        <v>0</v>
      </c>
      <c r="U553">
        <v>41.430999999999997</v>
      </c>
    </row>
    <row r="554" spans="1:28" x14ac:dyDescent="0.15">
      <c r="A554" t="s">
        <v>47</v>
      </c>
      <c r="B554" t="s">
        <v>57</v>
      </c>
      <c r="C554" t="s">
        <v>67</v>
      </c>
      <c r="D554">
        <v>2036</v>
      </c>
      <c r="E554">
        <v>0</v>
      </c>
      <c r="V554">
        <v>22.523999999999901</v>
      </c>
    </row>
    <row r="555" spans="1:28" x14ac:dyDescent="0.15">
      <c r="A555" t="s">
        <v>47</v>
      </c>
      <c r="B555" t="s">
        <v>57</v>
      </c>
      <c r="C555" t="s">
        <v>67</v>
      </c>
      <c r="D555">
        <v>2037</v>
      </c>
      <c r="E555">
        <v>0</v>
      </c>
      <c r="W555">
        <v>19.381</v>
      </c>
    </row>
    <row r="556" spans="1:28" x14ac:dyDescent="0.15">
      <c r="A556" t="s">
        <v>47</v>
      </c>
      <c r="B556" t="s">
        <v>57</v>
      </c>
      <c r="C556" t="s">
        <v>67</v>
      </c>
      <c r="D556">
        <v>2038</v>
      </c>
      <c r="E556">
        <v>0</v>
      </c>
      <c r="X556">
        <v>12.912000000000001</v>
      </c>
    </row>
    <row r="557" spans="1:28" x14ac:dyDescent="0.15">
      <c r="A557" t="s">
        <v>47</v>
      </c>
      <c r="B557" t="s">
        <v>57</v>
      </c>
      <c r="C557" t="s">
        <v>67</v>
      </c>
      <c r="D557">
        <v>2039</v>
      </c>
      <c r="E557">
        <v>0</v>
      </c>
      <c r="Y557">
        <v>13.5589999999999</v>
      </c>
    </row>
    <row r="558" spans="1:28" x14ac:dyDescent="0.15">
      <c r="A558" t="s">
        <v>47</v>
      </c>
      <c r="B558" t="s">
        <v>57</v>
      </c>
      <c r="C558" t="s">
        <v>67</v>
      </c>
      <c r="D558">
        <v>2040</v>
      </c>
      <c r="E558">
        <v>0</v>
      </c>
      <c r="Z558">
        <v>14.416</v>
      </c>
    </row>
    <row r="559" spans="1:28" x14ac:dyDescent="0.15">
      <c r="A559" t="s">
        <v>47</v>
      </c>
      <c r="B559" t="s">
        <v>57</v>
      </c>
      <c r="C559" t="s">
        <v>67</v>
      </c>
      <c r="D559">
        <v>2041</v>
      </c>
      <c r="E559">
        <v>0</v>
      </c>
      <c r="AA559">
        <v>15.2629999999999</v>
      </c>
    </row>
    <row r="560" spans="1:28" x14ac:dyDescent="0.15">
      <c r="A560" t="s">
        <v>47</v>
      </c>
      <c r="B560" t="s">
        <v>57</v>
      </c>
      <c r="C560" t="s">
        <v>67</v>
      </c>
      <c r="D560">
        <v>2042</v>
      </c>
      <c r="E560">
        <v>0</v>
      </c>
      <c r="AB560">
        <v>16.213000000000001</v>
      </c>
    </row>
    <row r="561" spans="1:31" x14ac:dyDescent="0.15">
      <c r="A561" t="s">
        <v>47</v>
      </c>
      <c r="B561" t="s">
        <v>57</v>
      </c>
      <c r="C561" t="s">
        <v>67</v>
      </c>
      <c r="D561">
        <v>2043</v>
      </c>
      <c r="E561">
        <v>0</v>
      </c>
      <c r="AC561">
        <v>16.957000000000001</v>
      </c>
    </row>
    <row r="562" spans="1:31" x14ac:dyDescent="0.15">
      <c r="A562" t="s">
        <v>47</v>
      </c>
      <c r="B562" t="s">
        <v>57</v>
      </c>
      <c r="C562" t="s">
        <v>67</v>
      </c>
      <c r="D562">
        <v>2044</v>
      </c>
      <c r="E562">
        <v>0</v>
      </c>
      <c r="AD562">
        <v>17.6859999999999</v>
      </c>
    </row>
    <row r="563" spans="1:31" x14ac:dyDescent="0.15">
      <c r="A563" t="s">
        <v>47</v>
      </c>
      <c r="B563" t="s">
        <v>57</v>
      </c>
      <c r="C563" t="s">
        <v>67</v>
      </c>
      <c r="D563">
        <v>2045</v>
      </c>
      <c r="E563">
        <v>0</v>
      </c>
      <c r="AE563">
        <v>18.390999999999899</v>
      </c>
    </row>
    <row r="564" spans="1:31" x14ac:dyDescent="0.15">
      <c r="A564" t="s">
        <v>47</v>
      </c>
      <c r="B564" t="s">
        <v>57</v>
      </c>
      <c r="C564" t="s">
        <v>66</v>
      </c>
      <c r="D564">
        <v>2020</v>
      </c>
      <c r="E564">
        <v>1</v>
      </c>
      <c r="F564">
        <v>118.336</v>
      </c>
    </row>
    <row r="565" spans="1:31" x14ac:dyDescent="0.15">
      <c r="A565" t="s">
        <v>47</v>
      </c>
      <c r="B565" t="s">
        <v>57</v>
      </c>
      <c r="C565" t="s">
        <v>66</v>
      </c>
      <c r="D565">
        <v>2021</v>
      </c>
      <c r="E565">
        <v>1</v>
      </c>
      <c r="G565">
        <v>29.5099999999997</v>
      </c>
    </row>
    <row r="566" spans="1:31" x14ac:dyDescent="0.15">
      <c r="A566" t="s">
        <v>47</v>
      </c>
      <c r="B566" t="s">
        <v>57</v>
      </c>
      <c r="C566" t="s">
        <v>66</v>
      </c>
      <c r="D566">
        <v>2022</v>
      </c>
      <c r="E566">
        <v>1</v>
      </c>
      <c r="H566">
        <v>22.835000000000001</v>
      </c>
    </row>
    <row r="567" spans="1:31" x14ac:dyDescent="0.15">
      <c r="A567" t="s">
        <v>47</v>
      </c>
      <c r="B567" t="s">
        <v>57</v>
      </c>
      <c r="C567" t="s">
        <v>66</v>
      </c>
      <c r="D567">
        <v>2023</v>
      </c>
      <c r="E567">
        <v>1</v>
      </c>
      <c r="I567">
        <v>19.167999999999999</v>
      </c>
    </row>
    <row r="568" spans="1:31" x14ac:dyDescent="0.15">
      <c r="A568" t="s">
        <v>47</v>
      </c>
      <c r="B568" t="s">
        <v>57</v>
      </c>
      <c r="C568" t="s">
        <v>66</v>
      </c>
      <c r="D568">
        <v>2024</v>
      </c>
      <c r="E568">
        <v>1</v>
      </c>
      <c r="J568">
        <v>23.0869999999999</v>
      </c>
    </row>
    <row r="569" spans="1:31" x14ac:dyDescent="0.15">
      <c r="A569" t="s">
        <v>47</v>
      </c>
      <c r="B569" t="s">
        <v>57</v>
      </c>
      <c r="C569" t="s">
        <v>66</v>
      </c>
      <c r="D569">
        <v>2025</v>
      </c>
      <c r="E569">
        <v>1</v>
      </c>
      <c r="K569">
        <v>24.321999999999999</v>
      </c>
    </row>
    <row r="570" spans="1:31" x14ac:dyDescent="0.15">
      <c r="A570" t="s">
        <v>47</v>
      </c>
      <c r="B570" t="s">
        <v>57</v>
      </c>
      <c r="C570" t="s">
        <v>66</v>
      </c>
      <c r="D570">
        <v>2026</v>
      </c>
      <c r="E570">
        <v>1</v>
      </c>
      <c r="L570">
        <v>25.888000000000002</v>
      </c>
    </row>
    <row r="571" spans="1:31" x14ac:dyDescent="0.15">
      <c r="A571" t="s">
        <v>47</v>
      </c>
      <c r="B571" t="s">
        <v>57</v>
      </c>
      <c r="C571" t="s">
        <v>66</v>
      </c>
      <c r="D571">
        <v>2027</v>
      </c>
      <c r="E571">
        <v>1</v>
      </c>
      <c r="M571">
        <v>27.24</v>
      </c>
    </row>
    <row r="572" spans="1:31" x14ac:dyDescent="0.15">
      <c r="A572" t="s">
        <v>47</v>
      </c>
      <c r="B572" t="s">
        <v>57</v>
      </c>
      <c r="C572" t="s">
        <v>66</v>
      </c>
      <c r="D572">
        <v>2028</v>
      </c>
      <c r="E572">
        <v>1</v>
      </c>
      <c r="N572">
        <v>28.386999999999901</v>
      </c>
    </row>
    <row r="573" spans="1:31" x14ac:dyDescent="0.15">
      <c r="A573" t="s">
        <v>47</v>
      </c>
      <c r="B573" t="s">
        <v>57</v>
      </c>
      <c r="C573" t="s">
        <v>66</v>
      </c>
      <c r="D573">
        <v>2029</v>
      </c>
      <c r="E573">
        <v>1</v>
      </c>
      <c r="O573">
        <v>29.692999999999898</v>
      </c>
    </row>
    <row r="574" spans="1:31" x14ac:dyDescent="0.15">
      <c r="A574" t="s">
        <v>47</v>
      </c>
      <c r="B574" t="s">
        <v>57</v>
      </c>
      <c r="C574" t="s">
        <v>66</v>
      </c>
      <c r="D574">
        <v>2030</v>
      </c>
      <c r="E574">
        <v>1</v>
      </c>
      <c r="P574">
        <v>30.522000000000101</v>
      </c>
    </row>
    <row r="575" spans="1:31" x14ac:dyDescent="0.15">
      <c r="A575" t="s">
        <v>47</v>
      </c>
      <c r="B575" t="s">
        <v>57</v>
      </c>
      <c r="C575" t="s">
        <v>66</v>
      </c>
      <c r="D575">
        <v>2031</v>
      </c>
      <c r="E575">
        <v>1</v>
      </c>
      <c r="Q575">
        <v>31.319999999999901</v>
      </c>
    </row>
    <row r="576" spans="1:31" x14ac:dyDescent="0.15">
      <c r="A576" t="s">
        <v>47</v>
      </c>
      <c r="B576" t="s">
        <v>57</v>
      </c>
      <c r="C576" t="s">
        <v>66</v>
      </c>
      <c r="D576">
        <v>2032</v>
      </c>
      <c r="E576">
        <v>1</v>
      </c>
      <c r="R576">
        <v>32.234000000000002</v>
      </c>
    </row>
    <row r="577" spans="1:31" x14ac:dyDescent="0.15">
      <c r="A577" t="s">
        <v>47</v>
      </c>
      <c r="B577" t="s">
        <v>57</v>
      </c>
      <c r="C577" t="s">
        <v>66</v>
      </c>
      <c r="D577">
        <v>2033</v>
      </c>
      <c r="E577">
        <v>1</v>
      </c>
      <c r="S577">
        <v>32.419999999999902</v>
      </c>
    </row>
    <row r="578" spans="1:31" x14ac:dyDescent="0.15">
      <c r="A578" t="s">
        <v>47</v>
      </c>
      <c r="B578" t="s">
        <v>57</v>
      </c>
      <c r="C578" t="s">
        <v>66</v>
      </c>
      <c r="D578">
        <v>2034</v>
      </c>
      <c r="E578">
        <v>1</v>
      </c>
      <c r="T578">
        <v>32.979999999999997</v>
      </c>
    </row>
    <row r="579" spans="1:31" x14ac:dyDescent="0.15">
      <c r="A579" t="s">
        <v>47</v>
      </c>
      <c r="B579" t="s">
        <v>57</v>
      </c>
      <c r="C579" t="s">
        <v>66</v>
      </c>
      <c r="D579">
        <v>2035</v>
      </c>
      <c r="E579">
        <v>1</v>
      </c>
      <c r="U579">
        <v>33.218999999999902</v>
      </c>
    </row>
    <row r="580" spans="1:31" x14ac:dyDescent="0.15">
      <c r="A580" t="s">
        <v>47</v>
      </c>
      <c r="B580" t="s">
        <v>57</v>
      </c>
      <c r="C580" t="s">
        <v>65</v>
      </c>
      <c r="D580">
        <v>2035</v>
      </c>
      <c r="E580">
        <v>1</v>
      </c>
      <c r="U580">
        <v>1.13686837721616E-13</v>
      </c>
    </row>
    <row r="581" spans="1:31" x14ac:dyDescent="0.15">
      <c r="A581" t="s">
        <v>47</v>
      </c>
      <c r="B581" t="s">
        <v>57</v>
      </c>
      <c r="C581" t="s">
        <v>65</v>
      </c>
      <c r="D581">
        <v>2036</v>
      </c>
      <c r="E581">
        <v>1</v>
      </c>
      <c r="V581">
        <v>32.784999999999897</v>
      </c>
    </row>
    <row r="582" spans="1:31" x14ac:dyDescent="0.15">
      <c r="A582" t="s">
        <v>47</v>
      </c>
      <c r="B582" t="s">
        <v>57</v>
      </c>
      <c r="C582" t="s">
        <v>65</v>
      </c>
      <c r="D582">
        <v>2037</v>
      </c>
      <c r="E582">
        <v>1</v>
      </c>
      <c r="W582">
        <v>33.174999999999997</v>
      </c>
    </row>
    <row r="583" spans="1:31" x14ac:dyDescent="0.15">
      <c r="A583" t="s">
        <v>47</v>
      </c>
      <c r="B583" t="s">
        <v>57</v>
      </c>
      <c r="C583" t="s">
        <v>65</v>
      </c>
      <c r="D583">
        <v>2038</v>
      </c>
      <c r="E583">
        <v>1</v>
      </c>
      <c r="X583">
        <v>33.010999999999903</v>
      </c>
    </row>
    <row r="584" spans="1:31" x14ac:dyDescent="0.15">
      <c r="A584" t="s">
        <v>47</v>
      </c>
      <c r="B584" t="s">
        <v>57</v>
      </c>
      <c r="C584" t="s">
        <v>65</v>
      </c>
      <c r="D584">
        <v>2039</v>
      </c>
      <c r="E584">
        <v>1</v>
      </c>
      <c r="Y584">
        <v>33.100999999999701</v>
      </c>
    </row>
    <row r="585" spans="1:31" x14ac:dyDescent="0.15">
      <c r="A585" t="s">
        <v>47</v>
      </c>
      <c r="B585" t="s">
        <v>57</v>
      </c>
      <c r="C585" t="s">
        <v>65</v>
      </c>
      <c r="D585">
        <v>2040</v>
      </c>
      <c r="E585">
        <v>1</v>
      </c>
      <c r="Z585">
        <v>33.262000000000498</v>
      </c>
    </row>
    <row r="586" spans="1:31" x14ac:dyDescent="0.15">
      <c r="A586" t="s">
        <v>47</v>
      </c>
      <c r="B586" t="s">
        <v>57</v>
      </c>
      <c r="C586" t="s">
        <v>65</v>
      </c>
      <c r="D586">
        <v>2041</v>
      </c>
      <c r="E586">
        <v>1</v>
      </c>
      <c r="AA586">
        <v>33.456999999999603</v>
      </c>
    </row>
    <row r="587" spans="1:31" x14ac:dyDescent="0.15">
      <c r="A587" t="s">
        <v>47</v>
      </c>
      <c r="B587" t="s">
        <v>57</v>
      </c>
      <c r="C587" t="s">
        <v>65</v>
      </c>
      <c r="D587">
        <v>2042</v>
      </c>
      <c r="E587">
        <v>1</v>
      </c>
      <c r="AB587">
        <v>33.343000000000004</v>
      </c>
    </row>
    <row r="588" spans="1:31" x14ac:dyDescent="0.15">
      <c r="A588" t="s">
        <v>47</v>
      </c>
      <c r="B588" t="s">
        <v>57</v>
      </c>
      <c r="C588" t="s">
        <v>65</v>
      </c>
      <c r="D588">
        <v>2043</v>
      </c>
      <c r="E588">
        <v>1</v>
      </c>
      <c r="AC588">
        <v>34.071999999999797</v>
      </c>
    </row>
    <row r="589" spans="1:31" x14ac:dyDescent="0.15">
      <c r="A589" t="s">
        <v>47</v>
      </c>
      <c r="B589" t="s">
        <v>57</v>
      </c>
      <c r="C589" t="s">
        <v>65</v>
      </c>
      <c r="D589">
        <v>2044</v>
      </c>
      <c r="E589">
        <v>1</v>
      </c>
      <c r="AD589">
        <v>34.385999999999903</v>
      </c>
    </row>
    <row r="590" spans="1:31" x14ac:dyDescent="0.15">
      <c r="A590" t="s">
        <v>47</v>
      </c>
      <c r="B590" t="s">
        <v>57</v>
      </c>
      <c r="C590" t="s">
        <v>65</v>
      </c>
      <c r="D590">
        <v>2045</v>
      </c>
      <c r="E590">
        <v>1</v>
      </c>
      <c r="AE590">
        <v>35.037999999999897</v>
      </c>
    </row>
    <row r="591" spans="1:31" x14ac:dyDescent="0.15">
      <c r="A591" t="s">
        <v>47</v>
      </c>
      <c r="B591" t="s">
        <v>56</v>
      </c>
      <c r="C591" t="s">
        <v>67</v>
      </c>
      <c r="D591">
        <v>2020</v>
      </c>
      <c r="E591">
        <v>0</v>
      </c>
      <c r="F591">
        <v>31.940999999999999</v>
      </c>
      <c r="G591">
        <v>31.940999999999999</v>
      </c>
      <c r="H591">
        <v>31.940999999999999</v>
      </c>
      <c r="I591">
        <v>31.940999999999999</v>
      </c>
      <c r="J591">
        <v>31.940999999999999</v>
      </c>
      <c r="K591">
        <v>31.940999999999999</v>
      </c>
      <c r="L591">
        <v>31.940999999999999</v>
      </c>
      <c r="M591">
        <v>31.940999999999999</v>
      </c>
      <c r="N591">
        <v>31.940999999999999</v>
      </c>
      <c r="O591">
        <v>31.940999999999999</v>
      </c>
      <c r="P591">
        <v>31.940999999999999</v>
      </c>
      <c r="Q591">
        <v>31.940999999999999</v>
      </c>
      <c r="R591">
        <v>31.940999999999999</v>
      </c>
      <c r="S591">
        <v>31.940999999999999</v>
      </c>
      <c r="T591">
        <v>31.940999999999999</v>
      </c>
    </row>
    <row r="592" spans="1:31" x14ac:dyDescent="0.15">
      <c r="A592" t="s">
        <v>47</v>
      </c>
      <c r="B592" t="s">
        <v>56</v>
      </c>
      <c r="C592" t="s">
        <v>67</v>
      </c>
      <c r="D592">
        <v>2021</v>
      </c>
      <c r="E592">
        <v>0</v>
      </c>
      <c r="G592">
        <v>12.968</v>
      </c>
      <c r="H592">
        <v>12.968</v>
      </c>
      <c r="I592">
        <v>12.968</v>
      </c>
      <c r="J592">
        <v>12.968</v>
      </c>
      <c r="K592">
        <v>12.968</v>
      </c>
      <c r="L592">
        <v>12.968</v>
      </c>
      <c r="M592">
        <v>12.968</v>
      </c>
      <c r="N592">
        <v>12.968</v>
      </c>
      <c r="O592">
        <v>12.968</v>
      </c>
      <c r="P592">
        <v>12.968</v>
      </c>
      <c r="Q592">
        <v>12.968</v>
      </c>
      <c r="R592">
        <v>12.968</v>
      </c>
      <c r="S592">
        <v>12.968</v>
      </c>
      <c r="T592">
        <v>12.968</v>
      </c>
      <c r="U592">
        <v>12.968</v>
      </c>
    </row>
    <row r="593" spans="1:35" x14ac:dyDescent="0.15">
      <c r="A593" t="s">
        <v>47</v>
      </c>
      <c r="B593" t="s">
        <v>56</v>
      </c>
      <c r="C593" t="s">
        <v>67</v>
      </c>
      <c r="D593">
        <v>2022</v>
      </c>
      <c r="E593">
        <v>0</v>
      </c>
      <c r="H593">
        <v>9.6929999999999907</v>
      </c>
      <c r="I593">
        <v>9.6929999999999907</v>
      </c>
      <c r="J593">
        <v>9.6929999999999907</v>
      </c>
      <c r="K593">
        <v>9.6929999999999907</v>
      </c>
      <c r="L593">
        <v>9.6929999999999907</v>
      </c>
      <c r="M593">
        <v>9.6929999999999907</v>
      </c>
      <c r="N593">
        <v>9.6929999999999907</v>
      </c>
      <c r="O593">
        <v>9.6929999999999907</v>
      </c>
      <c r="P593">
        <v>9.6929999999999907</v>
      </c>
      <c r="Q593">
        <v>9.6929999999999907</v>
      </c>
      <c r="R593">
        <v>9.6929999999999907</v>
      </c>
      <c r="S593">
        <v>9.6929999999999907</v>
      </c>
      <c r="T593">
        <v>9.6929999999999907</v>
      </c>
      <c r="U593">
        <v>9.6929999999999907</v>
      </c>
      <c r="V593">
        <v>9.6929999999999907</v>
      </c>
    </row>
    <row r="594" spans="1:35" x14ac:dyDescent="0.15">
      <c r="A594" t="s">
        <v>47</v>
      </c>
      <c r="B594" t="s">
        <v>56</v>
      </c>
      <c r="C594" t="s">
        <v>67</v>
      </c>
      <c r="D594">
        <v>2023</v>
      </c>
      <c r="E594">
        <v>0</v>
      </c>
      <c r="I594">
        <v>3.13499999999999</v>
      </c>
      <c r="J594">
        <v>3.13499999999999</v>
      </c>
      <c r="K594">
        <v>3.13499999999999</v>
      </c>
      <c r="L594">
        <v>3.13499999999999</v>
      </c>
      <c r="M594">
        <v>3.13499999999999</v>
      </c>
      <c r="N594">
        <v>3.13499999999999</v>
      </c>
      <c r="O594">
        <v>3.13499999999999</v>
      </c>
      <c r="P594">
        <v>3.13499999999999</v>
      </c>
      <c r="Q594">
        <v>3.13499999999999</v>
      </c>
      <c r="R594">
        <v>3.13499999999999</v>
      </c>
      <c r="S594">
        <v>3.13499999999999</v>
      </c>
      <c r="T594">
        <v>3.13499999999999</v>
      </c>
      <c r="U594">
        <v>3.13499999999999</v>
      </c>
      <c r="V594">
        <v>3.13499999999999</v>
      </c>
      <c r="W594">
        <v>3.13499999999999</v>
      </c>
    </row>
    <row r="595" spans="1:35" x14ac:dyDescent="0.15">
      <c r="A595" t="s">
        <v>47</v>
      </c>
      <c r="B595" t="s">
        <v>56</v>
      </c>
      <c r="C595" t="s">
        <v>67</v>
      </c>
      <c r="D595">
        <v>2024</v>
      </c>
      <c r="E595">
        <v>0</v>
      </c>
      <c r="J595">
        <v>3.73199999999999</v>
      </c>
      <c r="K595">
        <v>3.73199999999999</v>
      </c>
      <c r="L595">
        <v>3.73199999999999</v>
      </c>
      <c r="M595">
        <v>3.73199999999999</v>
      </c>
      <c r="N595">
        <v>3.73199999999999</v>
      </c>
      <c r="O595">
        <v>3.73199999999999</v>
      </c>
      <c r="P595">
        <v>3.73199999999999</v>
      </c>
      <c r="Q595">
        <v>3.73199999999999</v>
      </c>
      <c r="R595">
        <v>3.73199999999999</v>
      </c>
      <c r="S595">
        <v>3.73199999999999</v>
      </c>
      <c r="T595">
        <v>3.73199999999999</v>
      </c>
      <c r="U595">
        <v>3.73199999999999</v>
      </c>
      <c r="V595">
        <v>3.73199999999999</v>
      </c>
      <c r="W595">
        <v>3.73199999999999</v>
      </c>
      <c r="X595">
        <v>3.73199999999999</v>
      </c>
    </row>
    <row r="596" spans="1:35" x14ac:dyDescent="0.15">
      <c r="A596" t="s">
        <v>47</v>
      </c>
      <c r="B596" t="s">
        <v>56</v>
      </c>
      <c r="C596" t="s">
        <v>67</v>
      </c>
      <c r="D596">
        <v>2025</v>
      </c>
      <c r="E596">
        <v>0</v>
      </c>
      <c r="K596">
        <v>4.5420000000000096</v>
      </c>
      <c r="L596">
        <v>4.5420000000000096</v>
      </c>
      <c r="M596">
        <v>4.5420000000000096</v>
      </c>
      <c r="N596">
        <v>4.5420000000000096</v>
      </c>
      <c r="O596">
        <v>4.5420000000000096</v>
      </c>
      <c r="P596">
        <v>4.5420000000000096</v>
      </c>
      <c r="Q596">
        <v>4.5420000000000096</v>
      </c>
      <c r="R596">
        <v>4.5420000000000096</v>
      </c>
      <c r="S596">
        <v>4.5420000000000096</v>
      </c>
      <c r="T596">
        <v>4.5420000000000096</v>
      </c>
      <c r="U596">
        <v>4.5420000000000096</v>
      </c>
      <c r="V596">
        <v>4.5420000000000096</v>
      </c>
      <c r="W596">
        <v>4.5420000000000096</v>
      </c>
      <c r="X596">
        <v>4.5420000000000096</v>
      </c>
      <c r="Y596">
        <v>4.5420000000000096</v>
      </c>
    </row>
    <row r="597" spans="1:35" x14ac:dyDescent="0.15">
      <c r="A597" t="s">
        <v>47</v>
      </c>
      <c r="B597" t="s">
        <v>56</v>
      </c>
      <c r="C597" t="s">
        <v>67</v>
      </c>
      <c r="D597">
        <v>2026</v>
      </c>
      <c r="E597">
        <v>0</v>
      </c>
      <c r="L597">
        <v>5.3239999999999901</v>
      </c>
      <c r="M597">
        <v>5.3239999999999901</v>
      </c>
      <c r="N597">
        <v>5.3239999999999901</v>
      </c>
      <c r="O597">
        <v>5.3239999999999901</v>
      </c>
      <c r="P597">
        <v>5.3239999999999901</v>
      </c>
      <c r="Q597">
        <v>5.3239999999999901</v>
      </c>
      <c r="R597">
        <v>5.3239999999999901</v>
      </c>
      <c r="S597">
        <v>5.3239999999999901</v>
      </c>
      <c r="T597">
        <v>5.3239999999999901</v>
      </c>
      <c r="U597">
        <v>5.3239999999999901</v>
      </c>
      <c r="V597">
        <v>5.3239999999999901</v>
      </c>
      <c r="W597">
        <v>5.3239999999999901</v>
      </c>
      <c r="X597">
        <v>5.3239999999999901</v>
      </c>
      <c r="Y597">
        <v>5.3239999999999901</v>
      </c>
      <c r="Z597">
        <v>5.3239999999999901</v>
      </c>
    </row>
    <row r="598" spans="1:35" x14ac:dyDescent="0.15">
      <c r="A598" t="s">
        <v>47</v>
      </c>
      <c r="B598" t="s">
        <v>56</v>
      </c>
      <c r="C598" t="s">
        <v>67</v>
      </c>
      <c r="D598">
        <v>2027</v>
      </c>
      <c r="E598">
        <v>0</v>
      </c>
      <c r="M598">
        <v>6.1149999999999904</v>
      </c>
      <c r="N598">
        <v>6.1149999999999904</v>
      </c>
      <c r="O598">
        <v>6.1149999999999904</v>
      </c>
      <c r="P598">
        <v>6.1149999999999904</v>
      </c>
      <c r="Q598">
        <v>6.1149999999999904</v>
      </c>
      <c r="R598">
        <v>6.1149999999999904</v>
      </c>
      <c r="S598">
        <v>6.1149999999999904</v>
      </c>
      <c r="T598">
        <v>6.1149999999999904</v>
      </c>
      <c r="U598">
        <v>6.1149999999999904</v>
      </c>
      <c r="V598">
        <v>6.1149999999999904</v>
      </c>
      <c r="W598">
        <v>6.1149999999999904</v>
      </c>
      <c r="X598">
        <v>6.1149999999999904</v>
      </c>
      <c r="Y598">
        <v>6.1149999999999904</v>
      </c>
      <c r="Z598">
        <v>6.1149999999999904</v>
      </c>
      <c r="AA598">
        <v>6.1149999999999904</v>
      </c>
    </row>
    <row r="599" spans="1:35" x14ac:dyDescent="0.15">
      <c r="A599" t="s">
        <v>47</v>
      </c>
      <c r="B599" t="s">
        <v>56</v>
      </c>
      <c r="C599" t="s">
        <v>67</v>
      </c>
      <c r="D599">
        <v>2028</v>
      </c>
      <c r="E599">
        <v>0</v>
      </c>
      <c r="N599">
        <v>6.7189999999999896</v>
      </c>
      <c r="O599">
        <v>6.7189999999999896</v>
      </c>
      <c r="P599">
        <v>6.7189999999999896</v>
      </c>
      <c r="Q599">
        <v>6.7189999999999896</v>
      </c>
      <c r="R599">
        <v>6.7189999999999896</v>
      </c>
      <c r="S599">
        <v>6.7189999999999896</v>
      </c>
      <c r="T599">
        <v>6.7189999999999896</v>
      </c>
      <c r="U599">
        <v>6.7189999999999896</v>
      </c>
      <c r="V599">
        <v>6.7189999999999896</v>
      </c>
      <c r="W599">
        <v>6.7189999999999896</v>
      </c>
      <c r="X599">
        <v>6.7189999999999896</v>
      </c>
      <c r="Y599">
        <v>6.7189999999999896</v>
      </c>
      <c r="Z599">
        <v>6.7189999999999896</v>
      </c>
      <c r="AA599">
        <v>6.7189999999999896</v>
      </c>
      <c r="AB599">
        <v>6.7189999999999896</v>
      </c>
    </row>
    <row r="600" spans="1:35" x14ac:dyDescent="0.15">
      <c r="A600" t="s">
        <v>47</v>
      </c>
      <c r="B600" t="s">
        <v>56</v>
      </c>
      <c r="C600" t="s">
        <v>67</v>
      </c>
      <c r="D600">
        <v>2029</v>
      </c>
      <c r="E600">
        <v>0</v>
      </c>
      <c r="O600">
        <v>7.3159999999999998</v>
      </c>
      <c r="P600">
        <v>7.3159999999999998</v>
      </c>
      <c r="Q600">
        <v>7.3159999999999998</v>
      </c>
      <c r="R600">
        <v>7.3159999999999998</v>
      </c>
      <c r="S600">
        <v>7.3159999999999998</v>
      </c>
      <c r="T600">
        <v>7.3159999999999998</v>
      </c>
      <c r="U600">
        <v>7.3159999999999998</v>
      </c>
      <c r="V600">
        <v>7.3159999999999998</v>
      </c>
      <c r="W600">
        <v>7.3159999999999998</v>
      </c>
      <c r="X600">
        <v>7.3159999999999998</v>
      </c>
      <c r="Y600">
        <v>7.3159999999999998</v>
      </c>
      <c r="Z600">
        <v>7.3159999999999998</v>
      </c>
      <c r="AA600">
        <v>7.3159999999999998</v>
      </c>
      <c r="AB600">
        <v>7.3159999999999998</v>
      </c>
      <c r="AC600">
        <v>7.3159999999999998</v>
      </c>
    </row>
    <row r="601" spans="1:35" x14ac:dyDescent="0.15">
      <c r="A601" t="s">
        <v>47</v>
      </c>
      <c r="B601" t="s">
        <v>56</v>
      </c>
      <c r="C601" t="s">
        <v>67</v>
      </c>
      <c r="D601">
        <v>2030</v>
      </c>
      <c r="E601">
        <v>0</v>
      </c>
      <c r="P601">
        <v>7.91300000000001</v>
      </c>
      <c r="Q601">
        <v>7.91300000000001</v>
      </c>
      <c r="R601">
        <v>7.91300000000001</v>
      </c>
      <c r="S601">
        <v>7.91300000000001</v>
      </c>
      <c r="T601">
        <v>7.91300000000001</v>
      </c>
      <c r="U601">
        <v>7.91300000000001</v>
      </c>
      <c r="V601">
        <v>7.91300000000001</v>
      </c>
      <c r="W601">
        <v>7.91300000000001</v>
      </c>
      <c r="X601">
        <v>7.91300000000001</v>
      </c>
      <c r="Y601">
        <v>7.91300000000001</v>
      </c>
      <c r="Z601">
        <v>7.91300000000001</v>
      </c>
      <c r="AA601">
        <v>7.91300000000001</v>
      </c>
      <c r="AB601">
        <v>7.91300000000001</v>
      </c>
      <c r="AC601">
        <v>7.91300000000001</v>
      </c>
      <c r="AD601">
        <v>7.91300000000001</v>
      </c>
    </row>
    <row r="602" spans="1:35" x14ac:dyDescent="0.15">
      <c r="A602" t="s">
        <v>47</v>
      </c>
      <c r="B602" t="s">
        <v>56</v>
      </c>
      <c r="C602" t="s">
        <v>67</v>
      </c>
      <c r="D602">
        <v>2031</v>
      </c>
      <c r="E602">
        <v>0</v>
      </c>
      <c r="Q602">
        <v>8.3549999999999898</v>
      </c>
      <c r="R602">
        <v>8.3549999999999898</v>
      </c>
      <c r="S602">
        <v>8.3549999999999898</v>
      </c>
      <c r="T602">
        <v>8.3549999999999898</v>
      </c>
      <c r="U602">
        <v>8.3549999999999898</v>
      </c>
      <c r="V602">
        <v>8.3549999999999898</v>
      </c>
      <c r="W602">
        <v>8.3549999999999898</v>
      </c>
      <c r="X602">
        <v>8.3549999999999898</v>
      </c>
      <c r="Y602">
        <v>8.3549999999999898</v>
      </c>
      <c r="Z602">
        <v>8.3549999999999898</v>
      </c>
      <c r="AA602">
        <v>8.3549999999999898</v>
      </c>
      <c r="AB602">
        <v>8.3549999999999898</v>
      </c>
      <c r="AC602">
        <v>8.3549999999999898</v>
      </c>
      <c r="AD602">
        <v>8.3549999999999898</v>
      </c>
      <c r="AE602">
        <v>8.3549999999999898</v>
      </c>
      <c r="AF602">
        <v>8.3549999999999898</v>
      </c>
      <c r="AG602">
        <v>8.3549999999999898</v>
      </c>
      <c r="AH602">
        <v>8.3549999999999898</v>
      </c>
      <c r="AI602">
        <v>8.3549999999999898</v>
      </c>
    </row>
    <row r="603" spans="1:35" x14ac:dyDescent="0.15">
      <c r="A603" t="s">
        <v>47</v>
      </c>
      <c r="B603" t="s">
        <v>56</v>
      </c>
      <c r="C603" t="s">
        <v>67</v>
      </c>
      <c r="D603">
        <v>2032</v>
      </c>
      <c r="E603">
        <v>0</v>
      </c>
      <c r="R603">
        <v>8.7229999999999901</v>
      </c>
      <c r="S603">
        <v>8.7229999999999901</v>
      </c>
      <c r="T603">
        <v>8.7229999999999901</v>
      </c>
      <c r="U603">
        <v>8.7229999999999901</v>
      </c>
      <c r="V603">
        <v>8.7229999999999901</v>
      </c>
      <c r="W603">
        <v>8.7229999999999901</v>
      </c>
      <c r="X603">
        <v>8.7229999999999901</v>
      </c>
      <c r="Y603">
        <v>8.7229999999999901</v>
      </c>
      <c r="Z603">
        <v>8.7229999999999901</v>
      </c>
      <c r="AA603">
        <v>8.7229999999999901</v>
      </c>
      <c r="AB603">
        <v>8.7229999999999901</v>
      </c>
      <c r="AC603">
        <v>8.7229999999999901</v>
      </c>
      <c r="AD603">
        <v>8.7229999999999901</v>
      </c>
      <c r="AE603">
        <v>8.7229999999999901</v>
      </c>
      <c r="AF603">
        <v>8.7229999999999901</v>
      </c>
      <c r="AG603">
        <v>8.7229999999999901</v>
      </c>
      <c r="AH603">
        <v>8.7229999999999901</v>
      </c>
      <c r="AI603">
        <v>8.7229999999999901</v>
      </c>
    </row>
    <row r="604" spans="1:35" x14ac:dyDescent="0.15">
      <c r="A604" t="s">
        <v>47</v>
      </c>
      <c r="B604" t="s">
        <v>56</v>
      </c>
      <c r="C604" t="s">
        <v>67</v>
      </c>
      <c r="D604">
        <v>2033</v>
      </c>
      <c r="E604">
        <v>0</v>
      </c>
      <c r="S604">
        <v>9.0060000000000002</v>
      </c>
      <c r="T604">
        <v>9.0060000000000002</v>
      </c>
      <c r="U604">
        <v>9.0060000000000002</v>
      </c>
      <c r="V604">
        <v>9.0060000000000002</v>
      </c>
      <c r="W604">
        <v>9.0060000000000002</v>
      </c>
      <c r="X604">
        <v>9.0060000000000002</v>
      </c>
      <c r="Y604">
        <v>9.0060000000000002</v>
      </c>
      <c r="Z604">
        <v>9.0060000000000002</v>
      </c>
      <c r="AA604">
        <v>9.0060000000000002</v>
      </c>
      <c r="AB604">
        <v>9.0060000000000002</v>
      </c>
      <c r="AC604">
        <v>9.0060000000000002</v>
      </c>
      <c r="AD604">
        <v>9.0060000000000002</v>
      </c>
      <c r="AE604">
        <v>9.0060000000000002</v>
      </c>
      <c r="AF604">
        <v>9.0060000000000002</v>
      </c>
      <c r="AG604">
        <v>9.0060000000000002</v>
      </c>
      <c r="AH604">
        <v>9.0060000000000002</v>
      </c>
      <c r="AI604">
        <v>9.0060000000000002</v>
      </c>
    </row>
    <row r="605" spans="1:35" x14ac:dyDescent="0.15">
      <c r="A605" t="s">
        <v>47</v>
      </c>
      <c r="B605" t="s">
        <v>56</v>
      </c>
      <c r="C605" t="s">
        <v>67</v>
      </c>
      <c r="D605">
        <v>2034</v>
      </c>
      <c r="E605">
        <v>0</v>
      </c>
      <c r="T605">
        <v>9.3150000000000102</v>
      </c>
      <c r="U605">
        <v>9.3150000000000102</v>
      </c>
      <c r="V605">
        <v>9.3150000000000102</v>
      </c>
      <c r="W605">
        <v>9.3150000000000102</v>
      </c>
      <c r="X605">
        <v>9.3150000000000102</v>
      </c>
      <c r="Y605">
        <v>9.3150000000000102</v>
      </c>
      <c r="Z605">
        <v>9.3150000000000102</v>
      </c>
      <c r="AA605">
        <v>9.3150000000000102</v>
      </c>
      <c r="AB605">
        <v>9.3150000000000102</v>
      </c>
      <c r="AC605">
        <v>9.3150000000000102</v>
      </c>
      <c r="AD605">
        <v>9.3150000000000102</v>
      </c>
      <c r="AE605">
        <v>9.3150000000000102</v>
      </c>
      <c r="AF605">
        <v>9.3150000000000102</v>
      </c>
      <c r="AG605">
        <v>9.3150000000000102</v>
      </c>
      <c r="AH605">
        <v>9.3150000000000102</v>
      </c>
      <c r="AI605">
        <v>9.3150000000000102</v>
      </c>
    </row>
    <row r="606" spans="1:35" x14ac:dyDescent="0.15">
      <c r="A606" t="s">
        <v>47</v>
      </c>
      <c r="B606" t="s">
        <v>56</v>
      </c>
      <c r="C606" t="s">
        <v>67</v>
      </c>
      <c r="D606">
        <v>2035</v>
      </c>
      <c r="E606">
        <v>0</v>
      </c>
      <c r="U606">
        <v>41.430999999999997</v>
      </c>
      <c r="V606">
        <v>41.430999999999997</v>
      </c>
      <c r="W606">
        <v>41.430999999999997</v>
      </c>
      <c r="X606">
        <v>41.430999999999997</v>
      </c>
      <c r="Y606">
        <v>41.430999999999997</v>
      </c>
      <c r="Z606">
        <v>41.430999999999997</v>
      </c>
      <c r="AA606">
        <v>41.430999999999997</v>
      </c>
      <c r="AB606">
        <v>41.430999999999997</v>
      </c>
      <c r="AC606">
        <v>41.430999999999997</v>
      </c>
      <c r="AD606">
        <v>41.430999999999997</v>
      </c>
      <c r="AE606">
        <v>41.430999999999997</v>
      </c>
      <c r="AF606">
        <v>41.430999999999997</v>
      </c>
      <c r="AG606">
        <v>41.430999999999997</v>
      </c>
      <c r="AH606">
        <v>41.430999999999997</v>
      </c>
      <c r="AI606">
        <v>41.430999999999997</v>
      </c>
    </row>
    <row r="607" spans="1:35" x14ac:dyDescent="0.15">
      <c r="A607" t="s">
        <v>47</v>
      </c>
      <c r="B607" t="s">
        <v>56</v>
      </c>
      <c r="C607" t="s">
        <v>67</v>
      </c>
      <c r="D607">
        <v>2036</v>
      </c>
      <c r="E607">
        <v>0</v>
      </c>
      <c r="V607">
        <v>22.523999999999901</v>
      </c>
      <c r="W607">
        <v>22.523999999999901</v>
      </c>
      <c r="X607">
        <v>22.523999999999901</v>
      </c>
      <c r="Y607">
        <v>22.523999999999901</v>
      </c>
      <c r="Z607">
        <v>22.523999999999901</v>
      </c>
      <c r="AA607">
        <v>22.523999999999901</v>
      </c>
      <c r="AB607">
        <v>22.523999999999901</v>
      </c>
      <c r="AC607">
        <v>22.523999999999901</v>
      </c>
      <c r="AD607">
        <v>22.523999999999901</v>
      </c>
      <c r="AE607">
        <v>22.523999999999901</v>
      </c>
      <c r="AF607">
        <v>22.523999999999901</v>
      </c>
      <c r="AG607">
        <v>22.523999999999901</v>
      </c>
      <c r="AH607">
        <v>22.523999999999901</v>
      </c>
      <c r="AI607">
        <v>22.523999999999901</v>
      </c>
    </row>
    <row r="608" spans="1:35" x14ac:dyDescent="0.15">
      <c r="A608" t="s">
        <v>47</v>
      </c>
      <c r="B608" t="s">
        <v>56</v>
      </c>
      <c r="C608" t="s">
        <v>67</v>
      </c>
      <c r="D608">
        <v>2037</v>
      </c>
      <c r="E608">
        <v>0</v>
      </c>
      <c r="W608">
        <v>19.381</v>
      </c>
      <c r="X608">
        <v>19.381</v>
      </c>
      <c r="Y608">
        <v>19.381</v>
      </c>
      <c r="Z608">
        <v>19.381</v>
      </c>
      <c r="AA608">
        <v>19.381</v>
      </c>
      <c r="AB608">
        <v>19.381</v>
      </c>
      <c r="AC608">
        <v>19.381</v>
      </c>
      <c r="AD608">
        <v>19.381</v>
      </c>
      <c r="AE608">
        <v>19.381</v>
      </c>
      <c r="AF608">
        <v>19.381</v>
      </c>
      <c r="AG608">
        <v>19.381</v>
      </c>
      <c r="AH608">
        <v>19.381</v>
      </c>
      <c r="AI608">
        <v>19.381</v>
      </c>
    </row>
    <row r="609" spans="1:35" x14ac:dyDescent="0.15">
      <c r="A609" t="s">
        <v>47</v>
      </c>
      <c r="B609" t="s">
        <v>56</v>
      </c>
      <c r="C609" t="s">
        <v>67</v>
      </c>
      <c r="D609">
        <v>2038</v>
      </c>
      <c r="E609">
        <v>0</v>
      </c>
      <c r="X609">
        <v>12.912000000000001</v>
      </c>
      <c r="Y609">
        <v>12.912000000000001</v>
      </c>
      <c r="Z609">
        <v>12.912000000000001</v>
      </c>
      <c r="AA609">
        <v>12.912000000000001</v>
      </c>
      <c r="AB609">
        <v>12.912000000000001</v>
      </c>
      <c r="AC609">
        <v>12.912000000000001</v>
      </c>
      <c r="AD609">
        <v>12.912000000000001</v>
      </c>
      <c r="AE609">
        <v>12.912000000000001</v>
      </c>
      <c r="AF609">
        <v>12.912000000000001</v>
      </c>
      <c r="AG609">
        <v>12.912000000000001</v>
      </c>
      <c r="AH609">
        <v>12.912000000000001</v>
      </c>
      <c r="AI609">
        <v>12.912000000000001</v>
      </c>
    </row>
    <row r="610" spans="1:35" x14ac:dyDescent="0.15">
      <c r="A610" t="s">
        <v>47</v>
      </c>
      <c r="B610" t="s">
        <v>56</v>
      </c>
      <c r="C610" t="s">
        <v>67</v>
      </c>
      <c r="D610">
        <v>2039</v>
      </c>
      <c r="E610">
        <v>0</v>
      </c>
      <c r="Y610">
        <v>13.5589999999999</v>
      </c>
      <c r="Z610">
        <v>13.5589999999999</v>
      </c>
      <c r="AA610">
        <v>13.5589999999999</v>
      </c>
      <c r="AB610">
        <v>13.5589999999999</v>
      </c>
      <c r="AC610">
        <v>13.5589999999999</v>
      </c>
      <c r="AD610">
        <v>13.5589999999999</v>
      </c>
      <c r="AE610">
        <v>13.5589999999999</v>
      </c>
      <c r="AF610">
        <v>13.5589999999999</v>
      </c>
      <c r="AG610">
        <v>13.5589999999999</v>
      </c>
      <c r="AH610">
        <v>13.5589999999999</v>
      </c>
      <c r="AI610">
        <v>13.5589999999999</v>
      </c>
    </row>
    <row r="611" spans="1:35" x14ac:dyDescent="0.15">
      <c r="A611" t="s">
        <v>47</v>
      </c>
      <c r="B611" t="s">
        <v>56</v>
      </c>
      <c r="C611" t="s">
        <v>67</v>
      </c>
      <c r="D611">
        <v>2040</v>
      </c>
      <c r="E611">
        <v>0</v>
      </c>
      <c r="Z611">
        <v>14.416</v>
      </c>
      <c r="AA611">
        <v>14.416</v>
      </c>
      <c r="AB611">
        <v>14.416</v>
      </c>
      <c r="AC611">
        <v>14.416</v>
      </c>
      <c r="AD611">
        <v>14.416</v>
      </c>
      <c r="AE611">
        <v>14.416</v>
      </c>
      <c r="AF611">
        <v>14.416</v>
      </c>
      <c r="AG611">
        <v>14.416</v>
      </c>
      <c r="AH611">
        <v>14.416</v>
      </c>
      <c r="AI611">
        <v>14.416</v>
      </c>
    </row>
    <row r="612" spans="1:35" x14ac:dyDescent="0.15">
      <c r="A612" t="s">
        <v>47</v>
      </c>
      <c r="B612" t="s">
        <v>56</v>
      </c>
      <c r="C612" t="s">
        <v>67</v>
      </c>
      <c r="D612">
        <v>2041</v>
      </c>
      <c r="E612">
        <v>0</v>
      </c>
      <c r="AA612">
        <v>15.2629999999999</v>
      </c>
      <c r="AB612">
        <v>15.2629999999999</v>
      </c>
      <c r="AC612">
        <v>15.2629999999999</v>
      </c>
      <c r="AD612">
        <v>15.2629999999999</v>
      </c>
      <c r="AE612">
        <v>15.2629999999999</v>
      </c>
      <c r="AF612">
        <v>15.2629999999999</v>
      </c>
      <c r="AG612">
        <v>15.2629999999999</v>
      </c>
      <c r="AH612">
        <v>15.2629999999999</v>
      </c>
      <c r="AI612">
        <v>15.2629999999999</v>
      </c>
    </row>
    <row r="613" spans="1:35" x14ac:dyDescent="0.15">
      <c r="A613" t="s">
        <v>47</v>
      </c>
      <c r="B613" t="s">
        <v>56</v>
      </c>
      <c r="C613" t="s">
        <v>67</v>
      </c>
      <c r="D613">
        <v>2042</v>
      </c>
      <c r="E613">
        <v>0</v>
      </c>
      <c r="AB613">
        <v>16.213000000000001</v>
      </c>
      <c r="AC613">
        <v>16.213000000000001</v>
      </c>
      <c r="AD613">
        <v>16.213000000000001</v>
      </c>
      <c r="AE613">
        <v>16.213000000000001</v>
      </c>
      <c r="AF613">
        <v>16.213000000000001</v>
      </c>
      <c r="AG613">
        <v>16.213000000000001</v>
      </c>
      <c r="AH613">
        <v>16.213000000000001</v>
      </c>
      <c r="AI613">
        <v>16.213000000000001</v>
      </c>
    </row>
    <row r="614" spans="1:35" x14ac:dyDescent="0.15">
      <c r="A614" t="s">
        <v>47</v>
      </c>
      <c r="B614" t="s">
        <v>56</v>
      </c>
      <c r="C614" t="s">
        <v>67</v>
      </c>
      <c r="D614">
        <v>2043</v>
      </c>
      <c r="E614">
        <v>0</v>
      </c>
      <c r="AC614">
        <v>16.957000000000001</v>
      </c>
      <c r="AD614">
        <v>16.957000000000001</v>
      </c>
      <c r="AE614">
        <v>16.957000000000001</v>
      </c>
      <c r="AF614">
        <v>16.957000000000001</v>
      </c>
      <c r="AG614">
        <v>16.957000000000001</v>
      </c>
      <c r="AH614">
        <v>16.957000000000001</v>
      </c>
      <c r="AI614">
        <v>16.957000000000001</v>
      </c>
    </row>
    <row r="615" spans="1:35" x14ac:dyDescent="0.15">
      <c r="A615" t="s">
        <v>47</v>
      </c>
      <c r="B615" t="s">
        <v>56</v>
      </c>
      <c r="C615" t="s">
        <v>67</v>
      </c>
      <c r="D615">
        <v>2044</v>
      </c>
      <c r="E615">
        <v>0</v>
      </c>
      <c r="AD615">
        <v>17.6859999999999</v>
      </c>
      <c r="AE615">
        <v>17.6859999999999</v>
      </c>
      <c r="AF615">
        <v>17.6859999999999</v>
      </c>
      <c r="AG615">
        <v>17.6859999999999</v>
      </c>
      <c r="AH615">
        <v>17.6859999999999</v>
      </c>
      <c r="AI615">
        <v>17.6859999999999</v>
      </c>
    </row>
    <row r="616" spans="1:35" x14ac:dyDescent="0.15">
      <c r="A616" t="s">
        <v>47</v>
      </c>
      <c r="B616" t="s">
        <v>56</v>
      </c>
      <c r="C616" t="s">
        <v>67</v>
      </c>
      <c r="D616">
        <v>2045</v>
      </c>
      <c r="E616">
        <v>0</v>
      </c>
      <c r="AE616">
        <v>18.390999999999899</v>
      </c>
      <c r="AF616">
        <v>18.390999999999899</v>
      </c>
      <c r="AG616">
        <v>18.390999999999899</v>
      </c>
      <c r="AH616">
        <v>18.390999999999899</v>
      </c>
      <c r="AI616">
        <v>18.390999999999899</v>
      </c>
    </row>
    <row r="617" spans="1:35" x14ac:dyDescent="0.15">
      <c r="A617" t="s">
        <v>47</v>
      </c>
      <c r="B617" t="s">
        <v>56</v>
      </c>
      <c r="C617" t="s">
        <v>66</v>
      </c>
      <c r="D617">
        <v>2016</v>
      </c>
      <c r="E617">
        <v>1</v>
      </c>
      <c r="F617">
        <v>180.26399999999899</v>
      </c>
      <c r="G617">
        <v>180.26399999999899</v>
      </c>
      <c r="H617">
        <v>180.26399999999899</v>
      </c>
      <c r="I617">
        <v>180.26399999999899</v>
      </c>
      <c r="J617">
        <v>180.26399999999899</v>
      </c>
      <c r="K617">
        <v>180.26399999999899</v>
      </c>
      <c r="L617">
        <v>180.26399999999899</v>
      </c>
      <c r="M617">
        <v>180.26399999999899</v>
      </c>
      <c r="N617">
        <v>180.26399999999899</v>
      </c>
      <c r="O617">
        <v>180.26399999999899</v>
      </c>
      <c r="P617">
        <v>180.26399999999899</v>
      </c>
      <c r="Q617">
        <v>180.26399999999899</v>
      </c>
      <c r="R617">
        <v>180.26399999999899</v>
      </c>
      <c r="S617">
        <v>180.26399999999899</v>
      </c>
      <c r="T617">
        <v>180.26399999999899</v>
      </c>
      <c r="U617">
        <v>180.26399999999899</v>
      </c>
      <c r="V617">
        <v>180.26399999999899</v>
      </c>
      <c r="W617">
        <v>180.26399999999899</v>
      </c>
      <c r="X617">
        <v>180.26399999999899</v>
      </c>
      <c r="Y617">
        <v>180.26399999999899</v>
      </c>
      <c r="Z617">
        <v>180.26399999999899</v>
      </c>
      <c r="AA617">
        <v>180.26399999999899</v>
      </c>
      <c r="AB617">
        <v>180.26399999999899</v>
      </c>
      <c r="AC617">
        <v>180.26399999999899</v>
      </c>
      <c r="AD617">
        <v>180.26399999999899</v>
      </c>
      <c r="AE617">
        <v>180.26399999999899</v>
      </c>
      <c r="AF617">
        <v>180.26399999999899</v>
      </c>
      <c r="AG617">
        <v>180.26399999999899</v>
      </c>
      <c r="AH617">
        <v>180.26399999999899</v>
      </c>
      <c r="AI617">
        <v>180.26399999999899</v>
      </c>
    </row>
    <row r="618" spans="1:35" x14ac:dyDescent="0.15">
      <c r="A618" t="s">
        <v>47</v>
      </c>
      <c r="B618" t="s">
        <v>56</v>
      </c>
      <c r="C618" t="s">
        <v>66</v>
      </c>
      <c r="D618">
        <v>2020</v>
      </c>
      <c r="E618">
        <v>1</v>
      </c>
      <c r="F618">
        <v>118.336</v>
      </c>
      <c r="G618">
        <v>118.336</v>
      </c>
      <c r="H618">
        <v>118.336</v>
      </c>
      <c r="I618">
        <v>118.336</v>
      </c>
      <c r="J618">
        <v>118.336</v>
      </c>
      <c r="K618">
        <v>118.336</v>
      </c>
      <c r="L618">
        <v>118.336</v>
      </c>
      <c r="M618">
        <v>118.336</v>
      </c>
      <c r="N618">
        <v>118.336</v>
      </c>
      <c r="O618">
        <v>118.336</v>
      </c>
      <c r="P618">
        <v>118.336</v>
      </c>
      <c r="Q618">
        <v>118.336</v>
      </c>
      <c r="R618">
        <v>118.336</v>
      </c>
      <c r="S618">
        <v>118.336</v>
      </c>
      <c r="T618">
        <v>118.336</v>
      </c>
      <c r="U618">
        <v>118.336</v>
      </c>
      <c r="V618">
        <v>118.336</v>
      </c>
      <c r="W618">
        <v>118.336</v>
      </c>
      <c r="X618">
        <v>118.336</v>
      </c>
      <c r="Y618">
        <v>118.336</v>
      </c>
      <c r="Z618">
        <v>118.336</v>
      </c>
      <c r="AA618">
        <v>118.336</v>
      </c>
      <c r="AB618">
        <v>118.336</v>
      </c>
      <c r="AC618">
        <v>118.336</v>
      </c>
      <c r="AD618">
        <v>118.336</v>
      </c>
      <c r="AE618">
        <v>118.336</v>
      </c>
      <c r="AF618">
        <v>118.336</v>
      </c>
      <c r="AG618">
        <v>118.336</v>
      </c>
      <c r="AH618">
        <v>118.336</v>
      </c>
      <c r="AI618">
        <v>118.336</v>
      </c>
    </row>
    <row r="619" spans="1:35" x14ac:dyDescent="0.15">
      <c r="A619" t="s">
        <v>47</v>
      </c>
      <c r="B619" t="s">
        <v>56</v>
      </c>
      <c r="C619" t="s">
        <v>66</v>
      </c>
      <c r="D619">
        <v>2021</v>
      </c>
      <c r="E619">
        <v>1</v>
      </c>
      <c r="G619">
        <v>29.5099999999997</v>
      </c>
      <c r="H619">
        <v>29.5099999999997</v>
      </c>
      <c r="I619">
        <v>29.5099999999997</v>
      </c>
      <c r="J619">
        <v>29.5099999999997</v>
      </c>
      <c r="K619">
        <v>29.5099999999997</v>
      </c>
      <c r="L619">
        <v>29.5099999999997</v>
      </c>
      <c r="M619">
        <v>29.5099999999997</v>
      </c>
      <c r="N619">
        <v>29.5099999999997</v>
      </c>
      <c r="O619">
        <v>29.5099999999997</v>
      </c>
      <c r="P619">
        <v>29.5099999999997</v>
      </c>
      <c r="Q619">
        <v>29.5099999999997</v>
      </c>
      <c r="R619">
        <v>29.5099999999997</v>
      </c>
      <c r="S619">
        <v>29.5099999999997</v>
      </c>
      <c r="T619">
        <v>29.5099999999997</v>
      </c>
      <c r="U619">
        <v>29.5099999999997</v>
      </c>
      <c r="V619">
        <v>29.5099999999997</v>
      </c>
      <c r="W619">
        <v>29.5099999999997</v>
      </c>
      <c r="X619">
        <v>29.5099999999997</v>
      </c>
      <c r="Y619">
        <v>29.5099999999997</v>
      </c>
      <c r="Z619">
        <v>29.5099999999997</v>
      </c>
      <c r="AA619">
        <v>29.5099999999997</v>
      </c>
      <c r="AB619">
        <v>29.5099999999997</v>
      </c>
      <c r="AC619">
        <v>29.5099999999997</v>
      </c>
      <c r="AD619">
        <v>29.5099999999997</v>
      </c>
      <c r="AE619">
        <v>29.5099999999997</v>
      </c>
      <c r="AF619">
        <v>29.5099999999997</v>
      </c>
      <c r="AG619">
        <v>29.5099999999997</v>
      </c>
      <c r="AH619">
        <v>29.5099999999997</v>
      </c>
      <c r="AI619">
        <v>29.5099999999997</v>
      </c>
    </row>
    <row r="620" spans="1:35" x14ac:dyDescent="0.15">
      <c r="A620" t="s">
        <v>47</v>
      </c>
      <c r="B620" t="s">
        <v>56</v>
      </c>
      <c r="C620" t="s">
        <v>66</v>
      </c>
      <c r="D620">
        <v>2022</v>
      </c>
      <c r="E620">
        <v>1</v>
      </c>
      <c r="H620">
        <v>22.835000000000001</v>
      </c>
      <c r="I620">
        <v>22.835000000000001</v>
      </c>
      <c r="J620">
        <v>22.835000000000001</v>
      </c>
      <c r="K620">
        <v>22.835000000000001</v>
      </c>
      <c r="L620">
        <v>22.835000000000001</v>
      </c>
      <c r="M620">
        <v>22.835000000000001</v>
      </c>
      <c r="N620">
        <v>22.835000000000001</v>
      </c>
      <c r="O620">
        <v>22.835000000000001</v>
      </c>
      <c r="P620">
        <v>22.835000000000001</v>
      </c>
      <c r="Q620">
        <v>22.835000000000001</v>
      </c>
      <c r="R620">
        <v>22.835000000000001</v>
      </c>
      <c r="S620">
        <v>22.835000000000001</v>
      </c>
      <c r="T620">
        <v>22.835000000000001</v>
      </c>
      <c r="U620">
        <v>22.835000000000001</v>
      </c>
      <c r="V620">
        <v>22.835000000000001</v>
      </c>
      <c r="W620">
        <v>22.835000000000001</v>
      </c>
      <c r="X620">
        <v>22.835000000000001</v>
      </c>
      <c r="Y620">
        <v>22.835000000000001</v>
      </c>
      <c r="Z620">
        <v>22.835000000000001</v>
      </c>
      <c r="AA620">
        <v>22.835000000000001</v>
      </c>
      <c r="AB620">
        <v>22.835000000000001</v>
      </c>
      <c r="AC620">
        <v>22.835000000000001</v>
      </c>
      <c r="AD620">
        <v>22.835000000000001</v>
      </c>
      <c r="AE620">
        <v>22.835000000000001</v>
      </c>
      <c r="AF620">
        <v>22.835000000000001</v>
      </c>
      <c r="AG620">
        <v>22.835000000000001</v>
      </c>
      <c r="AH620">
        <v>22.835000000000001</v>
      </c>
      <c r="AI620">
        <v>22.835000000000001</v>
      </c>
    </row>
    <row r="621" spans="1:35" x14ac:dyDescent="0.15">
      <c r="A621" t="s">
        <v>47</v>
      </c>
      <c r="B621" t="s">
        <v>56</v>
      </c>
      <c r="C621" t="s">
        <v>66</v>
      </c>
      <c r="D621">
        <v>2023</v>
      </c>
      <c r="E621">
        <v>1</v>
      </c>
      <c r="I621">
        <v>19.167999999999999</v>
      </c>
      <c r="J621">
        <v>19.167999999999999</v>
      </c>
      <c r="K621">
        <v>19.167999999999999</v>
      </c>
      <c r="L621">
        <v>19.167999999999999</v>
      </c>
      <c r="M621">
        <v>19.167999999999999</v>
      </c>
      <c r="N621">
        <v>19.167999999999999</v>
      </c>
      <c r="O621">
        <v>19.167999999999999</v>
      </c>
      <c r="P621">
        <v>19.167999999999999</v>
      </c>
      <c r="Q621">
        <v>19.167999999999999</v>
      </c>
      <c r="R621">
        <v>19.167999999999999</v>
      </c>
      <c r="S621">
        <v>19.167999999999999</v>
      </c>
      <c r="T621">
        <v>19.167999999999999</v>
      </c>
      <c r="U621">
        <v>19.167999999999999</v>
      </c>
      <c r="V621">
        <v>19.167999999999999</v>
      </c>
      <c r="W621">
        <v>19.167999999999999</v>
      </c>
      <c r="X621">
        <v>19.167999999999999</v>
      </c>
      <c r="Y621">
        <v>19.167999999999999</v>
      </c>
      <c r="Z621">
        <v>19.167999999999999</v>
      </c>
      <c r="AA621">
        <v>19.167999999999999</v>
      </c>
      <c r="AB621">
        <v>19.167999999999999</v>
      </c>
      <c r="AC621">
        <v>19.167999999999999</v>
      </c>
      <c r="AD621">
        <v>19.167999999999999</v>
      </c>
      <c r="AE621">
        <v>19.167999999999999</v>
      </c>
      <c r="AF621">
        <v>19.167999999999999</v>
      </c>
      <c r="AG621">
        <v>19.167999999999999</v>
      </c>
      <c r="AH621">
        <v>19.167999999999999</v>
      </c>
      <c r="AI621">
        <v>19.167999999999999</v>
      </c>
    </row>
    <row r="622" spans="1:35" x14ac:dyDescent="0.15">
      <c r="A622" t="s">
        <v>47</v>
      </c>
      <c r="B622" t="s">
        <v>56</v>
      </c>
      <c r="C622" t="s">
        <v>66</v>
      </c>
      <c r="D622">
        <v>2024</v>
      </c>
      <c r="E622">
        <v>1</v>
      </c>
      <c r="J622">
        <v>23.0869999999999</v>
      </c>
      <c r="K622">
        <v>23.0869999999999</v>
      </c>
      <c r="L622">
        <v>23.0869999999999</v>
      </c>
      <c r="M622">
        <v>23.0869999999999</v>
      </c>
      <c r="N622">
        <v>23.0869999999999</v>
      </c>
      <c r="O622">
        <v>23.0869999999999</v>
      </c>
      <c r="P622">
        <v>23.0869999999999</v>
      </c>
      <c r="Q622">
        <v>23.0869999999999</v>
      </c>
      <c r="R622">
        <v>23.0869999999999</v>
      </c>
      <c r="S622">
        <v>23.0869999999999</v>
      </c>
      <c r="T622">
        <v>23.0869999999999</v>
      </c>
      <c r="U622">
        <v>23.0869999999999</v>
      </c>
      <c r="V622">
        <v>23.0869999999999</v>
      </c>
      <c r="W622">
        <v>23.0869999999999</v>
      </c>
      <c r="X622">
        <v>23.0869999999999</v>
      </c>
      <c r="Y622">
        <v>23.0869999999999</v>
      </c>
      <c r="Z622">
        <v>23.0869999999999</v>
      </c>
      <c r="AA622">
        <v>23.0869999999999</v>
      </c>
      <c r="AB622">
        <v>23.0869999999999</v>
      </c>
      <c r="AC622">
        <v>23.0869999999999</v>
      </c>
      <c r="AD622">
        <v>23.0869999999999</v>
      </c>
      <c r="AE622">
        <v>23.0869999999999</v>
      </c>
      <c r="AF622">
        <v>23.0869999999999</v>
      </c>
      <c r="AG622">
        <v>23.0869999999999</v>
      </c>
      <c r="AH622">
        <v>23.0869999999999</v>
      </c>
      <c r="AI622">
        <v>23.0869999999999</v>
      </c>
    </row>
    <row r="623" spans="1:35" x14ac:dyDescent="0.15">
      <c r="A623" t="s">
        <v>47</v>
      </c>
      <c r="B623" t="s">
        <v>56</v>
      </c>
      <c r="C623" t="s">
        <v>66</v>
      </c>
      <c r="D623">
        <v>2025</v>
      </c>
      <c r="E623">
        <v>1</v>
      </c>
      <c r="K623">
        <v>24.321999999999999</v>
      </c>
      <c r="L623">
        <v>24.321999999999999</v>
      </c>
      <c r="M623">
        <v>24.321999999999999</v>
      </c>
      <c r="N623">
        <v>24.321999999999999</v>
      </c>
      <c r="O623">
        <v>24.321999999999999</v>
      </c>
      <c r="P623">
        <v>24.321999999999999</v>
      </c>
      <c r="Q623">
        <v>24.321999999999999</v>
      </c>
      <c r="R623">
        <v>24.321999999999999</v>
      </c>
      <c r="S623">
        <v>24.321999999999999</v>
      </c>
      <c r="T623">
        <v>24.321999999999999</v>
      </c>
      <c r="U623">
        <v>24.321999999999999</v>
      </c>
      <c r="V623">
        <v>24.321999999999999</v>
      </c>
      <c r="W623">
        <v>24.321999999999999</v>
      </c>
      <c r="X623">
        <v>24.321999999999999</v>
      </c>
      <c r="Y623">
        <v>24.321999999999999</v>
      </c>
      <c r="Z623">
        <v>24.321999999999999</v>
      </c>
      <c r="AA623">
        <v>24.321999999999999</v>
      </c>
      <c r="AB623">
        <v>24.321999999999999</v>
      </c>
      <c r="AC623">
        <v>24.321999999999999</v>
      </c>
      <c r="AD623">
        <v>24.321999999999999</v>
      </c>
      <c r="AE623">
        <v>24.321999999999999</v>
      </c>
      <c r="AF623">
        <v>24.321999999999999</v>
      </c>
      <c r="AG623">
        <v>24.321999999999999</v>
      </c>
      <c r="AH623">
        <v>24.321999999999999</v>
      </c>
      <c r="AI623">
        <v>24.321999999999999</v>
      </c>
    </row>
    <row r="624" spans="1:35" x14ac:dyDescent="0.15">
      <c r="A624" t="s">
        <v>47</v>
      </c>
      <c r="B624" t="s">
        <v>56</v>
      </c>
      <c r="C624" t="s">
        <v>66</v>
      </c>
      <c r="D624">
        <v>2026</v>
      </c>
      <c r="E624">
        <v>1</v>
      </c>
      <c r="L624">
        <v>25.888000000000002</v>
      </c>
      <c r="M624">
        <v>25.888000000000002</v>
      </c>
      <c r="N624">
        <v>25.888000000000002</v>
      </c>
      <c r="O624">
        <v>25.888000000000002</v>
      </c>
      <c r="P624">
        <v>25.888000000000002</v>
      </c>
      <c r="Q624">
        <v>25.888000000000002</v>
      </c>
      <c r="R624">
        <v>25.888000000000002</v>
      </c>
      <c r="S624">
        <v>25.888000000000002</v>
      </c>
      <c r="T624">
        <v>25.888000000000002</v>
      </c>
      <c r="U624">
        <v>25.888000000000002</v>
      </c>
      <c r="V624">
        <v>25.888000000000002</v>
      </c>
      <c r="W624">
        <v>25.888000000000002</v>
      </c>
      <c r="X624">
        <v>25.888000000000002</v>
      </c>
      <c r="Y624">
        <v>25.888000000000002</v>
      </c>
      <c r="Z624">
        <v>25.888000000000002</v>
      </c>
      <c r="AA624">
        <v>25.888000000000002</v>
      </c>
      <c r="AB624">
        <v>25.888000000000002</v>
      </c>
      <c r="AC624">
        <v>25.888000000000002</v>
      </c>
      <c r="AD624">
        <v>25.888000000000002</v>
      </c>
      <c r="AE624">
        <v>25.888000000000002</v>
      </c>
      <c r="AF624">
        <v>25.888000000000002</v>
      </c>
      <c r="AG624">
        <v>25.888000000000002</v>
      </c>
      <c r="AH624">
        <v>25.888000000000002</v>
      </c>
      <c r="AI624">
        <v>25.888000000000002</v>
      </c>
    </row>
    <row r="625" spans="1:35" x14ac:dyDescent="0.15">
      <c r="A625" t="s">
        <v>47</v>
      </c>
      <c r="B625" t="s">
        <v>56</v>
      </c>
      <c r="C625" t="s">
        <v>66</v>
      </c>
      <c r="D625">
        <v>2027</v>
      </c>
      <c r="E625">
        <v>1</v>
      </c>
      <c r="M625">
        <v>27.24</v>
      </c>
      <c r="N625">
        <v>27.24</v>
      </c>
      <c r="O625">
        <v>27.24</v>
      </c>
      <c r="P625">
        <v>27.24</v>
      </c>
      <c r="Q625">
        <v>27.24</v>
      </c>
      <c r="R625">
        <v>27.24</v>
      </c>
      <c r="S625">
        <v>27.24</v>
      </c>
      <c r="T625">
        <v>27.24</v>
      </c>
      <c r="U625">
        <v>27.24</v>
      </c>
      <c r="V625">
        <v>27.24</v>
      </c>
      <c r="W625">
        <v>27.24</v>
      </c>
      <c r="X625">
        <v>27.24</v>
      </c>
      <c r="Y625">
        <v>27.24</v>
      </c>
      <c r="Z625">
        <v>27.24</v>
      </c>
      <c r="AA625">
        <v>27.24</v>
      </c>
      <c r="AB625">
        <v>27.24</v>
      </c>
      <c r="AC625">
        <v>27.24</v>
      </c>
      <c r="AD625">
        <v>27.24</v>
      </c>
      <c r="AE625">
        <v>27.24</v>
      </c>
      <c r="AF625">
        <v>27.24</v>
      </c>
      <c r="AG625">
        <v>27.24</v>
      </c>
      <c r="AH625">
        <v>27.24</v>
      </c>
      <c r="AI625">
        <v>27.24</v>
      </c>
    </row>
    <row r="626" spans="1:35" x14ac:dyDescent="0.15">
      <c r="A626" t="s">
        <v>47</v>
      </c>
      <c r="B626" t="s">
        <v>56</v>
      </c>
      <c r="C626" t="s">
        <v>66</v>
      </c>
      <c r="D626">
        <v>2028</v>
      </c>
      <c r="E626">
        <v>1</v>
      </c>
      <c r="N626">
        <v>28.386999999999901</v>
      </c>
      <c r="O626">
        <v>28.386999999999901</v>
      </c>
      <c r="P626">
        <v>28.386999999999901</v>
      </c>
      <c r="Q626">
        <v>28.386999999999901</v>
      </c>
      <c r="R626">
        <v>28.386999999999901</v>
      </c>
      <c r="S626">
        <v>28.386999999999901</v>
      </c>
      <c r="T626">
        <v>28.386999999999901</v>
      </c>
      <c r="U626">
        <v>28.386999999999901</v>
      </c>
      <c r="V626">
        <v>28.386999999999901</v>
      </c>
      <c r="W626">
        <v>28.386999999999901</v>
      </c>
      <c r="X626">
        <v>28.386999999999901</v>
      </c>
      <c r="Y626">
        <v>28.386999999999901</v>
      </c>
      <c r="Z626">
        <v>28.386999999999901</v>
      </c>
      <c r="AA626">
        <v>28.386999999999901</v>
      </c>
      <c r="AB626">
        <v>28.386999999999901</v>
      </c>
      <c r="AC626">
        <v>28.386999999999901</v>
      </c>
      <c r="AD626">
        <v>28.386999999999901</v>
      </c>
      <c r="AE626">
        <v>28.386999999999901</v>
      </c>
      <c r="AF626">
        <v>28.386999999999901</v>
      </c>
      <c r="AG626">
        <v>28.386999999999901</v>
      </c>
      <c r="AH626">
        <v>28.386999999999901</v>
      </c>
      <c r="AI626">
        <v>28.386999999999901</v>
      </c>
    </row>
    <row r="627" spans="1:35" x14ac:dyDescent="0.15">
      <c r="A627" t="s">
        <v>47</v>
      </c>
      <c r="B627" t="s">
        <v>56</v>
      </c>
      <c r="C627" t="s">
        <v>66</v>
      </c>
      <c r="D627">
        <v>2029</v>
      </c>
      <c r="E627">
        <v>1</v>
      </c>
      <c r="O627">
        <v>29.692999999999898</v>
      </c>
      <c r="P627">
        <v>29.692999999999898</v>
      </c>
      <c r="Q627">
        <v>29.692999999999898</v>
      </c>
      <c r="R627">
        <v>29.692999999999898</v>
      </c>
      <c r="S627">
        <v>29.692999999999898</v>
      </c>
      <c r="T627">
        <v>29.692999999999898</v>
      </c>
      <c r="U627">
        <v>29.692999999999898</v>
      </c>
      <c r="V627">
        <v>29.692999999999898</v>
      </c>
      <c r="W627">
        <v>29.692999999999898</v>
      </c>
      <c r="X627">
        <v>29.692999999999898</v>
      </c>
      <c r="Y627">
        <v>29.692999999999898</v>
      </c>
      <c r="Z627">
        <v>29.692999999999898</v>
      </c>
      <c r="AA627">
        <v>29.692999999999898</v>
      </c>
      <c r="AB627">
        <v>29.692999999999898</v>
      </c>
      <c r="AC627">
        <v>29.692999999999898</v>
      </c>
      <c r="AD627">
        <v>29.692999999999898</v>
      </c>
      <c r="AE627">
        <v>29.692999999999898</v>
      </c>
      <c r="AF627">
        <v>29.692999999999898</v>
      </c>
      <c r="AG627">
        <v>29.692999999999898</v>
      </c>
      <c r="AH627">
        <v>29.692999999999898</v>
      </c>
      <c r="AI627">
        <v>29.692999999999898</v>
      </c>
    </row>
    <row r="628" spans="1:35" x14ac:dyDescent="0.15">
      <c r="A628" t="s">
        <v>47</v>
      </c>
      <c r="B628" t="s">
        <v>56</v>
      </c>
      <c r="C628" t="s">
        <v>66</v>
      </c>
      <c r="D628">
        <v>2030</v>
      </c>
      <c r="E628">
        <v>1</v>
      </c>
      <c r="P628">
        <v>30.522000000000101</v>
      </c>
      <c r="Q628">
        <v>30.522000000000101</v>
      </c>
      <c r="R628">
        <v>30.522000000000101</v>
      </c>
      <c r="S628">
        <v>30.522000000000101</v>
      </c>
      <c r="T628">
        <v>30.522000000000101</v>
      </c>
      <c r="U628">
        <v>30.522000000000101</v>
      </c>
      <c r="V628">
        <v>30.522000000000101</v>
      </c>
      <c r="W628">
        <v>30.522000000000101</v>
      </c>
      <c r="X628">
        <v>30.522000000000101</v>
      </c>
      <c r="Y628">
        <v>30.522000000000101</v>
      </c>
      <c r="Z628">
        <v>30.522000000000101</v>
      </c>
      <c r="AA628">
        <v>30.522000000000101</v>
      </c>
      <c r="AB628">
        <v>30.522000000000101</v>
      </c>
      <c r="AC628">
        <v>30.522000000000101</v>
      </c>
      <c r="AD628">
        <v>30.522000000000101</v>
      </c>
      <c r="AE628">
        <v>30.522000000000101</v>
      </c>
      <c r="AF628">
        <v>30.522000000000101</v>
      </c>
      <c r="AG628">
        <v>30.522000000000101</v>
      </c>
      <c r="AH628">
        <v>30.522000000000101</v>
      </c>
      <c r="AI628">
        <v>30.522000000000101</v>
      </c>
    </row>
    <row r="629" spans="1:35" x14ac:dyDescent="0.15">
      <c r="A629" t="s">
        <v>47</v>
      </c>
      <c r="B629" t="s">
        <v>56</v>
      </c>
      <c r="C629" t="s">
        <v>66</v>
      </c>
      <c r="D629">
        <v>2031</v>
      </c>
      <c r="E629">
        <v>1</v>
      </c>
      <c r="Q629">
        <v>31.319999999999901</v>
      </c>
      <c r="R629">
        <v>31.319999999999901</v>
      </c>
      <c r="S629">
        <v>31.319999999999901</v>
      </c>
      <c r="T629">
        <v>31.319999999999901</v>
      </c>
      <c r="U629">
        <v>31.319999999999901</v>
      </c>
      <c r="V629">
        <v>31.319999999999901</v>
      </c>
      <c r="W629">
        <v>31.319999999999901</v>
      </c>
      <c r="X629">
        <v>31.319999999999901</v>
      </c>
      <c r="Y629">
        <v>31.319999999999901</v>
      </c>
      <c r="Z629">
        <v>31.319999999999901</v>
      </c>
      <c r="AA629">
        <v>31.319999999999901</v>
      </c>
      <c r="AB629">
        <v>31.319999999999901</v>
      </c>
      <c r="AC629">
        <v>31.319999999999901</v>
      </c>
      <c r="AD629">
        <v>31.319999999999901</v>
      </c>
      <c r="AE629">
        <v>31.319999999999901</v>
      </c>
      <c r="AF629">
        <v>31.319999999999901</v>
      </c>
      <c r="AG629">
        <v>31.319999999999901</v>
      </c>
      <c r="AH629">
        <v>31.319999999999901</v>
      </c>
      <c r="AI629">
        <v>31.319999999999901</v>
      </c>
    </row>
    <row r="630" spans="1:35" x14ac:dyDescent="0.15">
      <c r="A630" t="s">
        <v>47</v>
      </c>
      <c r="B630" t="s">
        <v>56</v>
      </c>
      <c r="C630" t="s">
        <v>66</v>
      </c>
      <c r="D630">
        <v>2032</v>
      </c>
      <c r="E630">
        <v>1</v>
      </c>
      <c r="R630">
        <v>32.234000000000002</v>
      </c>
      <c r="S630">
        <v>32.234000000000002</v>
      </c>
      <c r="T630">
        <v>32.234000000000002</v>
      </c>
      <c r="U630">
        <v>32.234000000000002</v>
      </c>
      <c r="V630">
        <v>32.234000000000002</v>
      </c>
      <c r="W630">
        <v>32.234000000000002</v>
      </c>
      <c r="X630">
        <v>32.234000000000002</v>
      </c>
      <c r="Y630">
        <v>32.234000000000002</v>
      </c>
      <c r="Z630">
        <v>32.234000000000002</v>
      </c>
      <c r="AA630">
        <v>32.234000000000002</v>
      </c>
      <c r="AB630">
        <v>32.234000000000002</v>
      </c>
      <c r="AC630">
        <v>32.234000000000002</v>
      </c>
      <c r="AD630">
        <v>32.234000000000002</v>
      </c>
      <c r="AE630">
        <v>32.234000000000002</v>
      </c>
      <c r="AF630">
        <v>32.234000000000002</v>
      </c>
      <c r="AG630">
        <v>32.234000000000002</v>
      </c>
      <c r="AH630">
        <v>32.234000000000002</v>
      </c>
      <c r="AI630">
        <v>32.234000000000002</v>
      </c>
    </row>
    <row r="631" spans="1:35" x14ac:dyDescent="0.15">
      <c r="A631" t="s">
        <v>47</v>
      </c>
      <c r="B631" t="s">
        <v>56</v>
      </c>
      <c r="C631" t="s">
        <v>66</v>
      </c>
      <c r="D631">
        <v>2033</v>
      </c>
      <c r="E631">
        <v>1</v>
      </c>
      <c r="S631">
        <v>32.419999999999902</v>
      </c>
      <c r="T631">
        <v>32.419999999999902</v>
      </c>
      <c r="U631">
        <v>32.419999999999902</v>
      </c>
      <c r="V631">
        <v>32.419999999999902</v>
      </c>
      <c r="W631">
        <v>32.419999999999902</v>
      </c>
      <c r="X631">
        <v>32.419999999999902</v>
      </c>
      <c r="Y631">
        <v>32.419999999999902</v>
      </c>
      <c r="Z631">
        <v>32.419999999999902</v>
      </c>
      <c r="AA631">
        <v>32.419999999999902</v>
      </c>
      <c r="AB631">
        <v>32.419999999999902</v>
      </c>
      <c r="AC631">
        <v>32.419999999999902</v>
      </c>
      <c r="AD631">
        <v>32.419999999999902</v>
      </c>
      <c r="AE631">
        <v>32.419999999999902</v>
      </c>
      <c r="AF631">
        <v>32.419999999999902</v>
      </c>
      <c r="AG631">
        <v>32.419999999999902</v>
      </c>
      <c r="AH631">
        <v>32.419999999999902</v>
      </c>
      <c r="AI631">
        <v>32.419999999999902</v>
      </c>
    </row>
    <row r="632" spans="1:35" x14ac:dyDescent="0.15">
      <c r="A632" t="s">
        <v>47</v>
      </c>
      <c r="B632" t="s">
        <v>56</v>
      </c>
      <c r="C632" t="s">
        <v>66</v>
      </c>
      <c r="D632">
        <v>2034</v>
      </c>
      <c r="E632">
        <v>1</v>
      </c>
      <c r="T632">
        <v>32.979999999999997</v>
      </c>
      <c r="U632">
        <v>32.979999999999997</v>
      </c>
      <c r="V632">
        <v>32.979999999999997</v>
      </c>
      <c r="W632">
        <v>32.979999999999997</v>
      </c>
      <c r="X632">
        <v>32.979999999999997</v>
      </c>
      <c r="Y632">
        <v>32.979999999999997</v>
      </c>
      <c r="Z632">
        <v>32.979999999999997</v>
      </c>
      <c r="AA632">
        <v>32.979999999999997</v>
      </c>
      <c r="AB632">
        <v>32.979999999999997</v>
      </c>
      <c r="AC632">
        <v>32.979999999999997</v>
      </c>
      <c r="AD632">
        <v>32.979999999999997</v>
      </c>
      <c r="AE632">
        <v>32.979999999999997</v>
      </c>
      <c r="AF632">
        <v>32.979999999999997</v>
      </c>
      <c r="AG632">
        <v>32.979999999999997</v>
      </c>
      <c r="AH632">
        <v>32.979999999999997</v>
      </c>
      <c r="AI632">
        <v>32.979999999999997</v>
      </c>
    </row>
    <row r="633" spans="1:35" x14ac:dyDescent="0.15">
      <c r="A633" t="s">
        <v>47</v>
      </c>
      <c r="B633" t="s">
        <v>56</v>
      </c>
      <c r="C633" t="s">
        <v>66</v>
      </c>
      <c r="D633">
        <v>2035</v>
      </c>
      <c r="E633">
        <v>1</v>
      </c>
      <c r="U633">
        <v>33.218999999999902</v>
      </c>
      <c r="V633">
        <v>33.218999999999902</v>
      </c>
      <c r="W633">
        <v>33.218999999999902</v>
      </c>
      <c r="X633">
        <v>33.218999999999902</v>
      </c>
      <c r="Y633">
        <v>33.218999999999902</v>
      </c>
      <c r="Z633">
        <v>33.218999999999902</v>
      </c>
      <c r="AA633">
        <v>33.218999999999902</v>
      </c>
      <c r="AB633">
        <v>33.218999999999902</v>
      </c>
      <c r="AC633">
        <v>33.218999999999902</v>
      </c>
      <c r="AD633">
        <v>33.218999999999902</v>
      </c>
      <c r="AE633">
        <v>33.218999999999902</v>
      </c>
      <c r="AF633">
        <v>33.218999999999902</v>
      </c>
      <c r="AG633">
        <v>33.218999999999902</v>
      </c>
      <c r="AH633">
        <v>33.218999999999902</v>
      </c>
      <c r="AI633">
        <v>33.218999999999902</v>
      </c>
    </row>
    <row r="634" spans="1:35" x14ac:dyDescent="0.15">
      <c r="A634" t="s">
        <v>47</v>
      </c>
      <c r="B634" t="s">
        <v>56</v>
      </c>
      <c r="C634" t="s">
        <v>65</v>
      </c>
      <c r="D634">
        <v>2016</v>
      </c>
      <c r="E634">
        <v>1</v>
      </c>
      <c r="F634">
        <v>263.73599999999902</v>
      </c>
      <c r="G634">
        <v>263.73599999999902</v>
      </c>
      <c r="H634">
        <v>263.73599999999902</v>
      </c>
      <c r="I634">
        <v>263.73599999999902</v>
      </c>
      <c r="J634">
        <v>263.73599999999902</v>
      </c>
      <c r="K634">
        <v>263.73599999999902</v>
      </c>
      <c r="L634">
        <v>263.73599999999902</v>
      </c>
      <c r="M634">
        <v>263.73599999999902</v>
      </c>
      <c r="N634">
        <v>263.73599999999902</v>
      </c>
      <c r="O634">
        <v>263.73599999999902</v>
      </c>
      <c r="P634">
        <v>263.73599999999902</v>
      </c>
      <c r="Q634">
        <v>263.73599999999902</v>
      </c>
      <c r="R634">
        <v>263.73599999999902</v>
      </c>
      <c r="S634">
        <v>263.73599999999902</v>
      </c>
      <c r="T634">
        <v>263.73599999999902</v>
      </c>
      <c r="U634">
        <v>263.73599999999902</v>
      </c>
      <c r="V634">
        <v>263.73599999999902</v>
      </c>
      <c r="W634">
        <v>263.73599999999902</v>
      </c>
      <c r="X634">
        <v>263.73599999999902</v>
      </c>
      <c r="Y634">
        <v>263.73599999999902</v>
      </c>
      <c r="Z634">
        <v>263.73599999999902</v>
      </c>
      <c r="AA634">
        <v>263.73599999999902</v>
      </c>
      <c r="AB634">
        <v>263.73599999999902</v>
      </c>
      <c r="AC634">
        <v>263.73599999999902</v>
      </c>
      <c r="AD634">
        <v>263.73599999999902</v>
      </c>
      <c r="AE634">
        <v>263.73599999999902</v>
      </c>
      <c r="AF634">
        <v>263.73599999999902</v>
      </c>
      <c r="AG634">
        <v>263.73599999999902</v>
      </c>
      <c r="AH634">
        <v>263.73599999999902</v>
      </c>
      <c r="AI634">
        <v>263.73599999999902</v>
      </c>
    </row>
    <row r="635" spans="1:35" x14ac:dyDescent="0.15">
      <c r="A635" t="s">
        <v>47</v>
      </c>
      <c r="B635" t="s">
        <v>56</v>
      </c>
      <c r="C635" t="s">
        <v>65</v>
      </c>
      <c r="D635">
        <v>2035</v>
      </c>
      <c r="E635">
        <v>1</v>
      </c>
      <c r="U635">
        <v>1.13686837721616E-13</v>
      </c>
      <c r="V635">
        <v>1.13686837721616E-13</v>
      </c>
      <c r="W635">
        <v>1.13686837721616E-13</v>
      </c>
      <c r="X635">
        <v>1.13686837721616E-13</v>
      </c>
      <c r="Y635">
        <v>1.13686837721616E-13</v>
      </c>
      <c r="Z635">
        <v>1.13686837721616E-13</v>
      </c>
      <c r="AA635">
        <v>1.13686837721616E-13</v>
      </c>
      <c r="AB635">
        <v>1.13686837721616E-13</v>
      </c>
      <c r="AC635">
        <v>1.13686837721616E-13</v>
      </c>
      <c r="AD635">
        <v>1.13686837721616E-13</v>
      </c>
      <c r="AE635">
        <v>1.13686837721616E-13</v>
      </c>
      <c r="AF635">
        <v>1.13686837721616E-13</v>
      </c>
      <c r="AG635">
        <v>1.13686837721616E-13</v>
      </c>
      <c r="AH635">
        <v>1.13686837721616E-13</v>
      </c>
      <c r="AI635">
        <v>1.13686837721616E-13</v>
      </c>
    </row>
    <row r="636" spans="1:35" x14ac:dyDescent="0.15">
      <c r="A636" t="s">
        <v>47</v>
      </c>
      <c r="B636" t="s">
        <v>56</v>
      </c>
      <c r="C636" t="s">
        <v>65</v>
      </c>
      <c r="D636">
        <v>2036</v>
      </c>
      <c r="E636">
        <v>1</v>
      </c>
      <c r="V636">
        <v>32.784999999999897</v>
      </c>
      <c r="W636">
        <v>32.784999999999897</v>
      </c>
      <c r="X636">
        <v>32.784999999999897</v>
      </c>
      <c r="Y636">
        <v>32.784999999999897</v>
      </c>
      <c r="Z636">
        <v>32.784999999999897</v>
      </c>
      <c r="AA636">
        <v>32.784999999999897</v>
      </c>
      <c r="AB636">
        <v>32.784999999999897</v>
      </c>
      <c r="AC636">
        <v>32.784999999999897</v>
      </c>
      <c r="AD636">
        <v>32.784999999999897</v>
      </c>
      <c r="AE636">
        <v>32.784999999999897</v>
      </c>
      <c r="AF636">
        <v>32.784999999999897</v>
      </c>
      <c r="AG636">
        <v>32.784999999999897</v>
      </c>
      <c r="AH636">
        <v>32.784999999999897</v>
      </c>
      <c r="AI636">
        <v>32.784999999999897</v>
      </c>
    </row>
    <row r="637" spans="1:35" x14ac:dyDescent="0.15">
      <c r="A637" t="s">
        <v>47</v>
      </c>
      <c r="B637" t="s">
        <v>56</v>
      </c>
      <c r="C637" t="s">
        <v>65</v>
      </c>
      <c r="D637">
        <v>2037</v>
      </c>
      <c r="E637">
        <v>1</v>
      </c>
      <c r="W637">
        <v>33.174999999999997</v>
      </c>
      <c r="X637">
        <v>33.174999999999997</v>
      </c>
      <c r="Y637">
        <v>33.174999999999997</v>
      </c>
      <c r="Z637">
        <v>33.174999999999997</v>
      </c>
      <c r="AA637">
        <v>33.174999999999997</v>
      </c>
      <c r="AB637">
        <v>33.174999999999997</v>
      </c>
      <c r="AC637">
        <v>33.174999999999997</v>
      </c>
      <c r="AD637">
        <v>33.174999999999997</v>
      </c>
      <c r="AE637">
        <v>33.174999999999997</v>
      </c>
      <c r="AF637">
        <v>33.174999999999997</v>
      </c>
      <c r="AG637">
        <v>33.174999999999997</v>
      </c>
      <c r="AH637">
        <v>33.174999999999997</v>
      </c>
      <c r="AI637">
        <v>33.174999999999997</v>
      </c>
    </row>
    <row r="638" spans="1:35" x14ac:dyDescent="0.15">
      <c r="A638" t="s">
        <v>47</v>
      </c>
      <c r="B638" t="s">
        <v>56</v>
      </c>
      <c r="C638" t="s">
        <v>65</v>
      </c>
      <c r="D638">
        <v>2038</v>
      </c>
      <c r="E638">
        <v>1</v>
      </c>
      <c r="X638">
        <v>33.010999999999903</v>
      </c>
      <c r="Y638">
        <v>33.010999999999903</v>
      </c>
      <c r="Z638">
        <v>33.010999999999903</v>
      </c>
      <c r="AA638">
        <v>33.010999999999903</v>
      </c>
      <c r="AB638">
        <v>33.010999999999903</v>
      </c>
      <c r="AC638">
        <v>33.010999999999903</v>
      </c>
      <c r="AD638">
        <v>33.010999999999903</v>
      </c>
      <c r="AE638">
        <v>33.010999999999903</v>
      </c>
      <c r="AF638">
        <v>33.010999999999903</v>
      </c>
      <c r="AG638">
        <v>33.010999999999903</v>
      </c>
      <c r="AH638">
        <v>33.010999999999903</v>
      </c>
      <c r="AI638">
        <v>33.010999999999903</v>
      </c>
    </row>
    <row r="639" spans="1:35" x14ac:dyDescent="0.15">
      <c r="A639" t="s">
        <v>47</v>
      </c>
      <c r="B639" t="s">
        <v>56</v>
      </c>
      <c r="C639" t="s">
        <v>65</v>
      </c>
      <c r="D639">
        <v>2039</v>
      </c>
      <c r="E639">
        <v>1</v>
      </c>
      <c r="Y639">
        <v>33.100999999999701</v>
      </c>
      <c r="Z639">
        <v>33.100999999999701</v>
      </c>
      <c r="AA639">
        <v>33.100999999999701</v>
      </c>
      <c r="AB639">
        <v>33.100999999999701</v>
      </c>
      <c r="AC639">
        <v>33.100999999999701</v>
      </c>
      <c r="AD639">
        <v>33.100999999999701</v>
      </c>
      <c r="AE639">
        <v>33.100999999999701</v>
      </c>
      <c r="AF639">
        <v>33.100999999999701</v>
      </c>
      <c r="AG639">
        <v>33.100999999999701</v>
      </c>
      <c r="AH639">
        <v>33.100999999999701</v>
      </c>
      <c r="AI639">
        <v>33.100999999999701</v>
      </c>
    </row>
    <row r="640" spans="1:35" x14ac:dyDescent="0.15">
      <c r="A640" t="s">
        <v>47</v>
      </c>
      <c r="B640" t="s">
        <v>56</v>
      </c>
      <c r="C640" t="s">
        <v>65</v>
      </c>
      <c r="D640">
        <v>2040</v>
      </c>
      <c r="E640">
        <v>1</v>
      </c>
      <c r="Z640">
        <v>33.262000000000498</v>
      </c>
      <c r="AA640">
        <v>33.262000000000498</v>
      </c>
      <c r="AB640">
        <v>33.262000000000498</v>
      </c>
      <c r="AC640">
        <v>33.262000000000498</v>
      </c>
      <c r="AD640">
        <v>33.262000000000498</v>
      </c>
      <c r="AE640">
        <v>33.262000000000498</v>
      </c>
      <c r="AF640">
        <v>33.262000000000498</v>
      </c>
      <c r="AG640">
        <v>33.262000000000498</v>
      </c>
      <c r="AH640">
        <v>33.262000000000498</v>
      </c>
      <c r="AI640">
        <v>33.262000000000498</v>
      </c>
    </row>
    <row r="641" spans="1:35" x14ac:dyDescent="0.15">
      <c r="A641" t="s">
        <v>47</v>
      </c>
      <c r="B641" t="s">
        <v>56</v>
      </c>
      <c r="C641" t="s">
        <v>65</v>
      </c>
      <c r="D641">
        <v>2041</v>
      </c>
      <c r="E641">
        <v>1</v>
      </c>
      <c r="AA641">
        <v>33.456999999999603</v>
      </c>
      <c r="AB641">
        <v>33.456999999999603</v>
      </c>
      <c r="AC641">
        <v>33.456999999999603</v>
      </c>
      <c r="AD641">
        <v>33.456999999999603</v>
      </c>
      <c r="AE641">
        <v>33.456999999999603</v>
      </c>
      <c r="AF641">
        <v>33.456999999999603</v>
      </c>
      <c r="AG641">
        <v>33.456999999999603</v>
      </c>
      <c r="AH641">
        <v>33.456999999999603</v>
      </c>
      <c r="AI641">
        <v>33.456999999999603</v>
      </c>
    </row>
    <row r="642" spans="1:35" x14ac:dyDescent="0.15">
      <c r="A642" t="s">
        <v>47</v>
      </c>
      <c r="B642" t="s">
        <v>56</v>
      </c>
      <c r="C642" t="s">
        <v>65</v>
      </c>
      <c r="D642">
        <v>2042</v>
      </c>
      <c r="E642">
        <v>1</v>
      </c>
      <c r="AB642">
        <v>33.343000000000004</v>
      </c>
      <c r="AC642">
        <v>33.343000000000004</v>
      </c>
      <c r="AD642">
        <v>33.343000000000004</v>
      </c>
      <c r="AE642">
        <v>33.343000000000004</v>
      </c>
      <c r="AF642">
        <v>33.343000000000004</v>
      </c>
      <c r="AG642">
        <v>33.343000000000004</v>
      </c>
      <c r="AH642">
        <v>33.343000000000004</v>
      </c>
      <c r="AI642">
        <v>33.343000000000004</v>
      </c>
    </row>
    <row r="643" spans="1:35" x14ac:dyDescent="0.15">
      <c r="A643" t="s">
        <v>47</v>
      </c>
      <c r="B643" t="s">
        <v>56</v>
      </c>
      <c r="C643" t="s">
        <v>65</v>
      </c>
      <c r="D643">
        <v>2043</v>
      </c>
      <c r="E643">
        <v>1</v>
      </c>
      <c r="AC643">
        <v>34.071999999999797</v>
      </c>
      <c r="AD643">
        <v>34.071999999999797</v>
      </c>
      <c r="AE643">
        <v>34.071999999999797</v>
      </c>
      <c r="AF643">
        <v>34.071999999999797</v>
      </c>
      <c r="AG643">
        <v>34.071999999999797</v>
      </c>
      <c r="AH643">
        <v>34.071999999999797</v>
      </c>
      <c r="AI643">
        <v>34.071999999999797</v>
      </c>
    </row>
    <row r="644" spans="1:35" x14ac:dyDescent="0.15">
      <c r="A644" t="s">
        <v>47</v>
      </c>
      <c r="B644" t="s">
        <v>56</v>
      </c>
      <c r="C644" t="s">
        <v>65</v>
      </c>
      <c r="D644">
        <v>2044</v>
      </c>
      <c r="E644">
        <v>1</v>
      </c>
      <c r="AD644">
        <v>34.385999999999903</v>
      </c>
      <c r="AE644">
        <v>34.385999999999903</v>
      </c>
      <c r="AF644">
        <v>34.385999999999903</v>
      </c>
      <c r="AG644">
        <v>34.385999999999903</v>
      </c>
      <c r="AH644">
        <v>34.385999999999903</v>
      </c>
      <c r="AI644">
        <v>34.385999999999903</v>
      </c>
    </row>
    <row r="645" spans="1:35" x14ac:dyDescent="0.15">
      <c r="A645" t="s">
        <v>47</v>
      </c>
      <c r="B645" t="s">
        <v>56</v>
      </c>
      <c r="C645" t="s">
        <v>65</v>
      </c>
      <c r="D645">
        <v>2045</v>
      </c>
      <c r="E645">
        <v>1</v>
      </c>
      <c r="AE645">
        <v>35.037999999999897</v>
      </c>
      <c r="AF645">
        <v>35.037999999999897</v>
      </c>
      <c r="AG645">
        <v>35.037999999999897</v>
      </c>
      <c r="AH645">
        <v>35.037999999999897</v>
      </c>
      <c r="AI645">
        <v>35.037999999999897</v>
      </c>
    </row>
    <row r="646" spans="1:35" x14ac:dyDescent="0.15">
      <c r="A646" t="s">
        <v>47</v>
      </c>
      <c r="B646" t="s">
        <v>55</v>
      </c>
      <c r="C646" t="s">
        <v>67</v>
      </c>
      <c r="D646">
        <v>2020</v>
      </c>
      <c r="E646">
        <v>0</v>
      </c>
      <c r="U646">
        <v>31.940999999999999</v>
      </c>
    </row>
    <row r="647" spans="1:35" x14ac:dyDescent="0.15">
      <c r="A647" t="s">
        <v>47</v>
      </c>
      <c r="B647" t="s">
        <v>55</v>
      </c>
      <c r="C647" t="s">
        <v>67</v>
      </c>
      <c r="D647">
        <v>2021</v>
      </c>
      <c r="E647">
        <v>0</v>
      </c>
      <c r="V647">
        <v>12.968</v>
      </c>
    </row>
    <row r="648" spans="1:35" x14ac:dyDescent="0.15">
      <c r="A648" t="s">
        <v>47</v>
      </c>
      <c r="B648" t="s">
        <v>55</v>
      </c>
      <c r="C648" t="s">
        <v>67</v>
      </c>
      <c r="D648">
        <v>2022</v>
      </c>
      <c r="E648">
        <v>0</v>
      </c>
      <c r="W648">
        <v>9.6929999999999907</v>
      </c>
    </row>
    <row r="649" spans="1:35" x14ac:dyDescent="0.15">
      <c r="A649" t="s">
        <v>47</v>
      </c>
      <c r="B649" t="s">
        <v>55</v>
      </c>
      <c r="C649" t="s">
        <v>67</v>
      </c>
      <c r="D649">
        <v>2023</v>
      </c>
      <c r="E649">
        <v>0</v>
      </c>
      <c r="X649">
        <v>3.13499999999999</v>
      </c>
    </row>
    <row r="650" spans="1:35" x14ac:dyDescent="0.15">
      <c r="A650" t="s">
        <v>47</v>
      </c>
      <c r="B650" t="s">
        <v>55</v>
      </c>
      <c r="C650" t="s">
        <v>67</v>
      </c>
      <c r="D650">
        <v>2024</v>
      </c>
      <c r="E650">
        <v>0</v>
      </c>
      <c r="Y650">
        <v>3.73199999999999</v>
      </c>
    </row>
    <row r="651" spans="1:35" x14ac:dyDescent="0.15">
      <c r="A651" t="s">
        <v>47</v>
      </c>
      <c r="B651" t="s">
        <v>55</v>
      </c>
      <c r="C651" t="s">
        <v>67</v>
      </c>
      <c r="D651">
        <v>2025</v>
      </c>
      <c r="E651">
        <v>0</v>
      </c>
      <c r="Z651">
        <v>4.5420000000000096</v>
      </c>
    </row>
    <row r="652" spans="1:35" x14ac:dyDescent="0.15">
      <c r="A652" t="s">
        <v>47</v>
      </c>
      <c r="B652" t="s">
        <v>55</v>
      </c>
      <c r="C652" t="s">
        <v>67</v>
      </c>
      <c r="D652">
        <v>2026</v>
      </c>
      <c r="E652">
        <v>0</v>
      </c>
      <c r="AA652">
        <v>5.3239999999999901</v>
      </c>
    </row>
    <row r="653" spans="1:35" x14ac:dyDescent="0.15">
      <c r="A653" t="s">
        <v>47</v>
      </c>
      <c r="B653" t="s">
        <v>55</v>
      </c>
      <c r="C653" t="s">
        <v>67</v>
      </c>
      <c r="D653">
        <v>2027</v>
      </c>
      <c r="E653">
        <v>0</v>
      </c>
      <c r="AB653">
        <v>6.1149999999999904</v>
      </c>
    </row>
    <row r="654" spans="1:35" x14ac:dyDescent="0.15">
      <c r="A654" t="s">
        <v>47</v>
      </c>
      <c r="B654" t="s">
        <v>55</v>
      </c>
      <c r="C654" t="s">
        <v>67</v>
      </c>
      <c r="D654">
        <v>2028</v>
      </c>
      <c r="E654">
        <v>0</v>
      </c>
      <c r="AC654">
        <v>6.7189999999999896</v>
      </c>
    </row>
    <row r="655" spans="1:35" x14ac:dyDescent="0.15">
      <c r="A655" t="s">
        <v>47</v>
      </c>
      <c r="B655" t="s">
        <v>55</v>
      </c>
      <c r="C655" t="s">
        <v>67</v>
      </c>
      <c r="D655">
        <v>2029</v>
      </c>
      <c r="E655">
        <v>0</v>
      </c>
      <c r="AD655">
        <v>7.3159999999999998</v>
      </c>
    </row>
    <row r="656" spans="1:35" x14ac:dyDescent="0.15">
      <c r="A656" t="s">
        <v>47</v>
      </c>
      <c r="B656" t="s">
        <v>55</v>
      </c>
      <c r="C656" t="s">
        <v>67</v>
      </c>
      <c r="D656">
        <v>2030</v>
      </c>
      <c r="E656">
        <v>0</v>
      </c>
      <c r="AE656">
        <v>7.91300000000001</v>
      </c>
    </row>
    <row r="657" spans="1:21" x14ac:dyDescent="0.15">
      <c r="A657" t="s">
        <v>47</v>
      </c>
      <c r="B657" t="s">
        <v>54</v>
      </c>
      <c r="C657" t="s">
        <v>67</v>
      </c>
      <c r="D657">
        <v>2020</v>
      </c>
      <c r="E657">
        <v>0</v>
      </c>
      <c r="F657">
        <v>25070239.920561898</v>
      </c>
    </row>
    <row r="658" spans="1:21" x14ac:dyDescent="0.15">
      <c r="A658" t="s">
        <v>47</v>
      </c>
      <c r="B658" t="s">
        <v>54</v>
      </c>
      <c r="C658" t="s">
        <v>67</v>
      </c>
      <c r="D658">
        <v>2021</v>
      </c>
      <c r="E658">
        <v>0</v>
      </c>
      <c r="G658">
        <v>17037817.621555399</v>
      </c>
    </row>
    <row r="659" spans="1:21" x14ac:dyDescent="0.15">
      <c r="A659" t="s">
        <v>47</v>
      </c>
      <c r="B659" t="s">
        <v>54</v>
      </c>
      <c r="C659" t="s">
        <v>67</v>
      </c>
      <c r="D659">
        <v>2022</v>
      </c>
      <c r="E659">
        <v>0</v>
      </c>
      <c r="H659">
        <v>15780862.262579</v>
      </c>
    </row>
    <row r="660" spans="1:21" x14ac:dyDescent="0.15">
      <c r="A660" t="s">
        <v>47</v>
      </c>
      <c r="B660" t="s">
        <v>54</v>
      </c>
      <c r="C660" t="s">
        <v>67</v>
      </c>
      <c r="D660">
        <v>2023</v>
      </c>
      <c r="E660">
        <v>0</v>
      </c>
      <c r="I660">
        <v>2096726.76105962</v>
      </c>
    </row>
    <row r="661" spans="1:21" x14ac:dyDescent="0.15">
      <c r="A661" t="s">
        <v>47</v>
      </c>
      <c r="B661" t="s">
        <v>54</v>
      </c>
      <c r="C661" t="s">
        <v>67</v>
      </c>
      <c r="D661">
        <v>2024</v>
      </c>
      <c r="E661">
        <v>0</v>
      </c>
      <c r="J661">
        <v>4953141.9462770699</v>
      </c>
    </row>
    <row r="662" spans="1:21" x14ac:dyDescent="0.15">
      <c r="A662" t="s">
        <v>47</v>
      </c>
      <c r="B662" t="s">
        <v>54</v>
      </c>
      <c r="C662" t="s">
        <v>67</v>
      </c>
      <c r="D662">
        <v>2025</v>
      </c>
      <c r="E662">
        <v>0</v>
      </c>
      <c r="K662">
        <v>7185007.2692779098</v>
      </c>
    </row>
    <row r="663" spans="1:21" x14ac:dyDescent="0.15">
      <c r="A663" t="s">
        <v>47</v>
      </c>
      <c r="B663" t="s">
        <v>54</v>
      </c>
      <c r="C663" t="s">
        <v>67</v>
      </c>
      <c r="D663">
        <v>2026</v>
      </c>
      <c r="E663">
        <v>0</v>
      </c>
      <c r="L663">
        <v>4625315.3524517398</v>
      </c>
    </row>
    <row r="664" spans="1:21" x14ac:dyDescent="0.15">
      <c r="A664" t="s">
        <v>47</v>
      </c>
      <c r="B664" t="s">
        <v>54</v>
      </c>
      <c r="C664" t="s">
        <v>67</v>
      </c>
      <c r="D664">
        <v>2027</v>
      </c>
      <c r="E664">
        <v>0</v>
      </c>
      <c r="M664">
        <v>28830766.734523799</v>
      </c>
    </row>
    <row r="665" spans="1:21" x14ac:dyDescent="0.15">
      <c r="A665" t="s">
        <v>47</v>
      </c>
      <c r="B665" t="s">
        <v>54</v>
      </c>
      <c r="C665" t="s">
        <v>67</v>
      </c>
      <c r="D665">
        <v>2028</v>
      </c>
      <c r="E665">
        <v>0</v>
      </c>
      <c r="N665">
        <v>3586370.51569416</v>
      </c>
    </row>
    <row r="666" spans="1:21" x14ac:dyDescent="0.15">
      <c r="A666" t="s">
        <v>47</v>
      </c>
      <c r="B666" t="s">
        <v>54</v>
      </c>
      <c r="C666" t="s">
        <v>67</v>
      </c>
      <c r="D666">
        <v>2029</v>
      </c>
      <c r="E666">
        <v>0</v>
      </c>
      <c r="O666">
        <v>44487191.033601098</v>
      </c>
    </row>
    <row r="667" spans="1:21" x14ac:dyDescent="0.15">
      <c r="A667" t="s">
        <v>47</v>
      </c>
      <c r="B667" t="s">
        <v>54</v>
      </c>
      <c r="C667" t="s">
        <v>67</v>
      </c>
      <c r="D667">
        <v>2030</v>
      </c>
      <c r="E667">
        <v>0</v>
      </c>
      <c r="P667">
        <v>25677575.329110298</v>
      </c>
    </row>
    <row r="668" spans="1:21" x14ac:dyDescent="0.15">
      <c r="A668" t="s">
        <v>47</v>
      </c>
      <c r="B668" t="s">
        <v>54</v>
      </c>
      <c r="C668" t="s">
        <v>67</v>
      </c>
      <c r="D668">
        <v>2031</v>
      </c>
      <c r="E668">
        <v>0</v>
      </c>
      <c r="Q668">
        <v>39875042.372444399</v>
      </c>
    </row>
    <row r="669" spans="1:21" x14ac:dyDescent="0.15">
      <c r="A669" t="s">
        <v>47</v>
      </c>
      <c r="B669" t="s">
        <v>54</v>
      </c>
      <c r="C669" t="s">
        <v>67</v>
      </c>
      <c r="D669">
        <v>2032</v>
      </c>
      <c r="E669">
        <v>0</v>
      </c>
      <c r="R669">
        <v>11769373.573073599</v>
      </c>
    </row>
    <row r="670" spans="1:21" x14ac:dyDescent="0.15">
      <c r="A670" t="s">
        <v>47</v>
      </c>
      <c r="B670" t="s">
        <v>54</v>
      </c>
      <c r="C670" t="s">
        <v>67</v>
      </c>
      <c r="D670">
        <v>2033</v>
      </c>
      <c r="E670">
        <v>0</v>
      </c>
      <c r="S670">
        <v>14136322.003368299</v>
      </c>
    </row>
    <row r="671" spans="1:21" x14ac:dyDescent="0.15">
      <c r="A671" t="s">
        <v>47</v>
      </c>
      <c r="B671" t="s">
        <v>54</v>
      </c>
      <c r="C671" t="s">
        <v>67</v>
      </c>
      <c r="D671">
        <v>2034</v>
      </c>
      <c r="E671">
        <v>0</v>
      </c>
      <c r="T671">
        <v>11271630.759098399</v>
      </c>
    </row>
    <row r="672" spans="1:21" x14ac:dyDescent="0.15">
      <c r="A672" t="s">
        <v>47</v>
      </c>
      <c r="B672" t="s">
        <v>54</v>
      </c>
      <c r="C672" t="s">
        <v>67</v>
      </c>
      <c r="D672">
        <v>2035</v>
      </c>
      <c r="E672">
        <v>0</v>
      </c>
      <c r="U672">
        <v>26701042.639871601</v>
      </c>
    </row>
    <row r="673" spans="1:31" x14ac:dyDescent="0.15">
      <c r="A673" t="s">
        <v>47</v>
      </c>
      <c r="B673" t="s">
        <v>54</v>
      </c>
      <c r="C673" t="s">
        <v>67</v>
      </c>
      <c r="D673">
        <v>2036</v>
      </c>
      <c r="E673">
        <v>0</v>
      </c>
      <c r="V673">
        <v>12542597.7392835</v>
      </c>
    </row>
    <row r="674" spans="1:31" x14ac:dyDescent="0.15">
      <c r="A674" t="s">
        <v>47</v>
      </c>
      <c r="B674" t="s">
        <v>54</v>
      </c>
      <c r="C674" t="s">
        <v>67</v>
      </c>
      <c r="D674">
        <v>2037</v>
      </c>
      <c r="E674">
        <v>0</v>
      </c>
      <c r="W674">
        <v>36740359.132373102</v>
      </c>
    </row>
    <row r="675" spans="1:31" x14ac:dyDescent="0.15">
      <c r="A675" t="s">
        <v>47</v>
      </c>
      <c r="B675" t="s">
        <v>54</v>
      </c>
      <c r="C675" t="s">
        <v>67</v>
      </c>
      <c r="D675">
        <v>2038</v>
      </c>
      <c r="E675">
        <v>0</v>
      </c>
      <c r="X675">
        <v>13675892.4017602</v>
      </c>
    </row>
    <row r="676" spans="1:31" x14ac:dyDescent="0.15">
      <c r="A676" t="s">
        <v>47</v>
      </c>
      <c r="B676" t="s">
        <v>54</v>
      </c>
      <c r="C676" t="s">
        <v>67</v>
      </c>
      <c r="D676">
        <v>2039</v>
      </c>
      <c r="E676">
        <v>0</v>
      </c>
      <c r="Y676">
        <v>18515389.007922299</v>
      </c>
    </row>
    <row r="677" spans="1:31" x14ac:dyDescent="0.15">
      <c r="A677" t="s">
        <v>47</v>
      </c>
      <c r="B677" t="s">
        <v>54</v>
      </c>
      <c r="C677" t="s">
        <v>67</v>
      </c>
      <c r="D677">
        <v>2040</v>
      </c>
      <c r="E677">
        <v>0</v>
      </c>
      <c r="Z677">
        <v>34229224.996492699</v>
      </c>
    </row>
    <row r="678" spans="1:31" x14ac:dyDescent="0.15">
      <c r="A678" t="s">
        <v>47</v>
      </c>
      <c r="B678" t="s">
        <v>54</v>
      </c>
      <c r="C678" t="s">
        <v>67</v>
      </c>
      <c r="D678">
        <v>2041</v>
      </c>
      <c r="E678">
        <v>0</v>
      </c>
      <c r="AA678">
        <v>6520629.4221320096</v>
      </c>
    </row>
    <row r="679" spans="1:31" x14ac:dyDescent="0.15">
      <c r="A679" t="s">
        <v>47</v>
      </c>
      <c r="B679" t="s">
        <v>54</v>
      </c>
      <c r="C679" t="s">
        <v>67</v>
      </c>
      <c r="D679">
        <v>2042</v>
      </c>
      <c r="E679">
        <v>0</v>
      </c>
      <c r="AB679">
        <v>6826102.72623845</v>
      </c>
    </row>
    <row r="680" spans="1:31" x14ac:dyDescent="0.15">
      <c r="A680" t="s">
        <v>47</v>
      </c>
      <c r="B680" t="s">
        <v>54</v>
      </c>
      <c r="C680" t="s">
        <v>67</v>
      </c>
      <c r="D680">
        <v>2043</v>
      </c>
      <c r="E680">
        <v>0</v>
      </c>
      <c r="AC680">
        <v>7034356.0570777403</v>
      </c>
    </row>
    <row r="681" spans="1:31" x14ac:dyDescent="0.15">
      <c r="A681" t="s">
        <v>47</v>
      </c>
      <c r="B681" t="s">
        <v>54</v>
      </c>
      <c r="C681" t="s">
        <v>67</v>
      </c>
      <c r="D681">
        <v>2044</v>
      </c>
      <c r="E681">
        <v>0</v>
      </c>
      <c r="AD681">
        <v>7227266.6867479896</v>
      </c>
    </row>
    <row r="682" spans="1:31" x14ac:dyDescent="0.15">
      <c r="A682" t="s">
        <v>47</v>
      </c>
      <c r="B682" t="s">
        <v>54</v>
      </c>
      <c r="C682" t="s">
        <v>67</v>
      </c>
      <c r="D682">
        <v>2045</v>
      </c>
      <c r="E682">
        <v>0</v>
      </c>
      <c r="AE682">
        <v>71019736.494808599</v>
      </c>
    </row>
    <row r="683" spans="1:31" x14ac:dyDescent="0.15">
      <c r="A683" t="s">
        <v>47</v>
      </c>
      <c r="B683" t="s">
        <v>54</v>
      </c>
      <c r="C683" t="s">
        <v>66</v>
      </c>
      <c r="D683">
        <v>2020</v>
      </c>
      <c r="E683">
        <v>1</v>
      </c>
      <c r="F683">
        <v>231107160.67978901</v>
      </c>
    </row>
    <row r="684" spans="1:31" x14ac:dyDescent="0.15">
      <c r="A684" t="s">
        <v>47</v>
      </c>
      <c r="B684" t="s">
        <v>54</v>
      </c>
      <c r="C684" t="s">
        <v>66</v>
      </c>
      <c r="D684">
        <v>2021</v>
      </c>
      <c r="E684">
        <v>1</v>
      </c>
      <c r="G684">
        <v>56815844.069363996</v>
      </c>
    </row>
    <row r="685" spans="1:31" x14ac:dyDescent="0.15">
      <c r="A685" t="s">
        <v>47</v>
      </c>
      <c r="B685" t="s">
        <v>54</v>
      </c>
      <c r="C685" t="s">
        <v>66</v>
      </c>
      <c r="D685">
        <v>2022</v>
      </c>
      <c r="E685">
        <v>1</v>
      </c>
      <c r="H685">
        <v>61354999.871302202</v>
      </c>
    </row>
    <row r="686" spans="1:31" x14ac:dyDescent="0.15">
      <c r="A686" t="s">
        <v>47</v>
      </c>
      <c r="B686" t="s">
        <v>54</v>
      </c>
      <c r="C686" t="s">
        <v>66</v>
      </c>
      <c r="D686">
        <v>2023</v>
      </c>
      <c r="E686">
        <v>1</v>
      </c>
      <c r="I686">
        <v>50283952.738487698</v>
      </c>
    </row>
    <row r="687" spans="1:31" x14ac:dyDescent="0.15">
      <c r="A687" t="s">
        <v>47</v>
      </c>
      <c r="B687" t="s">
        <v>54</v>
      </c>
      <c r="C687" t="s">
        <v>66</v>
      </c>
      <c r="D687">
        <v>2024</v>
      </c>
      <c r="E687">
        <v>1</v>
      </c>
      <c r="J687">
        <v>59097456.328855403</v>
      </c>
    </row>
    <row r="688" spans="1:31" x14ac:dyDescent="0.15">
      <c r="A688" t="s">
        <v>47</v>
      </c>
      <c r="B688" t="s">
        <v>54</v>
      </c>
      <c r="C688" t="s">
        <v>66</v>
      </c>
      <c r="D688">
        <v>2025</v>
      </c>
      <c r="E688">
        <v>1</v>
      </c>
      <c r="K688">
        <v>60712963.8253702</v>
      </c>
    </row>
    <row r="689" spans="1:26" x14ac:dyDescent="0.15">
      <c r="A689" t="s">
        <v>47</v>
      </c>
      <c r="B689" t="s">
        <v>54</v>
      </c>
      <c r="C689" t="s">
        <v>66</v>
      </c>
      <c r="D689">
        <v>2026</v>
      </c>
      <c r="E689">
        <v>1</v>
      </c>
      <c r="L689">
        <v>62976698.2195419</v>
      </c>
    </row>
    <row r="690" spans="1:26" x14ac:dyDescent="0.15">
      <c r="A690" t="s">
        <v>47</v>
      </c>
      <c r="B690" t="s">
        <v>54</v>
      </c>
      <c r="C690" t="s">
        <v>66</v>
      </c>
      <c r="D690">
        <v>2027</v>
      </c>
      <c r="E690">
        <v>1</v>
      </c>
      <c r="M690">
        <v>64534386.769639201</v>
      </c>
    </row>
    <row r="691" spans="1:26" x14ac:dyDescent="0.15">
      <c r="A691" t="s">
        <v>47</v>
      </c>
      <c r="B691" t="s">
        <v>54</v>
      </c>
      <c r="C691" t="s">
        <v>66</v>
      </c>
      <c r="D691">
        <v>2028</v>
      </c>
      <c r="E691">
        <v>1</v>
      </c>
      <c r="N691">
        <v>65447582.407073602</v>
      </c>
    </row>
    <row r="692" spans="1:26" x14ac:dyDescent="0.15">
      <c r="A692" t="s">
        <v>47</v>
      </c>
      <c r="B692" t="s">
        <v>54</v>
      </c>
      <c r="C692" t="s">
        <v>66</v>
      </c>
      <c r="D692">
        <v>2029</v>
      </c>
      <c r="E692">
        <v>1</v>
      </c>
      <c r="O692">
        <v>66571457.0682965</v>
      </c>
    </row>
    <row r="693" spans="1:26" x14ac:dyDescent="0.15">
      <c r="A693" t="s">
        <v>47</v>
      </c>
      <c r="B693" t="s">
        <v>54</v>
      </c>
      <c r="C693" t="s">
        <v>66</v>
      </c>
      <c r="D693">
        <v>2030</v>
      </c>
      <c r="E693">
        <v>1</v>
      </c>
      <c r="P693">
        <v>66490209.501646496</v>
      </c>
    </row>
    <row r="694" spans="1:26" x14ac:dyDescent="0.15">
      <c r="A694" t="s">
        <v>47</v>
      </c>
      <c r="B694" t="s">
        <v>54</v>
      </c>
      <c r="C694" t="s">
        <v>66</v>
      </c>
      <c r="D694">
        <v>2031</v>
      </c>
      <c r="E694">
        <v>1</v>
      </c>
      <c r="Q694">
        <v>67586471.662832707</v>
      </c>
    </row>
    <row r="695" spans="1:26" x14ac:dyDescent="0.15">
      <c r="A695" t="s">
        <v>47</v>
      </c>
      <c r="B695" t="s">
        <v>54</v>
      </c>
      <c r="C695" t="s">
        <v>66</v>
      </c>
      <c r="D695">
        <v>2032</v>
      </c>
      <c r="E695">
        <v>1</v>
      </c>
      <c r="R695">
        <v>68897954.296011999</v>
      </c>
    </row>
    <row r="696" spans="1:26" x14ac:dyDescent="0.15">
      <c r="A696" t="s">
        <v>47</v>
      </c>
      <c r="B696" t="s">
        <v>54</v>
      </c>
      <c r="C696" t="s">
        <v>66</v>
      </c>
      <c r="D696">
        <v>2033</v>
      </c>
      <c r="E696">
        <v>1</v>
      </c>
      <c r="S696">
        <v>68630834.6460886</v>
      </c>
    </row>
    <row r="697" spans="1:26" x14ac:dyDescent="0.15">
      <c r="A697" t="s">
        <v>47</v>
      </c>
      <c r="B697" t="s">
        <v>54</v>
      </c>
      <c r="C697" t="s">
        <v>66</v>
      </c>
      <c r="D697">
        <v>2034</v>
      </c>
      <c r="E697">
        <v>1</v>
      </c>
      <c r="T697">
        <v>69140151.748421803</v>
      </c>
    </row>
    <row r="698" spans="1:26" x14ac:dyDescent="0.15">
      <c r="A698" t="s">
        <v>47</v>
      </c>
      <c r="B698" t="s">
        <v>54</v>
      </c>
      <c r="C698" t="s">
        <v>66</v>
      </c>
      <c r="D698">
        <v>2035</v>
      </c>
      <c r="E698">
        <v>1</v>
      </c>
      <c r="U698">
        <v>68960134.617598996</v>
      </c>
    </row>
    <row r="699" spans="1:26" x14ac:dyDescent="0.15">
      <c r="A699" t="s">
        <v>47</v>
      </c>
      <c r="B699" t="s">
        <v>54</v>
      </c>
      <c r="C699" t="s">
        <v>65</v>
      </c>
      <c r="D699">
        <v>2035</v>
      </c>
      <c r="E699">
        <v>1</v>
      </c>
      <c r="U699">
        <v>2.4913633218541303E-7</v>
      </c>
    </row>
    <row r="700" spans="1:26" x14ac:dyDescent="0.15">
      <c r="A700" t="s">
        <v>47</v>
      </c>
      <c r="B700" t="s">
        <v>54</v>
      </c>
      <c r="C700" t="s">
        <v>65</v>
      </c>
      <c r="D700">
        <v>2036</v>
      </c>
      <c r="E700">
        <v>1</v>
      </c>
      <c r="V700">
        <v>70337828.2676972</v>
      </c>
    </row>
    <row r="701" spans="1:26" x14ac:dyDescent="0.15">
      <c r="A701" t="s">
        <v>47</v>
      </c>
      <c r="B701" t="s">
        <v>54</v>
      </c>
      <c r="C701" t="s">
        <v>65</v>
      </c>
      <c r="D701">
        <v>2037</v>
      </c>
      <c r="E701">
        <v>1</v>
      </c>
      <c r="W701">
        <v>69648520.4277125</v>
      </c>
    </row>
    <row r="702" spans="1:26" x14ac:dyDescent="0.15">
      <c r="A702" t="s">
        <v>47</v>
      </c>
      <c r="B702" t="s">
        <v>54</v>
      </c>
      <c r="C702" t="s">
        <v>65</v>
      </c>
      <c r="D702">
        <v>2038</v>
      </c>
      <c r="E702">
        <v>1</v>
      </c>
      <c r="X702">
        <v>67785733.707983404</v>
      </c>
    </row>
    <row r="703" spans="1:26" x14ac:dyDescent="0.15">
      <c r="A703" t="s">
        <v>47</v>
      </c>
      <c r="B703" t="s">
        <v>54</v>
      </c>
      <c r="C703" t="s">
        <v>65</v>
      </c>
      <c r="D703">
        <v>2039</v>
      </c>
      <c r="E703">
        <v>1</v>
      </c>
      <c r="Y703">
        <v>66447921.812468499</v>
      </c>
    </row>
    <row r="704" spans="1:26" x14ac:dyDescent="0.15">
      <c r="A704" t="s">
        <v>47</v>
      </c>
      <c r="B704" t="s">
        <v>54</v>
      </c>
      <c r="C704" t="s">
        <v>65</v>
      </c>
      <c r="D704">
        <v>2040</v>
      </c>
      <c r="E704">
        <v>1</v>
      </c>
      <c r="Z704">
        <v>65241091.600570403</v>
      </c>
    </row>
    <row r="705" spans="1:31" x14ac:dyDescent="0.15">
      <c r="A705" t="s">
        <v>47</v>
      </c>
      <c r="B705" t="s">
        <v>54</v>
      </c>
      <c r="C705" t="s">
        <v>65</v>
      </c>
      <c r="D705">
        <v>2041</v>
      </c>
      <c r="E705">
        <v>1</v>
      </c>
      <c r="AA705">
        <v>64963158.956392601</v>
      </c>
    </row>
    <row r="706" spans="1:31" x14ac:dyDescent="0.15">
      <c r="A706" t="s">
        <v>47</v>
      </c>
      <c r="B706" t="s">
        <v>54</v>
      </c>
      <c r="C706" t="s">
        <v>65</v>
      </c>
      <c r="D706">
        <v>2042</v>
      </c>
      <c r="E706">
        <v>1</v>
      </c>
      <c r="AB706">
        <v>64083644.895716801</v>
      </c>
    </row>
    <row r="707" spans="1:31" x14ac:dyDescent="0.15">
      <c r="A707" t="s">
        <v>47</v>
      </c>
      <c r="B707" t="s">
        <v>54</v>
      </c>
      <c r="C707" t="s">
        <v>65</v>
      </c>
      <c r="D707">
        <v>2043</v>
      </c>
      <c r="E707">
        <v>1</v>
      </c>
      <c r="AC707">
        <v>64812196.799783103</v>
      </c>
    </row>
    <row r="708" spans="1:31" x14ac:dyDescent="0.15">
      <c r="A708" t="s">
        <v>47</v>
      </c>
      <c r="B708" t="s">
        <v>54</v>
      </c>
      <c r="C708" t="s">
        <v>65</v>
      </c>
      <c r="D708">
        <v>2044</v>
      </c>
      <c r="E708">
        <v>1</v>
      </c>
      <c r="AD708">
        <v>64730742.468268797</v>
      </c>
    </row>
    <row r="709" spans="1:31" x14ac:dyDescent="0.15">
      <c r="A709" t="s">
        <v>47</v>
      </c>
      <c r="B709" t="s">
        <v>54</v>
      </c>
      <c r="C709" t="s">
        <v>65</v>
      </c>
      <c r="D709">
        <v>2045</v>
      </c>
      <c r="E709">
        <v>1</v>
      </c>
      <c r="AE709">
        <v>65266496.2811855</v>
      </c>
    </row>
    <row r="710" spans="1:31" x14ac:dyDescent="0.15">
      <c r="A710" t="s">
        <v>47</v>
      </c>
      <c r="B710" t="s">
        <v>53</v>
      </c>
      <c r="C710" t="s">
        <v>67</v>
      </c>
      <c r="D710">
        <v>2020</v>
      </c>
      <c r="E710">
        <v>0</v>
      </c>
      <c r="F710">
        <v>1088118.0521077199</v>
      </c>
      <c r="G710">
        <v>1072628.42485112</v>
      </c>
      <c r="H710">
        <v>1056333.1571659299</v>
      </c>
      <c r="I710">
        <v>1049321.1342271201</v>
      </c>
      <c r="J710">
        <v>1038649.55963662</v>
      </c>
      <c r="K710">
        <v>1023598.82876791</v>
      </c>
      <c r="L710">
        <v>1006408.13963357</v>
      </c>
      <c r="M710">
        <v>987475.830229452</v>
      </c>
      <c r="N710">
        <v>967718.39232791902</v>
      </c>
      <c r="O710">
        <v>947375.00859015505</v>
      </c>
      <c r="P710">
        <v>926621.54531685601</v>
      </c>
      <c r="Q710">
        <v>907351.55982004397</v>
      </c>
      <c r="R710">
        <v>889539.84850185795</v>
      </c>
      <c r="S710">
        <v>873132.43250350002</v>
      </c>
      <c r="T710">
        <v>857875.44918671995</v>
      </c>
    </row>
    <row r="711" spans="1:31" x14ac:dyDescent="0.15">
      <c r="A711" t="s">
        <v>47</v>
      </c>
      <c r="B711" t="s">
        <v>53</v>
      </c>
      <c r="C711" t="s">
        <v>67</v>
      </c>
      <c r="D711">
        <v>2021</v>
      </c>
      <c r="E711">
        <v>0</v>
      </c>
      <c r="G711">
        <v>435485.59573806002</v>
      </c>
      <c r="H711">
        <v>428869.74052558799</v>
      </c>
      <c r="I711">
        <v>426022.86931083299</v>
      </c>
      <c r="J711">
        <v>421690.22539581603</v>
      </c>
      <c r="K711">
        <v>415579.650338509</v>
      </c>
      <c r="L711">
        <v>408600.25530722999</v>
      </c>
      <c r="M711">
        <v>400913.76495461998</v>
      </c>
      <c r="N711">
        <v>392892.273620377</v>
      </c>
      <c r="O711">
        <v>384632.88912047597</v>
      </c>
      <c r="P711">
        <v>376207.01291972701</v>
      </c>
      <c r="Q711">
        <v>368383.42655979202</v>
      </c>
      <c r="R711">
        <v>361151.89741623902</v>
      </c>
      <c r="S711">
        <v>354490.510150132</v>
      </c>
      <c r="T711">
        <v>348296.196895945</v>
      </c>
      <c r="U711">
        <v>302641.97516985697</v>
      </c>
    </row>
    <row r="712" spans="1:31" x14ac:dyDescent="0.15">
      <c r="A712" t="s">
        <v>47</v>
      </c>
      <c r="B712" t="s">
        <v>53</v>
      </c>
      <c r="C712" t="s">
        <v>67</v>
      </c>
      <c r="D712">
        <v>2022</v>
      </c>
      <c r="E712">
        <v>0</v>
      </c>
      <c r="H712">
        <v>320560.949638689</v>
      </c>
      <c r="I712">
        <v>318433.04073333601</v>
      </c>
      <c r="J712">
        <v>315194.58318643202</v>
      </c>
      <c r="K712">
        <v>310627.201629485</v>
      </c>
      <c r="L712">
        <v>305410.41600038297</v>
      </c>
      <c r="M712">
        <v>299665.10824376403</v>
      </c>
      <c r="N712">
        <v>293669.40223645198</v>
      </c>
      <c r="O712">
        <v>287495.88172769698</v>
      </c>
      <c r="P712">
        <v>281197.916118978</v>
      </c>
      <c r="Q712">
        <v>275350.13522856799</v>
      </c>
      <c r="R712">
        <v>269944.89062735997</v>
      </c>
      <c r="S712">
        <v>264965.801579675</v>
      </c>
      <c r="T712">
        <v>260335.82946579199</v>
      </c>
      <c r="U712">
        <v>226211.34063243499</v>
      </c>
      <c r="V712">
        <v>213919.201349218</v>
      </c>
    </row>
    <row r="713" spans="1:31" x14ac:dyDescent="0.15">
      <c r="A713" t="s">
        <v>47</v>
      </c>
      <c r="B713" t="s">
        <v>53</v>
      </c>
      <c r="C713" t="s">
        <v>67</v>
      </c>
      <c r="D713">
        <v>2023</v>
      </c>
      <c r="E713">
        <v>0</v>
      </c>
      <c r="I713">
        <v>102990.56872990901</v>
      </c>
      <c r="J713">
        <v>101943.15674089101</v>
      </c>
      <c r="K713">
        <v>100465.931817645</v>
      </c>
      <c r="L713">
        <v>98778.670603652194</v>
      </c>
      <c r="M713">
        <v>96920.469859094097</v>
      </c>
      <c r="N713">
        <v>94981.282988886305</v>
      </c>
      <c r="O713">
        <v>92984.585702705896</v>
      </c>
      <c r="P713">
        <v>90947.639227586405</v>
      </c>
      <c r="Q713">
        <v>89056.295671263593</v>
      </c>
      <c r="R713">
        <v>87308.081307827393</v>
      </c>
      <c r="S713">
        <v>85697.698127750002</v>
      </c>
      <c r="T713">
        <v>84200.229585810099</v>
      </c>
      <c r="U713">
        <v>73163.370770936104</v>
      </c>
      <c r="V713">
        <v>69187.7330269058</v>
      </c>
      <c r="W713">
        <v>66671.498794596802</v>
      </c>
    </row>
    <row r="714" spans="1:31" x14ac:dyDescent="0.15">
      <c r="A714" t="s">
        <v>47</v>
      </c>
      <c r="B714" t="s">
        <v>53</v>
      </c>
      <c r="C714" t="s">
        <v>67</v>
      </c>
      <c r="D714">
        <v>2024</v>
      </c>
      <c r="E714">
        <v>0</v>
      </c>
      <c r="J714">
        <v>121356.255488678</v>
      </c>
      <c r="K714">
        <v>119597.72170445</v>
      </c>
      <c r="L714">
        <v>117589.154287984</v>
      </c>
      <c r="M714">
        <v>115377.095219821</v>
      </c>
      <c r="N714">
        <v>113068.627787727</v>
      </c>
      <c r="O714">
        <v>110691.698195374</v>
      </c>
      <c r="P714">
        <v>108266.854735997</v>
      </c>
      <c r="Q714">
        <v>106015.34144981</v>
      </c>
      <c r="R714">
        <v>103934.21353773899</v>
      </c>
      <c r="S714">
        <v>102017.16408700599</v>
      </c>
      <c r="T714">
        <v>100234.531679184</v>
      </c>
      <c r="U714">
        <v>87095.916975162399</v>
      </c>
      <c r="V714">
        <v>82363.196062651798</v>
      </c>
      <c r="W714">
        <v>79367.793780362306</v>
      </c>
      <c r="X714">
        <v>78310.482291296503</v>
      </c>
    </row>
    <row r="715" spans="1:31" x14ac:dyDescent="0.15">
      <c r="A715" t="s">
        <v>47</v>
      </c>
      <c r="B715" t="s">
        <v>53</v>
      </c>
      <c r="C715" t="s">
        <v>67</v>
      </c>
      <c r="D715">
        <v>2025</v>
      </c>
      <c r="E715">
        <v>0</v>
      </c>
      <c r="K715">
        <v>145555.42657599499</v>
      </c>
      <c r="L715">
        <v>143110.916070746</v>
      </c>
      <c r="M715">
        <v>140418.74771930001</v>
      </c>
      <c r="N715">
        <v>137609.246359018</v>
      </c>
      <c r="O715">
        <v>134716.42368794</v>
      </c>
      <c r="P715">
        <v>131765.28783786201</v>
      </c>
      <c r="Q715">
        <v>129025.10205386901</v>
      </c>
      <c r="R715">
        <v>126492.282392393</v>
      </c>
      <c r="S715">
        <v>124159.153076951</v>
      </c>
      <c r="T715">
        <v>121989.61492145099</v>
      </c>
      <c r="U715">
        <v>105999.371624112</v>
      </c>
      <c r="V715">
        <v>100239.45244280899</v>
      </c>
      <c r="W715">
        <v>96593.922655521601</v>
      </c>
      <c r="X715">
        <v>95307.130377028399</v>
      </c>
      <c r="Y715">
        <v>94077.8096120236</v>
      </c>
    </row>
    <row r="716" spans="1:31" x14ac:dyDescent="0.15">
      <c r="A716" t="s">
        <v>47</v>
      </c>
      <c r="B716" t="s">
        <v>53</v>
      </c>
      <c r="C716" t="s">
        <v>67</v>
      </c>
      <c r="D716">
        <v>2026</v>
      </c>
      <c r="E716">
        <v>0</v>
      </c>
      <c r="L716">
        <v>167750.44411286901</v>
      </c>
      <c r="M716">
        <v>164594.76284842601</v>
      </c>
      <c r="N716">
        <v>161301.54725130199</v>
      </c>
      <c r="O716">
        <v>157910.66484248999</v>
      </c>
      <c r="P716">
        <v>154451.42942509399</v>
      </c>
      <c r="Q716">
        <v>151239.46352593499</v>
      </c>
      <c r="R716">
        <v>148270.566150837</v>
      </c>
      <c r="S716">
        <v>145535.73997835399</v>
      </c>
      <c r="T716">
        <v>142992.67059484901</v>
      </c>
      <c r="U716">
        <v>124249.37351976499</v>
      </c>
      <c r="V716">
        <v>117497.764157973</v>
      </c>
      <c r="W716">
        <v>113224.58040906901</v>
      </c>
      <c r="X716">
        <v>111716.24001041301</v>
      </c>
      <c r="Y716">
        <v>110275.26604456401</v>
      </c>
      <c r="Z716">
        <v>108898.048527091</v>
      </c>
    </row>
    <row r="717" spans="1:31" x14ac:dyDescent="0.15">
      <c r="A717" t="s">
        <v>47</v>
      </c>
      <c r="B717" t="s">
        <v>53</v>
      </c>
      <c r="C717" t="s">
        <v>67</v>
      </c>
      <c r="D717">
        <v>2027</v>
      </c>
      <c r="E717">
        <v>0</v>
      </c>
      <c r="M717">
        <v>189049.01856088001</v>
      </c>
      <c r="N717">
        <v>185266.52168326601</v>
      </c>
      <c r="O717">
        <v>181371.847391402</v>
      </c>
      <c r="P717">
        <v>177398.66471345801</v>
      </c>
      <c r="Q717">
        <v>173709.48900471299</v>
      </c>
      <c r="R717">
        <v>170299.49511877701</v>
      </c>
      <c r="S717">
        <v>167158.34897964599</v>
      </c>
      <c r="T717">
        <v>164237.44941538401</v>
      </c>
      <c r="U717">
        <v>142709.41380040601</v>
      </c>
      <c r="V717">
        <v>134954.70094402801</v>
      </c>
      <c r="W717">
        <v>130046.639594564</v>
      </c>
      <c r="X717">
        <v>128314.201289195</v>
      </c>
      <c r="Y717">
        <v>126659.138216099</v>
      </c>
      <c r="Z717">
        <v>125077.304046424</v>
      </c>
      <c r="AA717">
        <v>123495.31612364</v>
      </c>
    </row>
    <row r="718" spans="1:31" x14ac:dyDescent="0.15">
      <c r="A718" t="s">
        <v>47</v>
      </c>
      <c r="B718" t="s">
        <v>53</v>
      </c>
      <c r="C718" t="s">
        <v>67</v>
      </c>
      <c r="D718">
        <v>2028</v>
      </c>
      <c r="E718">
        <v>0</v>
      </c>
      <c r="N718">
        <v>203565.945901859</v>
      </c>
      <c r="O718">
        <v>199286.58096857401</v>
      </c>
      <c r="P718">
        <v>194920.953100527</v>
      </c>
      <c r="Q718">
        <v>190867.384566258</v>
      </c>
      <c r="R718">
        <v>187120.57362274101</v>
      </c>
      <c r="S718">
        <v>183669.16546103699</v>
      </c>
      <c r="T718">
        <v>180459.758400975</v>
      </c>
      <c r="U718">
        <v>156805.323192957</v>
      </c>
      <c r="V718">
        <v>148284.650146022</v>
      </c>
      <c r="W718">
        <v>142891.80236073199</v>
      </c>
      <c r="X718">
        <v>140988.24504695099</v>
      </c>
      <c r="Y718">
        <v>139169.70558854699</v>
      </c>
      <c r="Z718">
        <v>137431.62810922699</v>
      </c>
      <c r="AA718">
        <v>135693.38169006401</v>
      </c>
      <c r="AB718">
        <v>133976.81554135701</v>
      </c>
    </row>
    <row r="719" spans="1:31" x14ac:dyDescent="0.15">
      <c r="A719" t="s">
        <v>47</v>
      </c>
      <c r="B719" t="s">
        <v>53</v>
      </c>
      <c r="C719" t="s">
        <v>67</v>
      </c>
      <c r="D719">
        <v>2029</v>
      </c>
      <c r="E719">
        <v>0</v>
      </c>
      <c r="O719">
        <v>216993.69346124301</v>
      </c>
      <c r="P719">
        <v>212240.16860893901</v>
      </c>
      <c r="Q719">
        <v>207826.43034480599</v>
      </c>
      <c r="R719">
        <v>203746.70585265299</v>
      </c>
      <c r="S719">
        <v>199988.631420294</v>
      </c>
      <c r="T719">
        <v>196494.06049435001</v>
      </c>
      <c r="U719">
        <v>170737.86939718301</v>
      </c>
      <c r="V719">
        <v>161460.11318176801</v>
      </c>
      <c r="W719">
        <v>155588.09734649799</v>
      </c>
      <c r="X719">
        <v>153515.40419162001</v>
      </c>
      <c r="Y719">
        <v>151535.28294177901</v>
      </c>
      <c r="Z719">
        <v>149642.77291964699</v>
      </c>
      <c r="AA719">
        <v>147750.07894694299</v>
      </c>
      <c r="AB719">
        <v>145880.99159109601</v>
      </c>
      <c r="AC719">
        <v>144095.48765530001</v>
      </c>
    </row>
    <row r="720" spans="1:31" x14ac:dyDescent="0.15">
      <c r="A720" t="s">
        <v>47</v>
      </c>
      <c r="B720" t="s">
        <v>53</v>
      </c>
      <c r="C720" t="s">
        <v>67</v>
      </c>
      <c r="D720">
        <v>2030</v>
      </c>
      <c r="E720">
        <v>0</v>
      </c>
      <c r="P720">
        <v>229559.38411735001</v>
      </c>
      <c r="Q720">
        <v>224785.476123353</v>
      </c>
      <c r="R720">
        <v>220372.83808256499</v>
      </c>
      <c r="S720">
        <v>216308.09737954999</v>
      </c>
      <c r="T720">
        <v>212528.36258772499</v>
      </c>
      <c r="U720">
        <v>184670.41560140901</v>
      </c>
      <c r="V720">
        <v>174635.576217514</v>
      </c>
      <c r="W720">
        <v>168284.392332263</v>
      </c>
      <c r="X720">
        <v>166042.56333628899</v>
      </c>
      <c r="Y720">
        <v>163900.86029501099</v>
      </c>
      <c r="Z720">
        <v>161853.91773006701</v>
      </c>
      <c r="AA720">
        <v>159806.776203822</v>
      </c>
      <c r="AB720">
        <v>157785.167640834</v>
      </c>
      <c r="AC720">
        <v>155853.96306949001</v>
      </c>
      <c r="AD720">
        <v>154026.89338121901</v>
      </c>
    </row>
    <row r="721" spans="1:35" x14ac:dyDescent="0.15">
      <c r="A721" t="s">
        <v>47</v>
      </c>
      <c r="B721" t="s">
        <v>53</v>
      </c>
      <c r="C721" t="s">
        <v>67</v>
      </c>
      <c r="D721">
        <v>2031</v>
      </c>
      <c r="E721">
        <v>0</v>
      </c>
      <c r="Q721">
        <v>237341.41956408499</v>
      </c>
      <c r="R721">
        <v>232682.302815598</v>
      </c>
      <c r="S721">
        <v>228390.51606295101</v>
      </c>
      <c r="T721">
        <v>224399.654924862</v>
      </c>
      <c r="U721">
        <v>194985.63406416899</v>
      </c>
      <c r="V721">
        <v>184390.27414347601</v>
      </c>
      <c r="W721">
        <v>177684.329323399</v>
      </c>
      <c r="X721">
        <v>175317.277476897</v>
      </c>
      <c r="Y721">
        <v>173055.94436557699</v>
      </c>
      <c r="Z721">
        <v>170894.664809137</v>
      </c>
      <c r="AA721">
        <v>168733.17517792599</v>
      </c>
      <c r="AB721">
        <v>166598.644716184</v>
      </c>
      <c r="AC721">
        <v>164559.56798250799</v>
      </c>
      <c r="AD721">
        <v>162630.44284090499</v>
      </c>
      <c r="AE721">
        <v>160822.52787456699</v>
      </c>
      <c r="AF721">
        <v>160822.52787456699</v>
      </c>
      <c r="AG721">
        <v>160822.52787456699</v>
      </c>
      <c r="AH721">
        <v>160822.52787456699</v>
      </c>
      <c r="AI721">
        <v>160822.52787456699</v>
      </c>
    </row>
    <row r="722" spans="1:35" x14ac:dyDescent="0.15">
      <c r="A722" t="s">
        <v>47</v>
      </c>
      <c r="B722" t="s">
        <v>53</v>
      </c>
      <c r="C722" t="s">
        <v>67</v>
      </c>
      <c r="D722">
        <v>2032</v>
      </c>
      <c r="E722">
        <v>0</v>
      </c>
      <c r="R722">
        <v>242930.90693721801</v>
      </c>
      <c r="S722">
        <v>238450.08636949401</v>
      </c>
      <c r="T722">
        <v>234283.44582999099</v>
      </c>
      <c r="U722">
        <v>203573.870250359</v>
      </c>
      <c r="V722">
        <v>192511.83259767099</v>
      </c>
      <c r="W722">
        <v>185510.52120742199</v>
      </c>
      <c r="X722">
        <v>183039.21142201999</v>
      </c>
      <c r="Y722">
        <v>180678.27680442101</v>
      </c>
      <c r="Z722">
        <v>178421.80264872601</v>
      </c>
      <c r="AA722">
        <v>176165.10916541601</v>
      </c>
      <c r="AB722">
        <v>173936.56228118201</v>
      </c>
      <c r="AC722">
        <v>171807.67343045201</v>
      </c>
      <c r="AD722">
        <v>169793.57904263501</v>
      </c>
      <c r="AE722">
        <v>167906.03359064599</v>
      </c>
      <c r="AF722">
        <v>167906.03359064599</v>
      </c>
      <c r="AG722">
        <v>167906.03359064599</v>
      </c>
      <c r="AH722">
        <v>167906.03359064599</v>
      </c>
      <c r="AI722">
        <v>167906.03359064599</v>
      </c>
    </row>
    <row r="723" spans="1:35" x14ac:dyDescent="0.15">
      <c r="A723" t="s">
        <v>47</v>
      </c>
      <c r="B723" t="s">
        <v>53</v>
      </c>
      <c r="C723" t="s">
        <v>67</v>
      </c>
      <c r="D723">
        <v>2033</v>
      </c>
      <c r="E723">
        <v>0</v>
      </c>
      <c r="S723">
        <v>246186.11462153701</v>
      </c>
      <c r="T723">
        <v>241884.29590105501</v>
      </c>
      <c r="U723">
        <v>210178.410578326</v>
      </c>
      <c r="V723">
        <v>198757.48760456601</v>
      </c>
      <c r="W723">
        <v>191529.03290084199</v>
      </c>
      <c r="X723">
        <v>188977.546493948</v>
      </c>
      <c r="Y723">
        <v>186540.01615277</v>
      </c>
      <c r="Z723">
        <v>184210.33528080099</v>
      </c>
      <c r="AA723">
        <v>181880.42796557801</v>
      </c>
      <c r="AB723">
        <v>179579.58040861299</v>
      </c>
      <c r="AC723">
        <v>177381.62408742899</v>
      </c>
      <c r="AD723">
        <v>175302.18650211801</v>
      </c>
      <c r="AE723">
        <v>173353.40347556601</v>
      </c>
      <c r="AF723">
        <v>173353.40347556601</v>
      </c>
      <c r="AG723">
        <v>173353.40347556601</v>
      </c>
      <c r="AH723">
        <v>173353.40347556601</v>
      </c>
      <c r="AI723">
        <v>173353.40347556601</v>
      </c>
    </row>
    <row r="724" spans="1:35" x14ac:dyDescent="0.15">
      <c r="A724" t="s">
        <v>47</v>
      </c>
      <c r="B724" t="s">
        <v>53</v>
      </c>
      <c r="C724" t="s">
        <v>67</v>
      </c>
      <c r="D724">
        <v>2034</v>
      </c>
      <c r="E724">
        <v>0</v>
      </c>
      <c r="T724">
        <v>250183.45728606801</v>
      </c>
      <c r="U724">
        <v>217389.728462926</v>
      </c>
      <c r="V724">
        <v>205576.948371812</v>
      </c>
      <c r="W724">
        <v>198100.482064329</v>
      </c>
      <c r="X724">
        <v>195461.452985913</v>
      </c>
      <c r="Y724">
        <v>192940.289858212</v>
      </c>
      <c r="Z724">
        <v>190530.676564586</v>
      </c>
      <c r="AA724">
        <v>188120.829058334</v>
      </c>
      <c r="AB724">
        <v>185741.03836400501</v>
      </c>
      <c r="AC724">
        <v>183467.669151056</v>
      </c>
      <c r="AD724">
        <v>181316.88510628801</v>
      </c>
      <c r="AE724">
        <v>179301.23843825201</v>
      </c>
      <c r="AF724">
        <v>179301.23843825201</v>
      </c>
      <c r="AG724">
        <v>179301.23843825201</v>
      </c>
      <c r="AH724">
        <v>179301.23843825201</v>
      </c>
      <c r="AI724">
        <v>179301.23843825201</v>
      </c>
    </row>
    <row r="725" spans="1:35" x14ac:dyDescent="0.15">
      <c r="A725" t="s">
        <v>47</v>
      </c>
      <c r="B725" t="s">
        <v>53</v>
      </c>
      <c r="C725" t="s">
        <v>67</v>
      </c>
      <c r="D725">
        <v>2035</v>
      </c>
      <c r="E725">
        <v>0</v>
      </c>
      <c r="U725">
        <v>966900.03649463004</v>
      </c>
      <c r="V725">
        <v>914359.47911889805</v>
      </c>
      <c r="W725">
        <v>881105.85855149897</v>
      </c>
      <c r="X725">
        <v>869368.05782709306</v>
      </c>
      <c r="Y725">
        <v>858154.49802636402</v>
      </c>
      <c r="Z725">
        <v>847437.08649998799</v>
      </c>
      <c r="AA725">
        <v>836718.63324915199</v>
      </c>
      <c r="AB725">
        <v>826133.865857122</v>
      </c>
      <c r="AC725">
        <v>816022.43699381698</v>
      </c>
      <c r="AD725">
        <v>806456.23905943299</v>
      </c>
      <c r="AE725">
        <v>797491.10142085096</v>
      </c>
      <c r="AF725">
        <v>797491.10142085096</v>
      </c>
      <c r="AG725">
        <v>797491.10142085096</v>
      </c>
      <c r="AH725">
        <v>797491.10142085096</v>
      </c>
      <c r="AI725">
        <v>797491.10142085096</v>
      </c>
    </row>
    <row r="726" spans="1:35" x14ac:dyDescent="0.15">
      <c r="A726" t="s">
        <v>47</v>
      </c>
      <c r="B726" t="s">
        <v>53</v>
      </c>
      <c r="C726" t="s">
        <v>67</v>
      </c>
      <c r="D726">
        <v>2036</v>
      </c>
      <c r="E726">
        <v>0</v>
      </c>
      <c r="V726">
        <v>497092.34408230602</v>
      </c>
      <c r="W726">
        <v>479013.98368405103</v>
      </c>
      <c r="X726">
        <v>472632.717880268</v>
      </c>
      <c r="Y726">
        <v>466536.45612091903</v>
      </c>
      <c r="Z726">
        <v>460709.92581221001</v>
      </c>
      <c r="AA726">
        <v>454882.82916907303</v>
      </c>
      <c r="AB726">
        <v>449128.41096198</v>
      </c>
      <c r="AC726">
        <v>443631.32366702898</v>
      </c>
      <c r="AD726">
        <v>438430.65165153198</v>
      </c>
      <c r="AE726">
        <v>433556.74660044903</v>
      </c>
      <c r="AF726">
        <v>433556.74660044903</v>
      </c>
      <c r="AG726">
        <v>433556.74660044903</v>
      </c>
      <c r="AH726">
        <v>433556.74660044903</v>
      </c>
      <c r="AI726">
        <v>433556.74660044903</v>
      </c>
    </row>
    <row r="727" spans="1:35" x14ac:dyDescent="0.15">
      <c r="A727" t="s">
        <v>47</v>
      </c>
      <c r="B727" t="s">
        <v>53</v>
      </c>
      <c r="C727" t="s">
        <v>67</v>
      </c>
      <c r="D727">
        <v>2037</v>
      </c>
      <c r="E727">
        <v>0</v>
      </c>
      <c r="W727">
        <v>412172.35028328001</v>
      </c>
      <c r="X727">
        <v>406681.52660439903</v>
      </c>
      <c r="Y727">
        <v>401435.93749243201</v>
      </c>
      <c r="Z727">
        <v>396422.441492029</v>
      </c>
      <c r="AA727">
        <v>391408.45818353002</v>
      </c>
      <c r="AB727">
        <v>386457.01175875298</v>
      </c>
      <c r="AC727">
        <v>381726.98827875598</v>
      </c>
      <c r="AD727">
        <v>377252.01827643201</v>
      </c>
      <c r="AE727">
        <v>373058.21816122002</v>
      </c>
      <c r="AF727">
        <v>373058.21816122002</v>
      </c>
      <c r="AG727">
        <v>373058.21816122002</v>
      </c>
      <c r="AH727">
        <v>373058.21816122002</v>
      </c>
      <c r="AI727">
        <v>373058.21816122002</v>
      </c>
    </row>
    <row r="728" spans="1:35" x14ac:dyDescent="0.15">
      <c r="A728" t="s">
        <v>47</v>
      </c>
      <c r="B728" t="s">
        <v>53</v>
      </c>
      <c r="C728" t="s">
        <v>67</v>
      </c>
      <c r="D728">
        <v>2038</v>
      </c>
      <c r="E728">
        <v>0</v>
      </c>
      <c r="X728">
        <v>270939.16059625399</v>
      </c>
      <c r="Y728">
        <v>267444.44687592401</v>
      </c>
      <c r="Z728">
        <v>264104.35811078199</v>
      </c>
      <c r="AA728">
        <v>260763.944691488</v>
      </c>
      <c r="AB728">
        <v>257465.19456318099</v>
      </c>
      <c r="AC728">
        <v>254313.96071695501</v>
      </c>
      <c r="AD728">
        <v>251332.64846939201</v>
      </c>
      <c r="AE728">
        <v>248538.657081557</v>
      </c>
      <c r="AF728">
        <v>248538.657081557</v>
      </c>
      <c r="AG728">
        <v>248538.657081557</v>
      </c>
      <c r="AH728">
        <v>248538.657081557</v>
      </c>
      <c r="AI728">
        <v>248538.657081557</v>
      </c>
    </row>
    <row r="729" spans="1:35" x14ac:dyDescent="0.15">
      <c r="A729" t="s">
        <v>47</v>
      </c>
      <c r="B729" t="s">
        <v>53</v>
      </c>
      <c r="C729" t="s">
        <v>67</v>
      </c>
      <c r="D729">
        <v>2039</v>
      </c>
      <c r="E729">
        <v>0</v>
      </c>
      <c r="Y729">
        <v>280845.66722356301</v>
      </c>
      <c r="Z729">
        <v>277338.21186679701</v>
      </c>
      <c r="AA729">
        <v>273830.41558797099</v>
      </c>
      <c r="AB729">
        <v>270366.37028207601</v>
      </c>
      <c r="AC729">
        <v>267057.23306700599</v>
      </c>
      <c r="AD729">
        <v>263926.53195449797</v>
      </c>
      <c r="AE729">
        <v>260992.538055207</v>
      </c>
      <c r="AF729">
        <v>260992.538055207</v>
      </c>
      <c r="AG729">
        <v>260992.538055207</v>
      </c>
      <c r="AH729">
        <v>260992.538055207</v>
      </c>
      <c r="AI729">
        <v>260992.538055207</v>
      </c>
    </row>
    <row r="730" spans="1:35" x14ac:dyDescent="0.15">
      <c r="A730" t="s">
        <v>47</v>
      </c>
      <c r="B730" t="s">
        <v>53</v>
      </c>
      <c r="C730" t="s">
        <v>67</v>
      </c>
      <c r="D730">
        <v>2040</v>
      </c>
      <c r="E730">
        <v>0</v>
      </c>
      <c r="Z730">
        <v>294867.44319431903</v>
      </c>
      <c r="AA730">
        <v>291137.93577079498</v>
      </c>
      <c r="AB730">
        <v>287454.94461143401</v>
      </c>
      <c r="AC730">
        <v>283936.65254767903</v>
      </c>
      <c r="AD730">
        <v>280608.07468515902</v>
      </c>
      <c r="AE730">
        <v>277488.63696466398</v>
      </c>
      <c r="AF730">
        <v>277488.63696466398</v>
      </c>
      <c r="AG730">
        <v>277488.63696466398</v>
      </c>
      <c r="AH730">
        <v>277488.63696466398</v>
      </c>
      <c r="AI730">
        <v>277488.63696466398</v>
      </c>
    </row>
    <row r="731" spans="1:35" x14ac:dyDescent="0.15">
      <c r="A731" t="s">
        <v>47</v>
      </c>
      <c r="B731" t="s">
        <v>53</v>
      </c>
      <c r="C731" t="s">
        <v>67</v>
      </c>
      <c r="D731">
        <v>2041</v>
      </c>
      <c r="E731">
        <v>0</v>
      </c>
      <c r="AA731">
        <v>308243.50122569402</v>
      </c>
      <c r="AB731">
        <v>304344.119006956</v>
      </c>
      <c r="AC731">
        <v>300619.11264117598</v>
      </c>
      <c r="AD731">
        <v>297094.96697555098</v>
      </c>
      <c r="AE731">
        <v>293792.24930574599</v>
      </c>
      <c r="AF731">
        <v>293792.24930574599</v>
      </c>
      <c r="AG731">
        <v>293792.24930574599</v>
      </c>
      <c r="AH731">
        <v>293792.24930574599</v>
      </c>
      <c r="AI731">
        <v>293792.24930574599</v>
      </c>
    </row>
    <row r="732" spans="1:35" x14ac:dyDescent="0.15">
      <c r="A732" t="s">
        <v>47</v>
      </c>
      <c r="B732" t="s">
        <v>53</v>
      </c>
      <c r="C732" t="s">
        <v>67</v>
      </c>
      <c r="D732">
        <v>2042</v>
      </c>
      <c r="E732">
        <v>0</v>
      </c>
      <c r="AB732">
        <v>323287.11272094701</v>
      </c>
      <c r="AC732">
        <v>319330.25442255201</v>
      </c>
      <c r="AD732">
        <v>315586.75880067103</v>
      </c>
      <c r="AE732">
        <v>312078.47330106102</v>
      </c>
      <c r="AF732">
        <v>312078.47330106102</v>
      </c>
      <c r="AG732">
        <v>312078.47330106102</v>
      </c>
      <c r="AH732">
        <v>312078.47330106102</v>
      </c>
      <c r="AI732">
        <v>312078.47330106102</v>
      </c>
    </row>
    <row r="733" spans="1:35" x14ac:dyDescent="0.15">
      <c r="A733" t="s">
        <v>47</v>
      </c>
      <c r="B733" t="s">
        <v>53</v>
      </c>
      <c r="C733" t="s">
        <v>67</v>
      </c>
      <c r="D733">
        <v>2043</v>
      </c>
      <c r="E733">
        <v>0</v>
      </c>
      <c r="AC733">
        <v>333984.03282817599</v>
      </c>
      <c r="AD733">
        <v>330068.751556342</v>
      </c>
      <c r="AE733">
        <v>326399.47398791602</v>
      </c>
      <c r="AF733">
        <v>326399.47398791602</v>
      </c>
      <c r="AG733">
        <v>326399.47398791602</v>
      </c>
      <c r="AH733">
        <v>326399.47398791602</v>
      </c>
      <c r="AI733">
        <v>326399.47398791602</v>
      </c>
    </row>
    <row r="734" spans="1:35" x14ac:dyDescent="0.15">
      <c r="A734" t="s">
        <v>47</v>
      </c>
      <c r="B734" t="s">
        <v>53</v>
      </c>
      <c r="C734" t="s">
        <v>67</v>
      </c>
      <c r="D734">
        <v>2044</v>
      </c>
      <c r="E734">
        <v>0</v>
      </c>
      <c r="AD734">
        <v>344258.76865161501</v>
      </c>
      <c r="AE734">
        <v>340431.74482221302</v>
      </c>
      <c r="AF734">
        <v>340431.74482221302</v>
      </c>
      <c r="AG734">
        <v>340431.74482221302</v>
      </c>
      <c r="AH734">
        <v>340431.74482221302</v>
      </c>
      <c r="AI734">
        <v>340431.74482221302</v>
      </c>
    </row>
    <row r="735" spans="1:35" x14ac:dyDescent="0.15">
      <c r="A735" t="s">
        <v>47</v>
      </c>
      <c r="B735" t="s">
        <v>53</v>
      </c>
      <c r="C735" t="s">
        <v>67</v>
      </c>
      <c r="D735">
        <v>2045</v>
      </c>
      <c r="E735">
        <v>0</v>
      </c>
      <c r="AE735">
        <v>354002.04789241898</v>
      </c>
      <c r="AF735">
        <v>354002.04789241898</v>
      </c>
      <c r="AG735">
        <v>354002.04789241898</v>
      </c>
      <c r="AH735">
        <v>354002.04789241898</v>
      </c>
      <c r="AI735">
        <v>354002.04789241898</v>
      </c>
    </row>
    <row r="736" spans="1:35" x14ac:dyDescent="0.15">
      <c r="A736" t="s">
        <v>47</v>
      </c>
      <c r="B736" t="s">
        <v>53</v>
      </c>
      <c r="C736" t="s">
        <v>66</v>
      </c>
      <c r="D736">
        <v>2016</v>
      </c>
      <c r="E736">
        <v>1</v>
      </c>
      <c r="F736">
        <v>1022472.71307012</v>
      </c>
      <c r="G736">
        <v>1134778.66312646</v>
      </c>
      <c r="H736">
        <v>1268585.13471144</v>
      </c>
      <c r="I736">
        <v>1316701.17148774</v>
      </c>
      <c r="J736">
        <v>1363909.5475834201</v>
      </c>
      <c r="K736">
        <v>1403727.8496679999</v>
      </c>
      <c r="L736">
        <v>1437279.59978536</v>
      </c>
      <c r="M736">
        <v>1464806.4265481799</v>
      </c>
      <c r="N736">
        <v>1486739.8406193301</v>
      </c>
      <c r="O736">
        <v>1503793.4588391399</v>
      </c>
      <c r="P736">
        <v>1516276.1862421299</v>
      </c>
      <c r="Q736">
        <v>1526673.96708727</v>
      </c>
      <c r="R736">
        <v>1535278.1441480799</v>
      </c>
      <c r="S736">
        <v>1542148.81026245</v>
      </c>
      <c r="T736">
        <v>1547599.3309961399</v>
      </c>
      <c r="U736">
        <v>1551765.0260020399</v>
      </c>
      <c r="V736">
        <v>1551765.0260020399</v>
      </c>
      <c r="W736">
        <v>1551765.0260020399</v>
      </c>
      <c r="X736">
        <v>1551765.0260020399</v>
      </c>
      <c r="Y736">
        <v>1551765.0260020399</v>
      </c>
      <c r="Z736">
        <v>1551765.0260020399</v>
      </c>
      <c r="AA736">
        <v>1551765.0260020399</v>
      </c>
      <c r="AB736">
        <v>1551765.0260020399</v>
      </c>
      <c r="AC736">
        <v>1551765.0260020399</v>
      </c>
      <c r="AD736">
        <v>1551765.0260020399</v>
      </c>
      <c r="AE736">
        <v>1551765.0260020399</v>
      </c>
      <c r="AF736">
        <v>1551765.0260020399</v>
      </c>
      <c r="AG736">
        <v>1551765.0260020399</v>
      </c>
      <c r="AH736">
        <v>1551765.0260020399</v>
      </c>
      <c r="AI736">
        <v>1551765.0260020399</v>
      </c>
    </row>
    <row r="737" spans="1:35" x14ac:dyDescent="0.15">
      <c r="A737" t="s">
        <v>47</v>
      </c>
      <c r="B737" t="s">
        <v>53</v>
      </c>
      <c r="C737" t="s">
        <v>66</v>
      </c>
      <c r="D737">
        <v>2020</v>
      </c>
      <c r="E737">
        <v>1</v>
      </c>
      <c r="F737">
        <v>987921.27522268903</v>
      </c>
      <c r="G737">
        <v>1096432.1782291899</v>
      </c>
      <c r="H737">
        <v>1146564.3855107101</v>
      </c>
      <c r="I737">
        <v>1193054.4832933501</v>
      </c>
      <c r="J737">
        <v>1238667.5921005199</v>
      </c>
      <c r="K737">
        <v>1277140.35256617</v>
      </c>
      <c r="L737">
        <v>1309558.32063337</v>
      </c>
      <c r="M737">
        <v>1336154.9597913099</v>
      </c>
      <c r="N737">
        <v>1357347.19907766</v>
      </c>
      <c r="O737">
        <v>1373824.5407646501</v>
      </c>
      <c r="P737">
        <v>1385885.45135579</v>
      </c>
      <c r="Q737">
        <v>1395931.86998458</v>
      </c>
      <c r="R737">
        <v>1404245.2943581601</v>
      </c>
      <c r="S737">
        <v>1410883.7866549001</v>
      </c>
      <c r="T737">
        <v>1416150.12317911</v>
      </c>
      <c r="U737">
        <v>1420175.0508566999</v>
      </c>
      <c r="V737">
        <v>1420175.0508566999</v>
      </c>
      <c r="W737">
        <v>1420175.0508566999</v>
      </c>
      <c r="X737">
        <v>1420175.0508566999</v>
      </c>
      <c r="Y737">
        <v>1420175.0508566999</v>
      </c>
      <c r="Z737">
        <v>1420175.0508566999</v>
      </c>
      <c r="AA737">
        <v>1420175.0508566999</v>
      </c>
      <c r="AB737">
        <v>1420175.0508566999</v>
      </c>
      <c r="AC737">
        <v>1420175.0508566999</v>
      </c>
      <c r="AD737">
        <v>1420175.0508566999</v>
      </c>
      <c r="AE737">
        <v>1420175.0508566999</v>
      </c>
      <c r="AF737">
        <v>1420175.0508566999</v>
      </c>
      <c r="AG737">
        <v>1420175.0508566999</v>
      </c>
      <c r="AH737">
        <v>1420175.0508566999</v>
      </c>
      <c r="AI737">
        <v>1420175.0508566999</v>
      </c>
    </row>
    <row r="738" spans="1:35" x14ac:dyDescent="0.15">
      <c r="A738" t="s">
        <v>47</v>
      </c>
      <c r="B738" t="s">
        <v>53</v>
      </c>
      <c r="C738" t="s">
        <v>66</v>
      </c>
      <c r="D738">
        <v>2021</v>
      </c>
      <c r="E738">
        <v>1</v>
      </c>
      <c r="G738">
        <v>273422.40382929298</v>
      </c>
      <c r="H738">
        <v>285924.10607440601</v>
      </c>
      <c r="I738">
        <v>297517.55849434203</v>
      </c>
      <c r="J738">
        <v>308892.31208496302</v>
      </c>
      <c r="K738">
        <v>318486.443721499</v>
      </c>
      <c r="L738">
        <v>326570.66355031799</v>
      </c>
      <c r="M738">
        <v>333203.19145011803</v>
      </c>
      <c r="N738">
        <v>338487.99895873998</v>
      </c>
      <c r="O738">
        <v>342597.03047225397</v>
      </c>
      <c r="P738">
        <v>345604.715974083</v>
      </c>
      <c r="Q738">
        <v>348110.03822374198</v>
      </c>
      <c r="R738">
        <v>350183.19561679399</v>
      </c>
      <c r="S738">
        <v>351838.667389346</v>
      </c>
      <c r="T738">
        <v>353151.95827994199</v>
      </c>
      <c r="U738">
        <v>354155.67325903202</v>
      </c>
      <c r="V738">
        <v>354155.67325903202</v>
      </c>
      <c r="W738">
        <v>354155.67325903202</v>
      </c>
      <c r="X738">
        <v>354155.67325903202</v>
      </c>
      <c r="Y738">
        <v>354155.67325903202</v>
      </c>
      <c r="Z738">
        <v>354155.67325903202</v>
      </c>
      <c r="AA738">
        <v>354155.67325903202</v>
      </c>
      <c r="AB738">
        <v>354155.67325903202</v>
      </c>
      <c r="AC738">
        <v>354155.67325903202</v>
      </c>
      <c r="AD738">
        <v>354155.67325903202</v>
      </c>
      <c r="AE738">
        <v>354155.67325903202</v>
      </c>
      <c r="AF738">
        <v>354155.67325903202</v>
      </c>
      <c r="AG738">
        <v>354155.67325903202</v>
      </c>
      <c r="AH738">
        <v>354155.67325903202</v>
      </c>
      <c r="AI738">
        <v>354155.67325903202</v>
      </c>
    </row>
    <row r="739" spans="1:35" x14ac:dyDescent="0.15">
      <c r="A739" t="s">
        <v>47</v>
      </c>
      <c r="B739" t="s">
        <v>53</v>
      </c>
      <c r="C739" t="s">
        <v>66</v>
      </c>
      <c r="D739">
        <v>2022</v>
      </c>
      <c r="E739">
        <v>1</v>
      </c>
      <c r="H739">
        <v>177167.28111359401</v>
      </c>
      <c r="I739">
        <v>183910.36351880999</v>
      </c>
      <c r="J739">
        <v>190526.244450764</v>
      </c>
      <c r="K739">
        <v>196106.46489660899</v>
      </c>
      <c r="L739">
        <v>200808.47759421301</v>
      </c>
      <c r="M739">
        <v>204666.14488461599</v>
      </c>
      <c r="N739">
        <v>207739.939577996</v>
      </c>
      <c r="O739">
        <v>210129.86943647399</v>
      </c>
      <c r="P739">
        <v>211879.225060078</v>
      </c>
      <c r="Q739">
        <v>213336.39189607801</v>
      </c>
      <c r="R739">
        <v>214542.19933237601</v>
      </c>
      <c r="S739">
        <v>215505.06890543201</v>
      </c>
      <c r="T739">
        <v>216268.91632348701</v>
      </c>
      <c r="U739">
        <v>216852.705566777</v>
      </c>
      <c r="V739">
        <v>216852.705566777</v>
      </c>
      <c r="W739">
        <v>216852.705566777</v>
      </c>
      <c r="X739">
        <v>216852.705566777</v>
      </c>
      <c r="Y739">
        <v>216852.705566777</v>
      </c>
      <c r="Z739">
        <v>216852.705566777</v>
      </c>
      <c r="AA739">
        <v>216852.705566777</v>
      </c>
      <c r="AB739">
        <v>216852.705566777</v>
      </c>
      <c r="AC739">
        <v>216852.705566777</v>
      </c>
      <c r="AD739">
        <v>216852.705566777</v>
      </c>
      <c r="AE739">
        <v>216852.705566777</v>
      </c>
      <c r="AF739">
        <v>216852.705566777</v>
      </c>
      <c r="AG739">
        <v>216852.705566777</v>
      </c>
      <c r="AH739">
        <v>216852.705566777</v>
      </c>
      <c r="AI739">
        <v>216852.705566777</v>
      </c>
    </row>
    <row r="740" spans="1:35" x14ac:dyDescent="0.15">
      <c r="A740" t="s">
        <v>47</v>
      </c>
      <c r="B740" t="s">
        <v>53</v>
      </c>
      <c r="C740" t="s">
        <v>66</v>
      </c>
      <c r="D740">
        <v>2023</v>
      </c>
      <c r="E740">
        <v>1</v>
      </c>
      <c r="I740">
        <v>193250.307055899</v>
      </c>
      <c r="J740">
        <v>200638.693258035</v>
      </c>
      <c r="K740">
        <v>206870.48977477901</v>
      </c>
      <c r="L740">
        <v>212121.534358948</v>
      </c>
      <c r="M740">
        <v>216429.643297726</v>
      </c>
      <c r="N740">
        <v>219862.35052664101</v>
      </c>
      <c r="O740">
        <v>222531.34124338199</v>
      </c>
      <c r="P740">
        <v>224484.960887539</v>
      </c>
      <c r="Q740">
        <v>226112.27423492799</v>
      </c>
      <c r="R740">
        <v>227458.878128863</v>
      </c>
      <c r="S740">
        <v>228534.177448968</v>
      </c>
      <c r="T740">
        <v>229387.21573398801</v>
      </c>
      <c r="U740">
        <v>230039.17129885399</v>
      </c>
      <c r="V740">
        <v>230039.17129885399</v>
      </c>
      <c r="W740">
        <v>230039.17129885399</v>
      </c>
      <c r="X740">
        <v>230039.17129885399</v>
      </c>
      <c r="Y740">
        <v>230039.17129885399</v>
      </c>
      <c r="Z740">
        <v>230039.17129885399</v>
      </c>
      <c r="AA740">
        <v>230039.17129885399</v>
      </c>
      <c r="AB740">
        <v>230039.17129885399</v>
      </c>
      <c r="AC740">
        <v>230039.17129885399</v>
      </c>
      <c r="AD740">
        <v>230039.17129885399</v>
      </c>
      <c r="AE740">
        <v>230039.17129885399</v>
      </c>
      <c r="AF740">
        <v>230039.17129885399</v>
      </c>
      <c r="AG740">
        <v>230039.17129885399</v>
      </c>
      <c r="AH740">
        <v>230039.17129885399</v>
      </c>
      <c r="AI740">
        <v>230039.17129885399</v>
      </c>
    </row>
    <row r="741" spans="1:35" x14ac:dyDescent="0.15">
      <c r="A741" t="s">
        <v>47</v>
      </c>
      <c r="B741" t="s">
        <v>53</v>
      </c>
      <c r="C741" t="s">
        <v>66</v>
      </c>
      <c r="D741">
        <v>2024</v>
      </c>
      <c r="E741">
        <v>1</v>
      </c>
      <c r="J741">
        <v>241660.34595410299</v>
      </c>
      <c r="K741">
        <v>249166.26656043</v>
      </c>
      <c r="L741">
        <v>255490.91526215701</v>
      </c>
      <c r="M741">
        <v>260679.840088408</v>
      </c>
      <c r="N741">
        <v>264814.38264861098</v>
      </c>
      <c r="O741">
        <v>268029.06277577003</v>
      </c>
      <c r="P741">
        <v>270382.11039287399</v>
      </c>
      <c r="Q741">
        <v>272342.13664763101</v>
      </c>
      <c r="R741">
        <v>273964.06090155803</v>
      </c>
      <c r="S741">
        <v>275259.21091216197</v>
      </c>
      <c r="T741">
        <v>276286.657431687</v>
      </c>
      <c r="U741">
        <v>277071.90879469097</v>
      </c>
      <c r="V741">
        <v>277071.90879469097</v>
      </c>
      <c r="W741">
        <v>277071.90879469097</v>
      </c>
      <c r="X741">
        <v>277071.90879469097</v>
      </c>
      <c r="Y741">
        <v>277071.90879469097</v>
      </c>
      <c r="Z741">
        <v>277071.90879469097</v>
      </c>
      <c r="AA741">
        <v>277071.90879469097</v>
      </c>
      <c r="AB741">
        <v>277071.90879469097</v>
      </c>
      <c r="AC741">
        <v>277071.90879469097</v>
      </c>
      <c r="AD741">
        <v>277071.90879469097</v>
      </c>
      <c r="AE741">
        <v>277071.90879469097</v>
      </c>
      <c r="AF741">
        <v>277071.90879469097</v>
      </c>
      <c r="AG741">
        <v>277071.90879469097</v>
      </c>
      <c r="AH741">
        <v>277071.90879469097</v>
      </c>
      <c r="AI741">
        <v>277071.90879469097</v>
      </c>
    </row>
    <row r="742" spans="1:35" x14ac:dyDescent="0.15">
      <c r="A742" t="s">
        <v>47</v>
      </c>
      <c r="B742" t="s">
        <v>53</v>
      </c>
      <c r="C742" t="s">
        <v>66</v>
      </c>
      <c r="D742">
        <v>2025</v>
      </c>
      <c r="E742">
        <v>1</v>
      </c>
      <c r="K742">
        <v>262494.99438137503</v>
      </c>
      <c r="L742">
        <v>269157.969463602</v>
      </c>
      <c r="M742">
        <v>274624.46704336902</v>
      </c>
      <c r="N742">
        <v>278980.17996186198</v>
      </c>
      <c r="O742">
        <v>282366.82396293501</v>
      </c>
      <c r="P742">
        <v>284845.74388077599</v>
      </c>
      <c r="Q742">
        <v>286910.618423515</v>
      </c>
      <c r="R742">
        <v>288619.304770983</v>
      </c>
      <c r="S742">
        <v>289983.73663991003</v>
      </c>
      <c r="T742">
        <v>291066.14467247803</v>
      </c>
      <c r="U742">
        <v>291893.40172843903</v>
      </c>
      <c r="V742">
        <v>291893.40172843903</v>
      </c>
      <c r="W742">
        <v>291893.40172843903</v>
      </c>
      <c r="X742">
        <v>291893.40172843903</v>
      </c>
      <c r="Y742">
        <v>291893.40172843903</v>
      </c>
      <c r="Z742">
        <v>291893.40172843903</v>
      </c>
      <c r="AA742">
        <v>291893.40172843903</v>
      </c>
      <c r="AB742">
        <v>291893.40172843903</v>
      </c>
      <c r="AC742">
        <v>291893.40172843903</v>
      </c>
      <c r="AD742">
        <v>291893.40172843903</v>
      </c>
      <c r="AE742">
        <v>291893.40172843903</v>
      </c>
      <c r="AF742">
        <v>291893.40172843903</v>
      </c>
      <c r="AG742">
        <v>291893.40172843903</v>
      </c>
      <c r="AH742">
        <v>291893.40172843903</v>
      </c>
      <c r="AI742">
        <v>291893.40172843903</v>
      </c>
    </row>
    <row r="743" spans="1:35" x14ac:dyDescent="0.15">
      <c r="A743" t="s">
        <v>47</v>
      </c>
      <c r="B743" t="s">
        <v>53</v>
      </c>
      <c r="C743" t="s">
        <v>66</v>
      </c>
      <c r="D743">
        <v>2026</v>
      </c>
      <c r="E743">
        <v>1</v>
      </c>
      <c r="L743">
        <v>286488.01551984798</v>
      </c>
      <c r="M743">
        <v>292306.47984617797</v>
      </c>
      <c r="N743">
        <v>296942.64036069001</v>
      </c>
      <c r="O743">
        <v>300547.33733872499</v>
      </c>
      <c r="P743">
        <v>303185.86537231901</v>
      </c>
      <c r="Q743">
        <v>305383.689242166</v>
      </c>
      <c r="R743">
        <v>307202.39132930001</v>
      </c>
      <c r="S743">
        <v>308654.67371655302</v>
      </c>
      <c r="T743">
        <v>309806.773837724</v>
      </c>
      <c r="U743">
        <v>310687.29479260999</v>
      </c>
      <c r="V743">
        <v>310687.29479260999</v>
      </c>
      <c r="W743">
        <v>310687.29479260999</v>
      </c>
      <c r="X743">
        <v>310687.29479260999</v>
      </c>
      <c r="Y743">
        <v>310687.29479260999</v>
      </c>
      <c r="Z743">
        <v>310687.29479260999</v>
      </c>
      <c r="AA743">
        <v>310687.29479260999</v>
      </c>
      <c r="AB743">
        <v>310687.29479260999</v>
      </c>
      <c r="AC743">
        <v>310687.29479260999</v>
      </c>
      <c r="AD743">
        <v>310687.29479260999</v>
      </c>
      <c r="AE743">
        <v>310687.29479260999</v>
      </c>
      <c r="AF743">
        <v>310687.29479260999</v>
      </c>
      <c r="AG743">
        <v>310687.29479260999</v>
      </c>
      <c r="AH743">
        <v>310687.29479260999</v>
      </c>
      <c r="AI743">
        <v>310687.29479260999</v>
      </c>
    </row>
    <row r="744" spans="1:35" x14ac:dyDescent="0.15">
      <c r="A744" t="s">
        <v>47</v>
      </c>
      <c r="B744" t="s">
        <v>53</v>
      </c>
      <c r="C744" t="s">
        <v>66</v>
      </c>
      <c r="D744">
        <v>2027</v>
      </c>
      <c r="E744">
        <v>1</v>
      </c>
      <c r="M744">
        <v>307572.17672318802</v>
      </c>
      <c r="N744">
        <v>312450.46057730197</v>
      </c>
      <c r="O744">
        <v>316243.41274362098</v>
      </c>
      <c r="P744">
        <v>319019.737822233</v>
      </c>
      <c r="Q744">
        <v>321332.34297576401</v>
      </c>
      <c r="R744">
        <v>323246.02672319702</v>
      </c>
      <c r="S744">
        <v>324774.15451324498</v>
      </c>
      <c r="T744">
        <v>325986.42302764201</v>
      </c>
      <c r="U744">
        <v>326912.92916218599</v>
      </c>
      <c r="V744">
        <v>326912.92916218599</v>
      </c>
      <c r="W744">
        <v>326912.92916218599</v>
      </c>
      <c r="X744">
        <v>326912.92916218599</v>
      </c>
      <c r="Y744">
        <v>326912.92916218599</v>
      </c>
      <c r="Z744">
        <v>326912.92916218599</v>
      </c>
      <c r="AA744">
        <v>326912.92916218599</v>
      </c>
      <c r="AB744">
        <v>326912.92916218599</v>
      </c>
      <c r="AC744">
        <v>326912.92916218599</v>
      </c>
      <c r="AD744">
        <v>326912.92916218599</v>
      </c>
      <c r="AE744">
        <v>326912.92916218599</v>
      </c>
      <c r="AF744">
        <v>326912.92916218599</v>
      </c>
      <c r="AG744">
        <v>326912.92916218599</v>
      </c>
      <c r="AH744">
        <v>326912.92916218599</v>
      </c>
      <c r="AI744">
        <v>326912.92916218599</v>
      </c>
    </row>
    <row r="745" spans="1:35" x14ac:dyDescent="0.15">
      <c r="A745" t="s">
        <v>47</v>
      </c>
      <c r="B745" t="s">
        <v>53</v>
      </c>
      <c r="C745" t="s">
        <v>66</v>
      </c>
      <c r="D745">
        <v>2028</v>
      </c>
      <c r="E745">
        <v>1</v>
      </c>
      <c r="N745">
        <v>325606.87314272497</v>
      </c>
      <c r="O745">
        <v>329559.53588668001</v>
      </c>
      <c r="P745">
        <v>332452.764227596</v>
      </c>
      <c r="Q745">
        <v>334862.74669798103</v>
      </c>
      <c r="R745">
        <v>336857.01030071097</v>
      </c>
      <c r="S745">
        <v>338449.48326606001</v>
      </c>
      <c r="T745">
        <v>339712.79700754897</v>
      </c>
      <c r="U745">
        <v>340678.315716849</v>
      </c>
      <c r="V745">
        <v>340678.315716849</v>
      </c>
      <c r="W745">
        <v>340678.315716849</v>
      </c>
      <c r="X745">
        <v>340678.315716849</v>
      </c>
      <c r="Y745">
        <v>340678.315716849</v>
      </c>
      <c r="Z745">
        <v>340678.315716849</v>
      </c>
      <c r="AA745">
        <v>340678.315716849</v>
      </c>
      <c r="AB745">
        <v>340678.315716849</v>
      </c>
      <c r="AC745">
        <v>340678.315716849</v>
      </c>
      <c r="AD745">
        <v>340678.315716849</v>
      </c>
      <c r="AE745">
        <v>340678.315716849</v>
      </c>
      <c r="AF745">
        <v>340678.315716849</v>
      </c>
      <c r="AG745">
        <v>340678.315716849</v>
      </c>
      <c r="AH745">
        <v>340678.315716849</v>
      </c>
      <c r="AI745">
        <v>340678.315716849</v>
      </c>
    </row>
    <row r="746" spans="1:35" x14ac:dyDescent="0.15">
      <c r="A746" t="s">
        <v>47</v>
      </c>
      <c r="B746" t="s">
        <v>53</v>
      </c>
      <c r="C746" t="s">
        <v>66</v>
      </c>
      <c r="D746">
        <v>2029</v>
      </c>
      <c r="E746">
        <v>1</v>
      </c>
      <c r="O746">
        <v>344721.57322306698</v>
      </c>
      <c r="P746">
        <v>347747.91024800099</v>
      </c>
      <c r="Q746">
        <v>350268.76872170903</v>
      </c>
      <c r="R746">
        <v>352354.782360201</v>
      </c>
      <c r="S746">
        <v>354020.52018949302</v>
      </c>
      <c r="T746">
        <v>355341.955174734</v>
      </c>
      <c r="U746">
        <v>356351.89447917702</v>
      </c>
      <c r="V746">
        <v>356351.89447917702</v>
      </c>
      <c r="W746">
        <v>356351.89447917702</v>
      </c>
      <c r="X746">
        <v>356351.89447917702</v>
      </c>
      <c r="Y746">
        <v>356351.89447917702</v>
      </c>
      <c r="Z746">
        <v>356351.89447917702</v>
      </c>
      <c r="AA746">
        <v>356351.89447917702</v>
      </c>
      <c r="AB746">
        <v>356351.89447917702</v>
      </c>
      <c r="AC746">
        <v>356351.89447917702</v>
      </c>
      <c r="AD746">
        <v>356351.89447917702</v>
      </c>
      <c r="AE746">
        <v>356351.89447917702</v>
      </c>
      <c r="AF746">
        <v>356351.89447917702</v>
      </c>
      <c r="AG746">
        <v>356351.89447917702</v>
      </c>
      <c r="AH746">
        <v>356351.89447917702</v>
      </c>
      <c r="AI746">
        <v>356351.89447917702</v>
      </c>
    </row>
    <row r="747" spans="1:35" x14ac:dyDescent="0.15">
      <c r="A747" t="s">
        <v>47</v>
      </c>
      <c r="B747" t="s">
        <v>53</v>
      </c>
      <c r="C747" t="s">
        <v>66</v>
      </c>
      <c r="D747">
        <v>2030</v>
      </c>
      <c r="E747">
        <v>1</v>
      </c>
      <c r="P747">
        <v>357456.69742328301</v>
      </c>
      <c r="Q747">
        <v>360047.93584090698</v>
      </c>
      <c r="R747">
        <v>362192.18897376797</v>
      </c>
      <c r="S747">
        <v>363904.43260107603</v>
      </c>
      <c r="T747">
        <v>365262.76078009303</v>
      </c>
      <c r="U747">
        <v>366300.89661851298</v>
      </c>
      <c r="V747">
        <v>366300.89661851298</v>
      </c>
      <c r="W747">
        <v>366300.89661851298</v>
      </c>
      <c r="X747">
        <v>366300.89661851298</v>
      </c>
      <c r="Y747">
        <v>366300.89661851298</v>
      </c>
      <c r="Z747">
        <v>366300.89661851298</v>
      </c>
      <c r="AA747">
        <v>366300.89661851298</v>
      </c>
      <c r="AB747">
        <v>366300.89661851298</v>
      </c>
      <c r="AC747">
        <v>366300.89661851298</v>
      </c>
      <c r="AD747">
        <v>366300.89661851298</v>
      </c>
      <c r="AE747">
        <v>366300.89661851298</v>
      </c>
      <c r="AF747">
        <v>366300.89661851298</v>
      </c>
      <c r="AG747">
        <v>366300.89661851298</v>
      </c>
      <c r="AH747">
        <v>366300.89661851298</v>
      </c>
      <c r="AI747">
        <v>366300.89661851298</v>
      </c>
    </row>
    <row r="748" spans="1:35" x14ac:dyDescent="0.15">
      <c r="A748" t="s">
        <v>47</v>
      </c>
      <c r="B748" t="s">
        <v>53</v>
      </c>
      <c r="C748" t="s">
        <v>66</v>
      </c>
      <c r="D748">
        <v>2031</v>
      </c>
      <c r="E748">
        <v>1</v>
      </c>
      <c r="Q748">
        <v>369461.41637301497</v>
      </c>
      <c r="R748">
        <v>371661.731166318</v>
      </c>
      <c r="S748">
        <v>373418.74153285002</v>
      </c>
      <c r="T748">
        <v>374812.583304909</v>
      </c>
      <c r="U748">
        <v>375877.86128339398</v>
      </c>
      <c r="V748">
        <v>375877.86128339398</v>
      </c>
      <c r="W748">
        <v>375877.86128339398</v>
      </c>
      <c r="X748">
        <v>375877.86128339398</v>
      </c>
      <c r="Y748">
        <v>375877.86128339398</v>
      </c>
      <c r="Z748">
        <v>375877.86128339398</v>
      </c>
      <c r="AA748">
        <v>375877.86128339398</v>
      </c>
      <c r="AB748">
        <v>375877.86128339398</v>
      </c>
      <c r="AC748">
        <v>375877.86128339398</v>
      </c>
      <c r="AD748">
        <v>375877.86128339398</v>
      </c>
      <c r="AE748">
        <v>375877.86128339398</v>
      </c>
      <c r="AF748">
        <v>375877.86128339398</v>
      </c>
      <c r="AG748">
        <v>375877.86128339398</v>
      </c>
      <c r="AH748">
        <v>375877.86128339398</v>
      </c>
      <c r="AI748">
        <v>375877.86128339398</v>
      </c>
    </row>
    <row r="749" spans="1:35" x14ac:dyDescent="0.15">
      <c r="A749" t="s">
        <v>47</v>
      </c>
      <c r="B749" t="s">
        <v>53</v>
      </c>
      <c r="C749" t="s">
        <v>66</v>
      </c>
      <c r="D749">
        <v>2032</v>
      </c>
      <c r="E749">
        <v>1</v>
      </c>
      <c r="R749">
        <v>382507.798289117</v>
      </c>
      <c r="S749">
        <v>384316.08284067397</v>
      </c>
      <c r="T749">
        <v>385750.60058271</v>
      </c>
      <c r="U749">
        <v>386846.96617525403</v>
      </c>
      <c r="V749">
        <v>386846.96617525403</v>
      </c>
      <c r="W749">
        <v>386846.96617525403</v>
      </c>
      <c r="X749">
        <v>386846.96617525403</v>
      </c>
      <c r="Y749">
        <v>386846.96617525403</v>
      </c>
      <c r="Z749">
        <v>386846.96617525403</v>
      </c>
      <c r="AA749">
        <v>386846.96617525403</v>
      </c>
      <c r="AB749">
        <v>386846.96617525403</v>
      </c>
      <c r="AC749">
        <v>386846.96617525403</v>
      </c>
      <c r="AD749">
        <v>386846.96617525403</v>
      </c>
      <c r="AE749">
        <v>386846.96617525403</v>
      </c>
      <c r="AF749">
        <v>386846.96617525403</v>
      </c>
      <c r="AG749">
        <v>386846.96617525403</v>
      </c>
      <c r="AH749">
        <v>386846.96617525403</v>
      </c>
      <c r="AI749">
        <v>386846.96617525403</v>
      </c>
    </row>
    <row r="750" spans="1:35" x14ac:dyDescent="0.15">
      <c r="A750" t="s">
        <v>47</v>
      </c>
      <c r="B750" t="s">
        <v>53</v>
      </c>
      <c r="C750" t="s">
        <v>66</v>
      </c>
      <c r="D750">
        <v>2033</v>
      </c>
      <c r="E750">
        <v>1</v>
      </c>
      <c r="S750">
        <v>386533.70371950802</v>
      </c>
      <c r="T750">
        <v>387976.49906593701</v>
      </c>
      <c r="U750">
        <v>389079.19102195499</v>
      </c>
      <c r="V750">
        <v>389079.19102195499</v>
      </c>
      <c r="W750">
        <v>389079.19102195499</v>
      </c>
      <c r="X750">
        <v>389079.19102195499</v>
      </c>
      <c r="Y750">
        <v>389079.19102195499</v>
      </c>
      <c r="Z750">
        <v>389079.19102195499</v>
      </c>
      <c r="AA750">
        <v>389079.19102195499</v>
      </c>
      <c r="AB750">
        <v>389079.19102195499</v>
      </c>
      <c r="AC750">
        <v>389079.19102195499</v>
      </c>
      <c r="AD750">
        <v>389079.19102195499</v>
      </c>
      <c r="AE750">
        <v>389079.19102195499</v>
      </c>
      <c r="AF750">
        <v>389079.19102195499</v>
      </c>
      <c r="AG750">
        <v>389079.19102195499</v>
      </c>
      <c r="AH750">
        <v>389079.19102195499</v>
      </c>
      <c r="AI750">
        <v>389079.19102195499</v>
      </c>
    </row>
    <row r="751" spans="1:35" x14ac:dyDescent="0.15">
      <c r="A751" t="s">
        <v>47</v>
      </c>
      <c r="B751" t="s">
        <v>53</v>
      </c>
      <c r="C751" t="s">
        <v>66</v>
      </c>
      <c r="D751">
        <v>2034</v>
      </c>
      <c r="E751">
        <v>1</v>
      </c>
      <c r="T751">
        <v>394678.12890791602</v>
      </c>
      <c r="U751">
        <v>395799.86797976901</v>
      </c>
      <c r="V751">
        <v>395799.86797976901</v>
      </c>
      <c r="W751">
        <v>395799.86797976901</v>
      </c>
      <c r="X751">
        <v>395799.86797976901</v>
      </c>
      <c r="Y751">
        <v>395799.86797976901</v>
      </c>
      <c r="Z751">
        <v>395799.86797976901</v>
      </c>
      <c r="AA751">
        <v>395799.86797976901</v>
      </c>
      <c r="AB751">
        <v>395799.86797976901</v>
      </c>
      <c r="AC751">
        <v>395799.86797976901</v>
      </c>
      <c r="AD751">
        <v>395799.86797976901</v>
      </c>
      <c r="AE751">
        <v>395799.86797976901</v>
      </c>
      <c r="AF751">
        <v>395799.86797976901</v>
      </c>
      <c r="AG751">
        <v>395799.86797976901</v>
      </c>
      <c r="AH751">
        <v>395799.86797976901</v>
      </c>
      <c r="AI751">
        <v>395799.86797976901</v>
      </c>
    </row>
    <row r="752" spans="1:35" x14ac:dyDescent="0.15">
      <c r="A752" t="s">
        <v>47</v>
      </c>
      <c r="B752" t="s">
        <v>53</v>
      </c>
      <c r="C752" t="s">
        <v>66</v>
      </c>
      <c r="D752">
        <v>2035</v>
      </c>
      <c r="E752">
        <v>1</v>
      </c>
      <c r="U752">
        <v>398668.15689569199</v>
      </c>
      <c r="V752">
        <v>398668.15689569199</v>
      </c>
      <c r="W752">
        <v>398668.15689569199</v>
      </c>
      <c r="X752">
        <v>398668.15689569199</v>
      </c>
      <c r="Y752">
        <v>398668.15689569199</v>
      </c>
      <c r="Z752">
        <v>398668.15689569199</v>
      </c>
      <c r="AA752">
        <v>398668.15689569199</v>
      </c>
      <c r="AB752">
        <v>398668.15689569199</v>
      </c>
      <c r="AC752">
        <v>398668.15689569199</v>
      </c>
      <c r="AD752">
        <v>398668.15689569199</v>
      </c>
      <c r="AE752">
        <v>398668.15689569199</v>
      </c>
      <c r="AF752">
        <v>398668.15689569199</v>
      </c>
      <c r="AG752">
        <v>398668.15689569199</v>
      </c>
      <c r="AH752">
        <v>398668.15689569199</v>
      </c>
      <c r="AI752">
        <v>398668.15689569199</v>
      </c>
    </row>
    <row r="753" spans="1:35" x14ac:dyDescent="0.15">
      <c r="A753" t="s">
        <v>47</v>
      </c>
      <c r="B753" t="s">
        <v>53</v>
      </c>
      <c r="C753" t="s">
        <v>65</v>
      </c>
      <c r="D753">
        <v>2016</v>
      </c>
      <c r="E753">
        <v>1</v>
      </c>
      <c r="U753">
        <v>1.23030287498968E-9</v>
      </c>
      <c r="V753">
        <v>148469.082568924</v>
      </c>
      <c r="W753">
        <v>187088.78704870501</v>
      </c>
      <c r="X753">
        <v>203427.133947325</v>
      </c>
      <c r="Y753">
        <v>353385.96880236402</v>
      </c>
      <c r="Z753">
        <v>414448.09906088101</v>
      </c>
      <c r="AA753">
        <v>597085.86244716903</v>
      </c>
      <c r="AB753">
        <v>668294.33192725095</v>
      </c>
      <c r="AC753">
        <v>706239.179382195</v>
      </c>
      <c r="AD753">
        <v>729101.61559242301</v>
      </c>
      <c r="AE753">
        <v>744154.33931422106</v>
      </c>
      <c r="AF753">
        <v>744154.33931422106</v>
      </c>
      <c r="AG753">
        <v>744154.33931422106</v>
      </c>
      <c r="AH753">
        <v>744154.33931422106</v>
      </c>
      <c r="AI753">
        <v>744154.33931422106</v>
      </c>
    </row>
    <row r="754" spans="1:35" x14ac:dyDescent="0.15">
      <c r="A754" t="s">
        <v>47</v>
      </c>
      <c r="B754" t="s">
        <v>53</v>
      </c>
      <c r="C754" t="s">
        <v>65</v>
      </c>
      <c r="D754">
        <v>2035</v>
      </c>
      <c r="E754">
        <v>1</v>
      </c>
      <c r="U754">
        <v>5.7147630925490703E-24</v>
      </c>
      <c r="V754">
        <v>6.8963964134166799E-10</v>
      </c>
      <c r="W754">
        <v>8.6902836447055695E-10</v>
      </c>
      <c r="X754">
        <v>9.4492006865785208E-10</v>
      </c>
      <c r="Y754">
        <v>9.5308830942836793E-10</v>
      </c>
      <c r="Z754">
        <v>9.5308830942836793E-10</v>
      </c>
      <c r="AA754">
        <v>9.5308830942836793E-10</v>
      </c>
      <c r="AB754">
        <v>9.5308830942836793E-10</v>
      </c>
      <c r="AC754">
        <v>9.5308830942836793E-10</v>
      </c>
      <c r="AD754">
        <v>9.5308830942836793E-10</v>
      </c>
      <c r="AE754">
        <v>9.5308830942836793E-10</v>
      </c>
      <c r="AF754">
        <v>9.5308830942836793E-10</v>
      </c>
      <c r="AG754">
        <v>9.5308830942836793E-10</v>
      </c>
      <c r="AH754">
        <v>9.5308830942836793E-10</v>
      </c>
      <c r="AI754">
        <v>9.5308830942836793E-10</v>
      </c>
    </row>
    <row r="755" spans="1:35" x14ac:dyDescent="0.15">
      <c r="A755" t="s">
        <v>47</v>
      </c>
      <c r="B755" t="s">
        <v>53</v>
      </c>
      <c r="C755" t="s">
        <v>65</v>
      </c>
      <c r="D755">
        <v>2036</v>
      </c>
      <c r="E755">
        <v>1</v>
      </c>
      <c r="V755">
        <v>198878.21751846999</v>
      </c>
      <c r="W755">
        <v>250610.321301513</v>
      </c>
      <c r="X755">
        <v>272495.964104535</v>
      </c>
      <c r="Y755">
        <v>274851.52064061502</v>
      </c>
      <c r="Z755">
        <v>274851.52064061502</v>
      </c>
      <c r="AA755">
        <v>274851.52064061502</v>
      </c>
      <c r="AB755">
        <v>274851.52064061502</v>
      </c>
      <c r="AC755">
        <v>274851.52064061502</v>
      </c>
      <c r="AD755">
        <v>274851.52064061502</v>
      </c>
      <c r="AE755">
        <v>274851.52064061502</v>
      </c>
      <c r="AF755">
        <v>274851.52064061502</v>
      </c>
      <c r="AG755">
        <v>274851.52064061502</v>
      </c>
      <c r="AH755">
        <v>274851.52064061502</v>
      </c>
      <c r="AI755">
        <v>274851.52064061502</v>
      </c>
    </row>
    <row r="756" spans="1:35" x14ac:dyDescent="0.15">
      <c r="A756" t="s">
        <v>47</v>
      </c>
      <c r="B756" t="s">
        <v>53</v>
      </c>
      <c r="C756" t="s">
        <v>65</v>
      </c>
      <c r="D756">
        <v>2037</v>
      </c>
      <c r="E756">
        <v>1</v>
      </c>
      <c r="W756">
        <v>253591.50249131399</v>
      </c>
      <c r="X756">
        <v>275737.48998529802</v>
      </c>
      <c r="Y756">
        <v>278121.067477579</v>
      </c>
      <c r="Z756">
        <v>278121.067477579</v>
      </c>
      <c r="AA756">
        <v>278121.067477579</v>
      </c>
      <c r="AB756">
        <v>278121.067477579</v>
      </c>
      <c r="AC756">
        <v>278121.067477579</v>
      </c>
      <c r="AD756">
        <v>278121.067477579</v>
      </c>
      <c r="AE756">
        <v>278121.067477579</v>
      </c>
      <c r="AF756">
        <v>278121.067477579</v>
      </c>
      <c r="AG756">
        <v>278121.067477579</v>
      </c>
      <c r="AH756">
        <v>278121.067477579</v>
      </c>
      <c r="AI756">
        <v>278121.067477579</v>
      </c>
    </row>
    <row r="757" spans="1:35" x14ac:dyDescent="0.15">
      <c r="A757" t="s">
        <v>47</v>
      </c>
      <c r="B757" t="s">
        <v>53</v>
      </c>
      <c r="C757" t="s">
        <v>65</v>
      </c>
      <c r="D757">
        <v>2038</v>
      </c>
      <c r="E757">
        <v>1</v>
      </c>
      <c r="X757">
        <v>274374.38679441297</v>
      </c>
      <c r="Y757">
        <v>276746.18111536797</v>
      </c>
      <c r="Z757">
        <v>276746.18111536797</v>
      </c>
      <c r="AA757">
        <v>276746.18111536797</v>
      </c>
      <c r="AB757">
        <v>276746.18111536797</v>
      </c>
      <c r="AC757">
        <v>276746.18111536797</v>
      </c>
      <c r="AD757">
        <v>276746.18111536797</v>
      </c>
      <c r="AE757">
        <v>276746.18111536797</v>
      </c>
      <c r="AF757">
        <v>276746.18111536797</v>
      </c>
      <c r="AG757">
        <v>276746.18111536797</v>
      </c>
      <c r="AH757">
        <v>276746.18111536797</v>
      </c>
      <c r="AI757">
        <v>276746.18111536797</v>
      </c>
    </row>
    <row r="758" spans="1:35" x14ac:dyDescent="0.15">
      <c r="A758" t="s">
        <v>47</v>
      </c>
      <c r="B758" t="s">
        <v>53</v>
      </c>
      <c r="C758" t="s">
        <v>65</v>
      </c>
      <c r="D758">
        <v>2039</v>
      </c>
      <c r="E758">
        <v>1</v>
      </c>
      <c r="Y758">
        <v>171068.122289316</v>
      </c>
      <c r="Z758">
        <v>221525.47662381799</v>
      </c>
      <c r="AA758">
        <v>221525.47662381799</v>
      </c>
      <c r="AB758">
        <v>221525.47662381799</v>
      </c>
      <c r="AC758">
        <v>221525.47662381799</v>
      </c>
      <c r="AD758">
        <v>221525.47662381799</v>
      </c>
      <c r="AE758">
        <v>221525.47662381799</v>
      </c>
      <c r="AF758">
        <v>221525.47662381799</v>
      </c>
      <c r="AG758">
        <v>221525.47662381799</v>
      </c>
      <c r="AH758">
        <v>221525.47662381799</v>
      </c>
      <c r="AI758">
        <v>221525.47662381799</v>
      </c>
    </row>
    <row r="759" spans="1:35" x14ac:dyDescent="0.15">
      <c r="A759" t="s">
        <v>47</v>
      </c>
      <c r="B759" t="s">
        <v>53</v>
      </c>
      <c r="C759" t="s">
        <v>65</v>
      </c>
      <c r="D759">
        <v>2040</v>
      </c>
      <c r="E759">
        <v>1</v>
      </c>
      <c r="Z759">
        <v>210658.745533254</v>
      </c>
      <c r="AA759">
        <v>210658.74553325601</v>
      </c>
      <c r="AB759">
        <v>210658.745533257</v>
      </c>
      <c r="AC759">
        <v>210658.745533257</v>
      </c>
      <c r="AD759">
        <v>210658.745533257</v>
      </c>
      <c r="AE759">
        <v>210658.74553325801</v>
      </c>
      <c r="AF759">
        <v>210658.74553325801</v>
      </c>
      <c r="AG759">
        <v>210658.74553325801</v>
      </c>
      <c r="AH759">
        <v>210658.74553325801</v>
      </c>
      <c r="AI759">
        <v>210658.74553325801</v>
      </c>
    </row>
    <row r="760" spans="1:35" x14ac:dyDescent="0.15">
      <c r="A760" t="s">
        <v>47</v>
      </c>
      <c r="B760" t="s">
        <v>53</v>
      </c>
      <c r="C760" t="s">
        <v>65</v>
      </c>
      <c r="D760">
        <v>2041</v>
      </c>
      <c r="E760">
        <v>1</v>
      </c>
      <c r="AA760">
        <v>138167.959855155</v>
      </c>
      <c r="AB760">
        <v>192038.13856327601</v>
      </c>
      <c r="AC760">
        <v>220743.93337076</v>
      </c>
      <c r="AD760">
        <v>238039.67829183899</v>
      </c>
      <c r="AE760">
        <v>249427.26916210901</v>
      </c>
      <c r="AF760">
        <v>249427.26916210901</v>
      </c>
      <c r="AG760">
        <v>249427.26916210901</v>
      </c>
      <c r="AH760">
        <v>249427.26916210901</v>
      </c>
      <c r="AI760">
        <v>249427.26916210901</v>
      </c>
    </row>
    <row r="761" spans="1:35" x14ac:dyDescent="0.15">
      <c r="A761" t="s">
        <v>47</v>
      </c>
      <c r="B761" t="s">
        <v>53</v>
      </c>
      <c r="C761" t="s">
        <v>65</v>
      </c>
      <c r="D761">
        <v>2042</v>
      </c>
      <c r="E761">
        <v>1</v>
      </c>
      <c r="AB761">
        <v>191383.79574126101</v>
      </c>
      <c r="AC761">
        <v>219991.77960909001</v>
      </c>
      <c r="AD761">
        <v>237228.59172325299</v>
      </c>
      <c r="AE761">
        <v>248577.38098670801</v>
      </c>
      <c r="AF761">
        <v>248577.38098670801</v>
      </c>
      <c r="AG761">
        <v>248577.38098670801</v>
      </c>
      <c r="AH761">
        <v>248577.38098670801</v>
      </c>
      <c r="AI761">
        <v>248577.38098670801</v>
      </c>
    </row>
    <row r="762" spans="1:35" x14ac:dyDescent="0.15">
      <c r="A762" t="s">
        <v>47</v>
      </c>
      <c r="B762" t="s">
        <v>53</v>
      </c>
      <c r="C762" t="s">
        <v>65</v>
      </c>
      <c r="D762">
        <v>2043</v>
      </c>
      <c r="E762">
        <v>1</v>
      </c>
      <c r="AC762">
        <v>224801.60497978199</v>
      </c>
      <c r="AD762">
        <v>242415.27688554299</v>
      </c>
      <c r="AE762">
        <v>254012.19221363001</v>
      </c>
      <c r="AF762">
        <v>254012.19221363001</v>
      </c>
      <c r="AG762">
        <v>254012.19221363001</v>
      </c>
      <c r="AH762">
        <v>254012.19221363001</v>
      </c>
      <c r="AI762">
        <v>254012.19221363001</v>
      </c>
    </row>
    <row r="763" spans="1:35" x14ac:dyDescent="0.15">
      <c r="A763" t="s">
        <v>47</v>
      </c>
      <c r="B763" t="s">
        <v>53</v>
      </c>
      <c r="C763" t="s">
        <v>65</v>
      </c>
      <c r="D763">
        <v>2044</v>
      </c>
      <c r="E763">
        <v>1</v>
      </c>
      <c r="AD763">
        <v>244649.32234639299</v>
      </c>
      <c r="AE763">
        <v>256353.112275708</v>
      </c>
      <c r="AF763">
        <v>256353.112275708</v>
      </c>
      <c r="AG763">
        <v>256353.112275708</v>
      </c>
      <c r="AH763">
        <v>256353.112275708</v>
      </c>
      <c r="AI763">
        <v>256353.112275708</v>
      </c>
    </row>
    <row r="764" spans="1:35" x14ac:dyDescent="0.15">
      <c r="A764" t="s">
        <v>47</v>
      </c>
      <c r="B764" t="s">
        <v>53</v>
      </c>
      <c r="C764" t="s">
        <v>65</v>
      </c>
      <c r="D764">
        <v>2045</v>
      </c>
      <c r="E764">
        <v>1</v>
      </c>
      <c r="AE764">
        <v>261213.87622626199</v>
      </c>
      <c r="AF764">
        <v>261213.87622626199</v>
      </c>
      <c r="AG764">
        <v>261213.87622626199</v>
      </c>
      <c r="AH764">
        <v>261213.87622626199</v>
      </c>
      <c r="AI764">
        <v>261213.87622626199</v>
      </c>
    </row>
    <row r="765" spans="1:35" x14ac:dyDescent="0.15">
      <c r="A765" t="s">
        <v>47</v>
      </c>
      <c r="B765" t="s">
        <v>50</v>
      </c>
      <c r="C765" t="s">
        <v>66</v>
      </c>
      <c r="D765">
        <v>2016</v>
      </c>
      <c r="E765">
        <v>1</v>
      </c>
      <c r="F765">
        <v>307695.91661914397</v>
      </c>
      <c r="G765">
        <v>307695.91661914397</v>
      </c>
      <c r="H765">
        <v>307695.91661914397</v>
      </c>
      <c r="I765">
        <v>307695.91661914397</v>
      </c>
      <c r="J765">
        <v>306094.76803144999</v>
      </c>
      <c r="K765">
        <v>307695.91661914397</v>
      </c>
      <c r="L765">
        <v>307251.57059479703</v>
      </c>
      <c r="M765">
        <v>307695.91661914397</v>
      </c>
      <c r="N765">
        <v>306806.092971834</v>
      </c>
      <c r="O765">
        <v>307266.96725210099</v>
      </c>
      <c r="P765">
        <v>307695.91661914397</v>
      </c>
      <c r="Q765">
        <v>307695.91661914397</v>
      </c>
      <c r="R765">
        <v>304085.49700273701</v>
      </c>
      <c r="S765">
        <v>301554.59501731698</v>
      </c>
      <c r="T765">
        <v>299365.92956325703</v>
      </c>
      <c r="U765">
        <v>305578.88631880598</v>
      </c>
      <c r="V765">
        <v>306262.46322625998</v>
      </c>
      <c r="W765">
        <v>298029.39747410698</v>
      </c>
      <c r="X765">
        <v>301397.64265503298</v>
      </c>
      <c r="Y765">
        <v>303072.85437020398</v>
      </c>
      <c r="Z765">
        <v>301792.27393986698</v>
      </c>
      <c r="AA765">
        <v>279806.76662029303</v>
      </c>
      <c r="AB765">
        <v>266845.15900749899</v>
      </c>
      <c r="AC765">
        <v>248090.19981680799</v>
      </c>
      <c r="AD765">
        <v>222886.48906004999</v>
      </c>
      <c r="AE765">
        <v>208576.710252894</v>
      </c>
      <c r="AF765">
        <v>208576.710252894</v>
      </c>
      <c r="AG765">
        <v>208576.710252894</v>
      </c>
      <c r="AH765">
        <v>208576.710252894</v>
      </c>
      <c r="AI765">
        <v>208576.710252894</v>
      </c>
    </row>
    <row r="766" spans="1:35" x14ac:dyDescent="0.15">
      <c r="A766" t="s">
        <v>47</v>
      </c>
      <c r="B766" t="s">
        <v>50</v>
      </c>
      <c r="C766" t="s">
        <v>66</v>
      </c>
      <c r="D766">
        <v>2020</v>
      </c>
      <c r="E766">
        <v>1</v>
      </c>
      <c r="F766">
        <v>205254.81244445199</v>
      </c>
      <c r="G766">
        <v>205254.81244445199</v>
      </c>
      <c r="H766">
        <v>205254.81244445199</v>
      </c>
      <c r="I766">
        <v>205254.81244445199</v>
      </c>
      <c r="J766">
        <v>205051.04333734501</v>
      </c>
      <c r="K766">
        <v>205254.81244445199</v>
      </c>
      <c r="L766">
        <v>204825.48177831201</v>
      </c>
      <c r="M766">
        <v>205254.81244445199</v>
      </c>
      <c r="N766">
        <v>205254.81244445199</v>
      </c>
      <c r="O766">
        <v>205254.81244445199</v>
      </c>
      <c r="P766">
        <v>205254.81244445199</v>
      </c>
      <c r="Q766">
        <v>205254.81244445199</v>
      </c>
      <c r="R766">
        <v>205254.81244445199</v>
      </c>
      <c r="S766">
        <v>202764.57511011799</v>
      </c>
      <c r="T766">
        <v>200301.297943741</v>
      </c>
      <c r="U766">
        <v>204613.23688257899</v>
      </c>
      <c r="V766">
        <v>204203.535311921</v>
      </c>
      <c r="W766">
        <v>203679.15206671099</v>
      </c>
      <c r="X766">
        <v>203035.857868844</v>
      </c>
      <c r="Y766">
        <v>202023.27256873201</v>
      </c>
      <c r="Z766">
        <v>202731.28719398699</v>
      </c>
      <c r="AA766">
        <v>186913.01017427101</v>
      </c>
      <c r="AB766">
        <v>180213.13850814401</v>
      </c>
      <c r="AC766">
        <v>169910.56276753699</v>
      </c>
      <c r="AD766">
        <v>156035.688076377</v>
      </c>
      <c r="AE766">
        <v>139693.095554064</v>
      </c>
      <c r="AF766">
        <v>139693.095554064</v>
      </c>
      <c r="AG766">
        <v>139693.095554064</v>
      </c>
      <c r="AH766">
        <v>139693.095554064</v>
      </c>
      <c r="AI766">
        <v>139693.095554064</v>
      </c>
    </row>
    <row r="767" spans="1:35" x14ac:dyDescent="0.15">
      <c r="A767" t="s">
        <v>47</v>
      </c>
      <c r="B767" t="s">
        <v>50</v>
      </c>
      <c r="C767" t="s">
        <v>66</v>
      </c>
      <c r="D767">
        <v>2021</v>
      </c>
      <c r="E767">
        <v>1</v>
      </c>
      <c r="G767">
        <v>51185.349472989903</v>
      </c>
      <c r="H767">
        <v>51185.349472989903</v>
      </c>
      <c r="I767">
        <v>51185.349472989903</v>
      </c>
      <c r="J767">
        <v>51134.534620783103</v>
      </c>
      <c r="K767">
        <v>51185.349472989903</v>
      </c>
      <c r="L767">
        <v>51078.2852832438</v>
      </c>
      <c r="M767">
        <v>51185.349472989903</v>
      </c>
      <c r="N767">
        <v>51185.349472989903</v>
      </c>
      <c r="O767">
        <v>51185.349472989903</v>
      </c>
      <c r="P767">
        <v>51185.349472989903</v>
      </c>
      <c r="Q767">
        <v>51185.349472989903</v>
      </c>
      <c r="R767">
        <v>51185.349472989903</v>
      </c>
      <c r="S767">
        <v>50564.347379491599</v>
      </c>
      <c r="T767">
        <v>49950.068468764701</v>
      </c>
      <c r="U767">
        <v>51025.356784113501</v>
      </c>
      <c r="V767">
        <v>50923.187593418101</v>
      </c>
      <c r="W767">
        <v>50792.419698896403</v>
      </c>
      <c r="X767">
        <v>50631.9984257498</v>
      </c>
      <c r="Y767">
        <v>50379.485308809002</v>
      </c>
      <c r="Z767">
        <v>50556.0462166586</v>
      </c>
      <c r="AA767">
        <v>46611.368731769697</v>
      </c>
      <c r="AB767">
        <v>44940.590499723497</v>
      </c>
      <c r="AC767">
        <v>42371.389156892001</v>
      </c>
      <c r="AD767">
        <v>38911.346970776998</v>
      </c>
      <c r="AE767">
        <v>34835.918484657101</v>
      </c>
      <c r="AF767">
        <v>34835.918484657101</v>
      </c>
      <c r="AG767">
        <v>34835.918484657101</v>
      </c>
      <c r="AH767">
        <v>34835.918484657101</v>
      </c>
      <c r="AI767">
        <v>34835.918484657101</v>
      </c>
    </row>
    <row r="768" spans="1:35" x14ac:dyDescent="0.15">
      <c r="A768" t="s">
        <v>47</v>
      </c>
      <c r="B768" t="s">
        <v>50</v>
      </c>
      <c r="C768" t="s">
        <v>66</v>
      </c>
      <c r="D768">
        <v>2022</v>
      </c>
      <c r="E768">
        <v>1</v>
      </c>
      <c r="H768">
        <v>39285.104789176003</v>
      </c>
      <c r="I768">
        <v>39285.104789176003</v>
      </c>
      <c r="J768">
        <v>39175.816526298899</v>
      </c>
      <c r="K768">
        <v>39285.104789176003</v>
      </c>
      <c r="L768">
        <v>39222.833204495699</v>
      </c>
      <c r="M768">
        <v>39285.104789176003</v>
      </c>
      <c r="N768">
        <v>39167.0820973105</v>
      </c>
      <c r="O768">
        <v>39285.104789176003</v>
      </c>
      <c r="P768">
        <v>39285.104789176003</v>
      </c>
      <c r="Q768">
        <v>39285.104789176003</v>
      </c>
      <c r="R768">
        <v>38890.708275882796</v>
      </c>
      <c r="S768">
        <v>38451.198587234001</v>
      </c>
      <c r="T768">
        <v>38141.766517130702</v>
      </c>
      <c r="U768">
        <v>39092.901964179902</v>
      </c>
      <c r="V768">
        <v>39132.623966947504</v>
      </c>
      <c r="W768">
        <v>38039.148085018802</v>
      </c>
      <c r="X768">
        <v>38521.8447112336</v>
      </c>
      <c r="Y768">
        <v>38700.269173338798</v>
      </c>
      <c r="Z768">
        <v>38550.533302050397</v>
      </c>
      <c r="AA768">
        <v>35849.932066845198</v>
      </c>
      <c r="AB768">
        <v>34161.8140317699</v>
      </c>
      <c r="AC768">
        <v>32004.556216262401</v>
      </c>
      <c r="AD768">
        <v>28720.936454386701</v>
      </c>
      <c r="AE768">
        <v>26934.624202762101</v>
      </c>
      <c r="AF768">
        <v>26934.624202762101</v>
      </c>
      <c r="AG768">
        <v>26934.624202762101</v>
      </c>
      <c r="AH768">
        <v>26934.624202762101</v>
      </c>
      <c r="AI768">
        <v>26934.624202762101</v>
      </c>
    </row>
    <row r="769" spans="1:35" x14ac:dyDescent="0.15">
      <c r="A769" t="s">
        <v>47</v>
      </c>
      <c r="B769" t="s">
        <v>50</v>
      </c>
      <c r="C769" t="s">
        <v>66</v>
      </c>
      <c r="D769">
        <v>2023</v>
      </c>
      <c r="E769">
        <v>1</v>
      </c>
      <c r="I769">
        <v>33247.0612910294</v>
      </c>
      <c r="J769">
        <v>33214.054883469304</v>
      </c>
      <c r="K769">
        <v>33247.0612910294</v>
      </c>
      <c r="L769">
        <v>33177.518546568099</v>
      </c>
      <c r="M769">
        <v>33247.0612910294</v>
      </c>
      <c r="N769">
        <v>33247.0612910294</v>
      </c>
      <c r="O769">
        <v>33247.0612910294</v>
      </c>
      <c r="P769">
        <v>33247.0612910294</v>
      </c>
      <c r="Q769">
        <v>33247.0612910294</v>
      </c>
      <c r="R769">
        <v>33247.0612910294</v>
      </c>
      <c r="S769">
        <v>32843.694021352203</v>
      </c>
      <c r="T769">
        <v>32444.693744808199</v>
      </c>
      <c r="U769">
        <v>33143.139235442097</v>
      </c>
      <c r="V769">
        <v>33076.776001038503</v>
      </c>
      <c r="W769">
        <v>32991.836692255303</v>
      </c>
      <c r="X769">
        <v>32887.636252957702</v>
      </c>
      <c r="Y769">
        <v>32723.618244637699</v>
      </c>
      <c r="Z769">
        <v>32838.302063060699</v>
      </c>
      <c r="AA769">
        <v>30276.066277552301</v>
      </c>
      <c r="AB769">
        <v>29190.8247610541</v>
      </c>
      <c r="AC769">
        <v>27522.019226001801</v>
      </c>
      <c r="AD769">
        <v>25274.574677596</v>
      </c>
      <c r="AE769">
        <v>22627.410556215302</v>
      </c>
      <c r="AF769">
        <v>22627.410556215302</v>
      </c>
      <c r="AG769">
        <v>22627.410556215302</v>
      </c>
      <c r="AH769">
        <v>22627.410556215302</v>
      </c>
      <c r="AI769">
        <v>22627.410556215302</v>
      </c>
    </row>
    <row r="770" spans="1:35" x14ac:dyDescent="0.15">
      <c r="A770" t="s">
        <v>47</v>
      </c>
      <c r="B770" t="s">
        <v>50</v>
      </c>
      <c r="C770" t="s">
        <v>66</v>
      </c>
      <c r="D770">
        <v>2024</v>
      </c>
      <c r="E770">
        <v>1</v>
      </c>
      <c r="J770">
        <v>40004.845841749499</v>
      </c>
      <c r="K770">
        <v>40044.6005856634</v>
      </c>
      <c r="L770">
        <v>39960.839455583096</v>
      </c>
      <c r="M770">
        <v>40044.6005856634</v>
      </c>
      <c r="N770">
        <v>40044.6005856634</v>
      </c>
      <c r="O770">
        <v>40044.6005856634</v>
      </c>
      <c r="P770">
        <v>40044.6005856634</v>
      </c>
      <c r="Q770">
        <v>40044.6005856634</v>
      </c>
      <c r="R770">
        <v>40044.6005856634</v>
      </c>
      <c r="S770">
        <v>39558.762722817097</v>
      </c>
      <c r="T770">
        <v>39078.1847081796</v>
      </c>
      <c r="U770">
        <v>39919.431110634898</v>
      </c>
      <c r="V770">
        <v>39839.499558429401</v>
      </c>
      <c r="W770">
        <v>39737.193954199603</v>
      </c>
      <c r="X770">
        <v>39611.689178424102</v>
      </c>
      <c r="Y770">
        <v>39414.136812080003</v>
      </c>
      <c r="Z770">
        <v>39552.268349847698</v>
      </c>
      <c r="AA770">
        <v>36466.169769921202</v>
      </c>
      <c r="AB770">
        <v>35159.044827757498</v>
      </c>
      <c r="AC770">
        <v>33149.043085908997</v>
      </c>
      <c r="AD770">
        <v>30442.096493200101</v>
      </c>
      <c r="AE770">
        <v>27253.705525424801</v>
      </c>
      <c r="AF770">
        <v>27253.705525424801</v>
      </c>
      <c r="AG770">
        <v>27253.705525424801</v>
      </c>
      <c r="AH770">
        <v>27253.705525424801</v>
      </c>
      <c r="AI770">
        <v>27253.705525424801</v>
      </c>
    </row>
    <row r="771" spans="1:35" x14ac:dyDescent="0.15">
      <c r="A771" t="s">
        <v>47</v>
      </c>
      <c r="B771" t="s">
        <v>50</v>
      </c>
      <c r="C771" t="s">
        <v>66</v>
      </c>
      <c r="D771">
        <v>2025</v>
      </c>
      <c r="E771">
        <v>1</v>
      </c>
      <c r="K771">
        <v>42186.718735414099</v>
      </c>
      <c r="L771">
        <v>42098.476945410599</v>
      </c>
      <c r="M771">
        <v>42186.718735414099</v>
      </c>
      <c r="N771">
        <v>42186.718735414099</v>
      </c>
      <c r="O771">
        <v>42186.718735414099</v>
      </c>
      <c r="P771">
        <v>42186.718735414099</v>
      </c>
      <c r="Q771">
        <v>42186.718735414099</v>
      </c>
      <c r="R771">
        <v>42186.718735414099</v>
      </c>
      <c r="S771">
        <v>41674.891798170298</v>
      </c>
      <c r="T771">
        <v>41168.6060758151</v>
      </c>
      <c r="U771">
        <v>42054.853531115499</v>
      </c>
      <c r="V771">
        <v>41970.646175775197</v>
      </c>
      <c r="W771">
        <v>41862.867906356099</v>
      </c>
      <c r="X771">
        <v>41730.649464964299</v>
      </c>
      <c r="Y771">
        <v>41522.529369056698</v>
      </c>
      <c r="Z771">
        <v>41668.050019707902</v>
      </c>
      <c r="AA771">
        <v>38416.865818167098</v>
      </c>
      <c r="AB771">
        <v>37039.818438979499</v>
      </c>
      <c r="AC771">
        <v>34922.295055030001</v>
      </c>
      <c r="AD771">
        <v>32070.5449347084</v>
      </c>
      <c r="AE771">
        <v>28711.596387117501</v>
      </c>
      <c r="AF771">
        <v>28711.596387117501</v>
      </c>
      <c r="AG771">
        <v>28711.596387117501</v>
      </c>
      <c r="AH771">
        <v>28711.596387117501</v>
      </c>
      <c r="AI771">
        <v>28711.596387117501</v>
      </c>
    </row>
    <row r="772" spans="1:35" x14ac:dyDescent="0.15">
      <c r="A772" t="s">
        <v>47</v>
      </c>
      <c r="B772" t="s">
        <v>50</v>
      </c>
      <c r="C772" t="s">
        <v>66</v>
      </c>
      <c r="D772">
        <v>2026</v>
      </c>
      <c r="E772">
        <v>1</v>
      </c>
      <c r="L772">
        <v>44809.035900122901</v>
      </c>
      <c r="M772">
        <v>44902.959239470503</v>
      </c>
      <c r="N772">
        <v>44902.959239470503</v>
      </c>
      <c r="O772">
        <v>44902.959239470503</v>
      </c>
      <c r="P772">
        <v>44902.959239470503</v>
      </c>
      <c r="Q772">
        <v>44902.959239470503</v>
      </c>
      <c r="R772">
        <v>44902.959239470503</v>
      </c>
      <c r="S772">
        <v>44358.177735015001</v>
      </c>
      <c r="T772">
        <v>43819.294222954697</v>
      </c>
      <c r="U772">
        <v>44762.603742024497</v>
      </c>
      <c r="V772">
        <v>44672.974599065397</v>
      </c>
      <c r="W772">
        <v>44558.256901560198</v>
      </c>
      <c r="X772">
        <v>44417.525423443702</v>
      </c>
      <c r="Y772">
        <v>44196.005275312098</v>
      </c>
      <c r="Z772">
        <v>44350.8954407614</v>
      </c>
      <c r="AA772">
        <v>40890.379997562297</v>
      </c>
      <c r="AB772">
        <v>39424.669835881199</v>
      </c>
      <c r="AC772">
        <v>37170.8072685066</v>
      </c>
      <c r="AD772">
        <v>34135.443930175599</v>
      </c>
      <c r="AE772">
        <v>30560.2256093125</v>
      </c>
      <c r="AF772">
        <v>30560.2256093125</v>
      </c>
      <c r="AG772">
        <v>30560.2256093125</v>
      </c>
      <c r="AH772">
        <v>30560.2256093125</v>
      </c>
      <c r="AI772">
        <v>30560.2256093125</v>
      </c>
    </row>
    <row r="773" spans="1:35" x14ac:dyDescent="0.15">
      <c r="A773" t="s">
        <v>47</v>
      </c>
      <c r="B773" t="s">
        <v>50</v>
      </c>
      <c r="C773" t="s">
        <v>66</v>
      </c>
      <c r="D773">
        <v>2027</v>
      </c>
      <c r="E773">
        <v>1</v>
      </c>
      <c r="M773">
        <v>47248.014898144902</v>
      </c>
      <c r="N773">
        <v>47248.014898144902</v>
      </c>
      <c r="O773">
        <v>47248.014898144902</v>
      </c>
      <c r="P773">
        <v>47248.014898144902</v>
      </c>
      <c r="Q773">
        <v>47248.014898144902</v>
      </c>
      <c r="R773">
        <v>47248.014898144902</v>
      </c>
      <c r="S773">
        <v>46674.782196454202</v>
      </c>
      <c r="T773">
        <v>46107.7555096293</v>
      </c>
      <c r="U773">
        <v>47100.329339182099</v>
      </c>
      <c r="V773">
        <v>47006.019317001701</v>
      </c>
      <c r="W773">
        <v>46885.310491289398</v>
      </c>
      <c r="X773">
        <v>46737.229316077101</v>
      </c>
      <c r="Y773">
        <v>46504.140285054797</v>
      </c>
      <c r="Z773">
        <v>46667.119584608299</v>
      </c>
      <c r="AA773">
        <v>43025.878829326197</v>
      </c>
      <c r="AB773">
        <v>41483.621999745097</v>
      </c>
      <c r="AC773">
        <v>39112.051529439101</v>
      </c>
      <c r="AD773">
        <v>35918.166434563602</v>
      </c>
      <c r="AE773">
        <v>32156.2324473761</v>
      </c>
      <c r="AF773">
        <v>32156.2324473761</v>
      </c>
      <c r="AG773">
        <v>32156.2324473761</v>
      </c>
      <c r="AH773">
        <v>32156.2324473761</v>
      </c>
      <c r="AI773">
        <v>32156.2324473761</v>
      </c>
    </row>
    <row r="774" spans="1:35" x14ac:dyDescent="0.15">
      <c r="A774" t="s">
        <v>47</v>
      </c>
      <c r="B774" t="s">
        <v>50</v>
      </c>
      <c r="C774" t="s">
        <v>66</v>
      </c>
      <c r="D774">
        <v>2028</v>
      </c>
      <c r="E774">
        <v>1</v>
      </c>
      <c r="N774">
        <v>49237.496289046903</v>
      </c>
      <c r="O774">
        <v>49237.496289046903</v>
      </c>
      <c r="P774">
        <v>49237.496289046903</v>
      </c>
      <c r="Q774">
        <v>49237.496289046903</v>
      </c>
      <c r="R774">
        <v>49237.496289046903</v>
      </c>
      <c r="S774">
        <v>48640.126366033102</v>
      </c>
      <c r="T774">
        <v>48049.223775765196</v>
      </c>
      <c r="U774">
        <v>49083.592105409603</v>
      </c>
      <c r="V774">
        <v>48985.310952706503</v>
      </c>
      <c r="W774">
        <v>48859.519416895302</v>
      </c>
      <c r="X774">
        <v>48705.202958718</v>
      </c>
      <c r="Y774">
        <v>48462.2992023439</v>
      </c>
      <c r="Z774">
        <v>48632.141103093702</v>
      </c>
      <c r="AA774">
        <v>44837.5779121909</v>
      </c>
      <c r="AB774">
        <v>43230.380973082298</v>
      </c>
      <c r="AC774">
        <v>40758.950321812998</v>
      </c>
      <c r="AD774">
        <v>37430.5796834785</v>
      </c>
      <c r="AE774">
        <v>33510.241207182902</v>
      </c>
      <c r="AF774">
        <v>33510.241207182902</v>
      </c>
      <c r="AG774">
        <v>33510.241207182902</v>
      </c>
      <c r="AH774">
        <v>33510.241207182902</v>
      </c>
      <c r="AI774">
        <v>33510.241207182902</v>
      </c>
    </row>
    <row r="775" spans="1:35" x14ac:dyDescent="0.15">
      <c r="A775" t="s">
        <v>47</v>
      </c>
      <c r="B775" t="s">
        <v>50</v>
      </c>
      <c r="C775" t="s">
        <v>66</v>
      </c>
      <c r="D775">
        <v>2029</v>
      </c>
      <c r="E775">
        <v>1</v>
      </c>
      <c r="O775">
        <v>51502.764551050503</v>
      </c>
      <c r="P775">
        <v>51502.764551050503</v>
      </c>
      <c r="Q775">
        <v>51502.764551050503</v>
      </c>
      <c r="R775">
        <v>51502.764551050503</v>
      </c>
      <c r="S775">
        <v>50877.911444908699</v>
      </c>
      <c r="T775">
        <v>50259.823213928903</v>
      </c>
      <c r="U775">
        <v>51341.779701480598</v>
      </c>
      <c r="V775">
        <v>51238.976930239798</v>
      </c>
      <c r="W775">
        <v>51107.398106382301</v>
      </c>
      <c r="X775">
        <v>50945.982014767898</v>
      </c>
      <c r="Y775">
        <v>50691.9029913411</v>
      </c>
      <c r="Z775">
        <v>50869.558804176697</v>
      </c>
      <c r="AA775">
        <v>46900.419239323899</v>
      </c>
      <c r="AB775">
        <v>45219.280030779402</v>
      </c>
      <c r="AC775">
        <v>42634.146331264099</v>
      </c>
      <c r="AD775">
        <v>39152.647428101998</v>
      </c>
      <c r="AE775">
        <v>35051.946037442598</v>
      </c>
      <c r="AF775">
        <v>35051.946037442598</v>
      </c>
      <c r="AG775">
        <v>35051.946037442598</v>
      </c>
      <c r="AH775">
        <v>35051.946037442598</v>
      </c>
      <c r="AI775">
        <v>35051.946037442598</v>
      </c>
    </row>
    <row r="776" spans="1:35" x14ac:dyDescent="0.15">
      <c r="A776" t="s">
        <v>47</v>
      </c>
      <c r="B776" t="s">
        <v>50</v>
      </c>
      <c r="C776" t="s">
        <v>66</v>
      </c>
      <c r="D776">
        <v>2030</v>
      </c>
      <c r="E776">
        <v>1</v>
      </c>
      <c r="P776">
        <v>52940.672199749803</v>
      </c>
      <c r="Q776">
        <v>52940.672199749803</v>
      </c>
      <c r="R776">
        <v>52940.672199749803</v>
      </c>
      <c r="S776">
        <v>52298.373795895001</v>
      </c>
      <c r="T776">
        <v>51663.029136010002</v>
      </c>
      <c r="U776">
        <v>52775.192808022097</v>
      </c>
      <c r="V776">
        <v>52669.519882288303</v>
      </c>
      <c r="W776">
        <v>52534.267504226897</v>
      </c>
      <c r="X776">
        <v>52368.344830591501</v>
      </c>
      <c r="Y776">
        <v>52107.172165214703</v>
      </c>
      <c r="Z776">
        <v>52289.787957467801</v>
      </c>
      <c r="AA776">
        <v>48209.833833652701</v>
      </c>
      <c r="AB776">
        <v>46481.758835397399</v>
      </c>
      <c r="AC776">
        <v>43824.450689484001</v>
      </c>
      <c r="AD776">
        <v>40245.7516856004</v>
      </c>
      <c r="AE776">
        <v>36030.562656344198</v>
      </c>
      <c r="AF776">
        <v>36030.562656344198</v>
      </c>
      <c r="AG776">
        <v>36030.562656344198</v>
      </c>
      <c r="AH776">
        <v>36030.562656344198</v>
      </c>
      <c r="AI776">
        <v>36030.562656344198</v>
      </c>
    </row>
    <row r="777" spans="1:35" x14ac:dyDescent="0.15">
      <c r="A777" t="s">
        <v>47</v>
      </c>
      <c r="B777" t="s">
        <v>50</v>
      </c>
      <c r="C777" t="s">
        <v>66</v>
      </c>
      <c r="D777">
        <v>2031</v>
      </c>
      <c r="E777">
        <v>1</v>
      </c>
      <c r="Q777">
        <v>54324.810081126903</v>
      </c>
      <c r="R777">
        <v>54324.810081126903</v>
      </c>
      <c r="S777">
        <v>53665.718736892202</v>
      </c>
      <c r="T777">
        <v>53013.762942789603</v>
      </c>
      <c r="U777">
        <v>54155.004218178401</v>
      </c>
      <c r="V777">
        <v>54046.568465803597</v>
      </c>
      <c r="W777">
        <v>53907.779904081501</v>
      </c>
      <c r="X777">
        <v>53737.519169586398</v>
      </c>
      <c r="Y777">
        <v>53469.518125107003</v>
      </c>
      <c r="Z777">
        <v>53656.908421069398</v>
      </c>
      <c r="AA777">
        <v>49470.283587903599</v>
      </c>
      <c r="AB777">
        <v>47697.027938032799</v>
      </c>
      <c r="AC777">
        <v>44970.244269531198</v>
      </c>
      <c r="AD777">
        <v>41297.979909344001</v>
      </c>
      <c r="AE777">
        <v>36972.584443899301</v>
      </c>
      <c r="AF777">
        <v>36972.584443899301</v>
      </c>
      <c r="AG777">
        <v>36972.584443899301</v>
      </c>
      <c r="AH777">
        <v>36972.584443899301</v>
      </c>
      <c r="AI777">
        <v>36972.584443899301</v>
      </c>
    </row>
    <row r="778" spans="1:35" x14ac:dyDescent="0.15">
      <c r="A778" t="s">
        <v>47</v>
      </c>
      <c r="B778" t="s">
        <v>50</v>
      </c>
      <c r="C778" t="s">
        <v>66</v>
      </c>
      <c r="D778">
        <v>2032</v>
      </c>
      <c r="E778">
        <v>1</v>
      </c>
      <c r="R778">
        <v>55910.150962804903</v>
      </c>
      <c r="S778">
        <v>55231.825599137497</v>
      </c>
      <c r="T778">
        <v>54560.844019728102</v>
      </c>
      <c r="U778">
        <v>55735.389718032202</v>
      </c>
      <c r="V778">
        <v>55623.789525118802</v>
      </c>
      <c r="W778">
        <v>55480.950748025803</v>
      </c>
      <c r="X778">
        <v>55305.721357358001</v>
      </c>
      <c r="Y778">
        <v>55029.899337314899</v>
      </c>
      <c r="Z778">
        <v>55222.758175119903</v>
      </c>
      <c r="AA778">
        <v>50913.9566147027</v>
      </c>
      <c r="AB778">
        <v>49088.952699698399</v>
      </c>
      <c r="AC778">
        <v>46282.594309836299</v>
      </c>
      <c r="AD778">
        <v>42503.163614233701</v>
      </c>
      <c r="AE778">
        <v>38051.541729395103</v>
      </c>
      <c r="AF778">
        <v>38051.541729395103</v>
      </c>
      <c r="AG778">
        <v>38051.541729395103</v>
      </c>
      <c r="AH778">
        <v>38051.541729395103</v>
      </c>
      <c r="AI778">
        <v>38051.541729395103</v>
      </c>
    </row>
    <row r="779" spans="1:35" x14ac:dyDescent="0.15">
      <c r="A779" t="s">
        <v>47</v>
      </c>
      <c r="B779" t="s">
        <v>50</v>
      </c>
      <c r="C779" t="s">
        <v>66</v>
      </c>
      <c r="D779">
        <v>2033</v>
      </c>
      <c r="E779">
        <v>1</v>
      </c>
      <c r="S779">
        <v>55550.530059069097</v>
      </c>
      <c r="T779">
        <v>54875.676711533801</v>
      </c>
      <c r="U779">
        <v>56056.999896339199</v>
      </c>
      <c r="V779">
        <v>55944.755736314</v>
      </c>
      <c r="W779">
        <v>55801.0927359618</v>
      </c>
      <c r="X779">
        <v>55624.852218326698</v>
      </c>
      <c r="Y779">
        <v>55347.438621199501</v>
      </c>
      <c r="Z779">
        <v>55541.4103132526</v>
      </c>
      <c r="AA779">
        <v>51207.7456551672</v>
      </c>
      <c r="AB779">
        <v>49372.210911590897</v>
      </c>
      <c r="AC779">
        <v>46549.658978869797</v>
      </c>
      <c r="AD779">
        <v>42748.419816760303</v>
      </c>
      <c r="AE779">
        <v>38271.110717471798</v>
      </c>
      <c r="AF779">
        <v>38271.110717471798</v>
      </c>
      <c r="AG779">
        <v>38271.110717471798</v>
      </c>
      <c r="AH779">
        <v>38271.110717471798</v>
      </c>
      <c r="AI779">
        <v>38271.110717471798</v>
      </c>
    </row>
    <row r="780" spans="1:35" x14ac:dyDescent="0.15">
      <c r="A780" t="s">
        <v>47</v>
      </c>
      <c r="B780" t="s">
        <v>50</v>
      </c>
      <c r="C780" t="s">
        <v>66</v>
      </c>
      <c r="D780">
        <v>2034</v>
      </c>
      <c r="E780">
        <v>1</v>
      </c>
      <c r="T780">
        <v>55823.560084712801</v>
      </c>
      <c r="U780">
        <v>57025.288605221198</v>
      </c>
      <c r="V780">
        <v>56911.105619483002</v>
      </c>
      <c r="W780">
        <v>56764.961086737298</v>
      </c>
      <c r="X780">
        <v>56585.676315867298</v>
      </c>
      <c r="Y780">
        <v>56303.470873755803</v>
      </c>
      <c r="Z780">
        <v>56500.793094727698</v>
      </c>
      <c r="AA780">
        <v>52092.271798501402</v>
      </c>
      <c r="AB780">
        <v>50225.0313344932</v>
      </c>
      <c r="AC780">
        <v>47353.724649078598</v>
      </c>
      <c r="AD780">
        <v>43486.8255878087</v>
      </c>
      <c r="AE780">
        <v>38932.178638563302</v>
      </c>
      <c r="AF780">
        <v>38932.178638563302</v>
      </c>
      <c r="AG780">
        <v>38932.178638563302</v>
      </c>
      <c r="AH780">
        <v>38932.178638563302</v>
      </c>
      <c r="AI780">
        <v>38932.178638563302</v>
      </c>
    </row>
    <row r="781" spans="1:35" x14ac:dyDescent="0.15">
      <c r="A781" t="s">
        <v>47</v>
      </c>
      <c r="B781" t="s">
        <v>50</v>
      </c>
      <c r="C781" t="s">
        <v>66</v>
      </c>
      <c r="D781">
        <v>2035</v>
      </c>
      <c r="E781">
        <v>1</v>
      </c>
      <c r="U781">
        <v>57438.540393476003</v>
      </c>
      <c r="V781">
        <v>57323.529944621099</v>
      </c>
      <c r="W781">
        <v>57176.326329300202</v>
      </c>
      <c r="X781">
        <v>56995.742314638897</v>
      </c>
      <c r="Y781">
        <v>56711.491781543104</v>
      </c>
      <c r="Z781">
        <v>56910.243960392901</v>
      </c>
      <c r="AA781">
        <v>52469.774920388598</v>
      </c>
      <c r="AB781">
        <v>50589.002907838898</v>
      </c>
      <c r="AC781">
        <v>47696.888390471198</v>
      </c>
      <c r="AD781">
        <v>43801.966622238098</v>
      </c>
      <c r="AE781">
        <v>39214.312983457603</v>
      </c>
      <c r="AF781">
        <v>39214.312983457603</v>
      </c>
      <c r="AG781">
        <v>39214.312983457603</v>
      </c>
      <c r="AH781">
        <v>39214.312983457603</v>
      </c>
      <c r="AI781">
        <v>39214.312983457603</v>
      </c>
    </row>
    <row r="782" spans="1:35" x14ac:dyDescent="0.15">
      <c r="A782" t="s">
        <v>47</v>
      </c>
      <c r="B782" t="s">
        <v>50</v>
      </c>
      <c r="C782" t="s">
        <v>65</v>
      </c>
      <c r="D782">
        <v>2016</v>
      </c>
      <c r="E782">
        <v>1</v>
      </c>
      <c r="F782">
        <v>416411.139766165</v>
      </c>
      <c r="G782">
        <v>416411.139766165</v>
      </c>
      <c r="H782">
        <v>416411.139766165</v>
      </c>
      <c r="I782">
        <v>416411.139766165</v>
      </c>
      <c r="J782">
        <v>415166.85225975298</v>
      </c>
      <c r="K782">
        <v>414057.010779968</v>
      </c>
      <c r="L782">
        <v>414543.87526643701</v>
      </c>
      <c r="M782">
        <v>416411.139766165</v>
      </c>
      <c r="N782">
        <v>414169.54513352597</v>
      </c>
      <c r="O782">
        <v>414748.29415964801</v>
      </c>
      <c r="P782">
        <v>414889.24509482901</v>
      </c>
      <c r="Q782">
        <v>414195.109224635</v>
      </c>
      <c r="R782">
        <v>408352.931961653</v>
      </c>
      <c r="S782">
        <v>409517.304068517</v>
      </c>
      <c r="T782">
        <v>403261.57461925503</v>
      </c>
      <c r="U782">
        <v>401534.84951571299</v>
      </c>
      <c r="V782">
        <v>401583.36013009999</v>
      </c>
      <c r="W782">
        <v>401092.49992347398</v>
      </c>
      <c r="X782">
        <v>397354.168020076</v>
      </c>
      <c r="Y782">
        <v>410164.767598501</v>
      </c>
      <c r="Z782">
        <v>406423.92176590598</v>
      </c>
      <c r="AA782">
        <v>383924.31077013502</v>
      </c>
      <c r="AB782">
        <v>356614.42907843099</v>
      </c>
      <c r="AC782">
        <v>313718.74590389599</v>
      </c>
      <c r="AD782">
        <v>270678.42288178299</v>
      </c>
      <c r="AE782">
        <v>289555.29358052101</v>
      </c>
      <c r="AF782">
        <v>289555.29358052101</v>
      </c>
      <c r="AG782">
        <v>289555.29358052101</v>
      </c>
      <c r="AH782">
        <v>289555.29358052101</v>
      </c>
      <c r="AI782">
        <v>289555.29358052101</v>
      </c>
    </row>
    <row r="783" spans="1:35" x14ac:dyDescent="0.15">
      <c r="A783" t="s">
        <v>47</v>
      </c>
      <c r="B783" t="s">
        <v>50</v>
      </c>
      <c r="C783" t="s">
        <v>65</v>
      </c>
      <c r="D783">
        <v>2035</v>
      </c>
      <c r="E783">
        <v>1</v>
      </c>
      <c r="U783">
        <v>1.8836202545030299E-10</v>
      </c>
      <c r="V783">
        <v>1.8561917902405999E-10</v>
      </c>
      <c r="W783">
        <v>1.95860313543331E-10</v>
      </c>
      <c r="X783">
        <v>1.8652268176018701E-10</v>
      </c>
      <c r="Y783">
        <v>1.9589915534106601E-10</v>
      </c>
      <c r="Z783">
        <v>1.98454074210986E-10</v>
      </c>
      <c r="AA783">
        <v>1.86787978526432E-10</v>
      </c>
      <c r="AB783">
        <v>1.53266569632491E-10</v>
      </c>
      <c r="AC783">
        <v>1.41650059406763E-10</v>
      </c>
      <c r="AD783">
        <v>1.3214510905950101E-10</v>
      </c>
      <c r="AE783">
        <v>1.42480776195125E-10</v>
      </c>
      <c r="AF783">
        <v>1.42480776195125E-10</v>
      </c>
      <c r="AG783">
        <v>1.42480776195125E-10</v>
      </c>
      <c r="AH783">
        <v>1.42480776195125E-10</v>
      </c>
      <c r="AI783">
        <v>1.42480776195125E-10</v>
      </c>
    </row>
    <row r="784" spans="1:35" x14ac:dyDescent="0.15">
      <c r="A784" t="s">
        <v>47</v>
      </c>
      <c r="B784" t="s">
        <v>50</v>
      </c>
      <c r="C784" t="s">
        <v>65</v>
      </c>
      <c r="D784">
        <v>2036</v>
      </c>
      <c r="E784">
        <v>1</v>
      </c>
      <c r="V784">
        <v>53528.842091688501</v>
      </c>
      <c r="W784">
        <v>56482.1795399205</v>
      </c>
      <c r="X784">
        <v>53789.394129176399</v>
      </c>
      <c r="Y784">
        <v>56493.380734045</v>
      </c>
      <c r="Z784">
        <v>57230.168007128101</v>
      </c>
      <c r="AA784">
        <v>53865.900386678797</v>
      </c>
      <c r="AB784">
        <v>44198.999515718198</v>
      </c>
      <c r="AC784">
        <v>40849.031345408999</v>
      </c>
      <c r="AD784">
        <v>38107.994622248203</v>
      </c>
      <c r="AE784">
        <v>41088.593377850601</v>
      </c>
      <c r="AF784">
        <v>41088.593377850601</v>
      </c>
      <c r="AG784">
        <v>41088.593377850601</v>
      </c>
      <c r="AH784">
        <v>41088.593377850601</v>
      </c>
      <c r="AI784">
        <v>41088.593377850601</v>
      </c>
    </row>
    <row r="785" spans="1:35" x14ac:dyDescent="0.15">
      <c r="A785" t="s">
        <v>47</v>
      </c>
      <c r="B785" t="s">
        <v>50</v>
      </c>
      <c r="C785" t="s">
        <v>65</v>
      </c>
      <c r="D785">
        <v>2037</v>
      </c>
      <c r="E785">
        <v>1</v>
      </c>
      <c r="W785">
        <v>57154.073699462198</v>
      </c>
      <c r="X785">
        <v>54429.255764387097</v>
      </c>
      <c r="Y785">
        <v>57165.408139452498</v>
      </c>
      <c r="Z785">
        <v>57910.960001112697</v>
      </c>
      <c r="AA785">
        <v>54506.672116153</v>
      </c>
      <c r="AB785">
        <v>44724.776847154302</v>
      </c>
      <c r="AC785">
        <v>41334.958514074897</v>
      </c>
      <c r="AD785">
        <v>38561.315284217999</v>
      </c>
      <c r="AE785">
        <v>41577.370300753399</v>
      </c>
      <c r="AF785">
        <v>41577.370300753399</v>
      </c>
      <c r="AG785">
        <v>41577.370300753399</v>
      </c>
      <c r="AH785">
        <v>41577.370300753399</v>
      </c>
      <c r="AI785">
        <v>41577.370300753399</v>
      </c>
    </row>
    <row r="786" spans="1:35" x14ac:dyDescent="0.15">
      <c r="A786" t="s">
        <v>47</v>
      </c>
      <c r="B786" t="s">
        <v>50</v>
      </c>
      <c r="C786" t="s">
        <v>65</v>
      </c>
      <c r="D786">
        <v>2038</v>
      </c>
      <c r="E786">
        <v>1</v>
      </c>
      <c r="X786">
        <v>54160.185743426598</v>
      </c>
      <c r="Y786">
        <v>56882.811999742597</v>
      </c>
      <c r="Z786">
        <v>57624.6782395396</v>
      </c>
      <c r="AA786">
        <v>54237.219388886799</v>
      </c>
      <c r="AB786">
        <v>44503.680738550298</v>
      </c>
      <c r="AC786">
        <v>41130.619909815301</v>
      </c>
      <c r="AD786">
        <v>38370.688134056298</v>
      </c>
      <c r="AE786">
        <v>41371.833338301898</v>
      </c>
      <c r="AF786">
        <v>41371.833338301898</v>
      </c>
      <c r="AG786">
        <v>41371.833338301898</v>
      </c>
      <c r="AH786">
        <v>41371.833338301898</v>
      </c>
      <c r="AI786">
        <v>41371.833338301898</v>
      </c>
    </row>
    <row r="787" spans="1:35" x14ac:dyDescent="0.15">
      <c r="A787" t="s">
        <v>47</v>
      </c>
      <c r="B787" t="s">
        <v>50</v>
      </c>
      <c r="C787" t="s">
        <v>65</v>
      </c>
      <c r="D787">
        <v>2039</v>
      </c>
      <c r="E787">
        <v>1</v>
      </c>
      <c r="Y787">
        <v>56361.920001698098</v>
      </c>
      <c r="Z787">
        <v>54508.368134700198</v>
      </c>
      <c r="AA787">
        <v>52495.592100355803</v>
      </c>
      <c r="AB787">
        <v>48326.949533961597</v>
      </c>
      <c r="AC787">
        <v>45622.806840673104</v>
      </c>
      <c r="AD787">
        <v>39099.386343227998</v>
      </c>
      <c r="AE787">
        <v>38137.491958066799</v>
      </c>
      <c r="AF787">
        <v>38137.491958066799</v>
      </c>
      <c r="AG787">
        <v>38137.491958066799</v>
      </c>
      <c r="AH787">
        <v>38137.491958066799</v>
      </c>
      <c r="AI787">
        <v>38137.491958066799</v>
      </c>
    </row>
    <row r="788" spans="1:35" x14ac:dyDescent="0.15">
      <c r="A788" t="s">
        <v>47</v>
      </c>
      <c r="B788" t="s">
        <v>50</v>
      </c>
      <c r="C788" t="s">
        <v>65</v>
      </c>
      <c r="D788">
        <v>2040</v>
      </c>
      <c r="E788">
        <v>1</v>
      </c>
      <c r="Z788">
        <v>54074.997234610601</v>
      </c>
      <c r="AA788">
        <v>52347.737117807803</v>
      </c>
      <c r="AB788">
        <v>49351.940461223901</v>
      </c>
      <c r="AC788">
        <v>46779.343757216397</v>
      </c>
      <c r="AD788">
        <v>39422.7317474554</v>
      </c>
      <c r="AE788">
        <v>37608.764047759803</v>
      </c>
      <c r="AF788">
        <v>37608.764047759803</v>
      </c>
      <c r="AG788">
        <v>37608.764047759803</v>
      </c>
      <c r="AH788">
        <v>37608.764047759803</v>
      </c>
      <c r="AI788">
        <v>37608.764047759803</v>
      </c>
    </row>
    <row r="789" spans="1:35" x14ac:dyDescent="0.15">
      <c r="A789" t="s">
        <v>47</v>
      </c>
      <c r="B789" t="s">
        <v>50</v>
      </c>
      <c r="C789" t="s">
        <v>65</v>
      </c>
      <c r="D789">
        <v>2041</v>
      </c>
      <c r="E789">
        <v>1</v>
      </c>
      <c r="AA789">
        <v>51677.032932859198</v>
      </c>
      <c r="AB789">
        <v>49359.7159850893</v>
      </c>
      <c r="AC789">
        <v>38381.525985035703</v>
      </c>
      <c r="AD789">
        <v>40954.533670788798</v>
      </c>
      <c r="AE789">
        <v>38781.965654312597</v>
      </c>
      <c r="AF789">
        <v>38781.965654312597</v>
      </c>
      <c r="AG789">
        <v>38781.965654312597</v>
      </c>
      <c r="AH789">
        <v>38781.965654312597</v>
      </c>
      <c r="AI789">
        <v>38781.965654312597</v>
      </c>
    </row>
    <row r="790" spans="1:35" x14ac:dyDescent="0.15">
      <c r="A790" t="s">
        <v>47</v>
      </c>
      <c r="B790" t="s">
        <v>50</v>
      </c>
      <c r="C790" t="s">
        <v>65</v>
      </c>
      <c r="D790">
        <v>2042</v>
      </c>
      <c r="E790">
        <v>1</v>
      </c>
      <c r="AB790">
        <v>49191.529727436799</v>
      </c>
      <c r="AC790">
        <v>38250.746358581498</v>
      </c>
      <c r="AD790">
        <v>40814.986884213402</v>
      </c>
      <c r="AE790">
        <v>38649.821586267797</v>
      </c>
      <c r="AF790">
        <v>38649.821586267797</v>
      </c>
      <c r="AG790">
        <v>38649.821586267797</v>
      </c>
      <c r="AH790">
        <v>38649.821586267797</v>
      </c>
      <c r="AI790">
        <v>38649.821586267797</v>
      </c>
    </row>
    <row r="791" spans="1:35" x14ac:dyDescent="0.15">
      <c r="A791" t="s">
        <v>47</v>
      </c>
      <c r="B791" t="s">
        <v>50</v>
      </c>
      <c r="C791" t="s">
        <v>65</v>
      </c>
      <c r="D791">
        <v>2043</v>
      </c>
      <c r="E791">
        <v>1</v>
      </c>
      <c r="AC791">
        <v>39087.047654067799</v>
      </c>
      <c r="AD791">
        <v>41707.351861527502</v>
      </c>
      <c r="AE791">
        <v>39494.848126662502</v>
      </c>
      <c r="AF791">
        <v>39494.848126662502</v>
      </c>
      <c r="AG791">
        <v>39494.848126662502</v>
      </c>
      <c r="AH791">
        <v>39494.848126662502</v>
      </c>
      <c r="AI791">
        <v>39494.848126662502</v>
      </c>
    </row>
    <row r="792" spans="1:35" x14ac:dyDescent="0.15">
      <c r="A792" t="s">
        <v>47</v>
      </c>
      <c r="B792" t="s">
        <v>50</v>
      </c>
      <c r="C792" t="s">
        <v>65</v>
      </c>
      <c r="D792">
        <v>2044</v>
      </c>
      <c r="E792">
        <v>1</v>
      </c>
      <c r="AD792">
        <v>42091.717571920897</v>
      </c>
      <c r="AE792">
        <v>39858.823893032997</v>
      </c>
      <c r="AF792">
        <v>39858.823893032997</v>
      </c>
      <c r="AG792">
        <v>39858.823893032997</v>
      </c>
      <c r="AH792">
        <v>39858.823893032997</v>
      </c>
      <c r="AI792">
        <v>39858.823893032997</v>
      </c>
    </row>
    <row r="793" spans="1:35" x14ac:dyDescent="0.15">
      <c r="A793" t="s">
        <v>47</v>
      </c>
      <c r="B793" t="s">
        <v>50</v>
      </c>
      <c r="C793" t="s">
        <v>65</v>
      </c>
      <c r="D793">
        <v>2045</v>
      </c>
      <c r="E793">
        <v>1</v>
      </c>
      <c r="AE793">
        <v>40614.595229572798</v>
      </c>
      <c r="AF793">
        <v>40614.595229572798</v>
      </c>
      <c r="AG793">
        <v>40614.595229572798</v>
      </c>
      <c r="AH793">
        <v>40614.595229572798</v>
      </c>
      <c r="AI793">
        <v>40614.595229572798</v>
      </c>
    </row>
    <row r="794" spans="1:35" x14ac:dyDescent="0.15">
      <c r="A794" t="s">
        <v>47</v>
      </c>
      <c r="B794" t="s">
        <v>49</v>
      </c>
      <c r="C794" t="s">
        <v>67</v>
      </c>
      <c r="D794">
        <v>2020</v>
      </c>
      <c r="E794">
        <v>0</v>
      </c>
      <c r="G794">
        <v>908.37436975649905</v>
      </c>
      <c r="H794">
        <v>2676.07038331277</v>
      </c>
      <c r="I794">
        <v>2421.7319728198199</v>
      </c>
      <c r="J794">
        <v>2509.8091152738598</v>
      </c>
      <c r="K794">
        <v>3143.7143783730298</v>
      </c>
      <c r="L794">
        <v>2652.33024006699</v>
      </c>
      <c r="M794">
        <v>5365.0503559652198</v>
      </c>
      <c r="N794">
        <v>4680.1006495087104</v>
      </c>
      <c r="O794">
        <v>7975.6846789680703</v>
      </c>
      <c r="P794">
        <v>8779.4029136252393</v>
      </c>
      <c r="Q794">
        <v>10805.572612620201</v>
      </c>
      <c r="R794">
        <v>10581.0599624755</v>
      </c>
      <c r="S794">
        <v>10384.1838538344</v>
      </c>
      <c r="T794">
        <v>10156.872686516001</v>
      </c>
    </row>
    <row r="795" spans="1:35" x14ac:dyDescent="0.15">
      <c r="A795" t="s">
        <v>47</v>
      </c>
      <c r="B795" t="s">
        <v>49</v>
      </c>
      <c r="C795" t="s">
        <v>67</v>
      </c>
      <c r="D795">
        <v>2021</v>
      </c>
      <c r="E795">
        <v>0</v>
      </c>
      <c r="G795">
        <v>368.79868592098802</v>
      </c>
      <c r="H795">
        <v>1086.4807216680699</v>
      </c>
      <c r="I795">
        <v>983.219693294747</v>
      </c>
      <c r="J795">
        <v>1018.9788862863199</v>
      </c>
      <c r="K795">
        <v>1276.3435101825701</v>
      </c>
      <c r="L795">
        <v>1076.84225769978</v>
      </c>
      <c r="M795">
        <v>2178.2027180162399</v>
      </c>
      <c r="N795">
        <v>1900.1141236288399</v>
      </c>
      <c r="O795">
        <v>3238.1164934365802</v>
      </c>
      <c r="P795">
        <v>3564.42493922833</v>
      </c>
      <c r="Q795">
        <v>4387.0469190213098</v>
      </c>
      <c r="R795">
        <v>4295.8951063956301</v>
      </c>
      <c r="S795">
        <v>4215.9636898195004</v>
      </c>
      <c r="T795">
        <v>4123.6756832516303</v>
      </c>
      <c r="U795">
        <v>3996.74829120713</v>
      </c>
    </row>
    <row r="796" spans="1:35" x14ac:dyDescent="0.15">
      <c r="A796" t="s">
        <v>47</v>
      </c>
      <c r="B796" t="s">
        <v>49</v>
      </c>
      <c r="C796" t="s">
        <v>67</v>
      </c>
      <c r="D796">
        <v>2022</v>
      </c>
      <c r="E796">
        <v>0</v>
      </c>
      <c r="H796">
        <v>812.09574607716502</v>
      </c>
      <c r="I796">
        <v>734.91274576696401</v>
      </c>
      <c r="J796">
        <v>761.64114318116299</v>
      </c>
      <c r="K796">
        <v>954.00968878775802</v>
      </c>
      <c r="L796">
        <v>804.89142534577195</v>
      </c>
      <c r="M796">
        <v>1628.10911055918</v>
      </c>
      <c r="N796">
        <v>1420.25032389993</v>
      </c>
      <c r="O796">
        <v>2420.3472525355301</v>
      </c>
      <c r="P796">
        <v>2664.2482214636202</v>
      </c>
      <c r="Q796">
        <v>3279.1213591975302</v>
      </c>
      <c r="R796">
        <v>3210.9894560682301</v>
      </c>
      <c r="S796">
        <v>3151.2442971483902</v>
      </c>
      <c r="T796">
        <v>3082.2631398641302</v>
      </c>
      <c r="U796">
        <v>2987.3905911991601</v>
      </c>
      <c r="V796">
        <v>2910.1534401753802</v>
      </c>
    </row>
    <row r="797" spans="1:35" x14ac:dyDescent="0.15">
      <c r="A797" t="s">
        <v>47</v>
      </c>
      <c r="B797" t="s">
        <v>49</v>
      </c>
      <c r="C797" t="s">
        <v>67</v>
      </c>
      <c r="D797">
        <v>2023</v>
      </c>
      <c r="E797">
        <v>0</v>
      </c>
      <c r="I797">
        <v>237.69229938919</v>
      </c>
      <c r="J797">
        <v>246.33704568997601</v>
      </c>
      <c r="K797">
        <v>308.55466567106299</v>
      </c>
      <c r="L797">
        <v>260.325453261012</v>
      </c>
      <c r="M797">
        <v>526.57815553523403</v>
      </c>
      <c r="N797">
        <v>459.350538061105</v>
      </c>
      <c r="O797">
        <v>782.81116648085003</v>
      </c>
      <c r="P797">
        <v>861.69588097476799</v>
      </c>
      <c r="Q797">
        <v>1060.5638565030599</v>
      </c>
      <c r="R797">
        <v>1038.5280042065301</v>
      </c>
      <c r="S797">
        <v>1019.20467054164</v>
      </c>
      <c r="T797">
        <v>996.89414458619899</v>
      </c>
      <c r="U797">
        <v>966.20958458777898</v>
      </c>
      <c r="V797">
        <v>941.22882853087697</v>
      </c>
      <c r="W797">
        <v>989.99277703045595</v>
      </c>
    </row>
    <row r="798" spans="1:35" x14ac:dyDescent="0.15">
      <c r="A798" t="s">
        <v>47</v>
      </c>
      <c r="B798" t="s">
        <v>49</v>
      </c>
      <c r="C798" t="s">
        <v>67</v>
      </c>
      <c r="D798">
        <v>2024</v>
      </c>
      <c r="E798">
        <v>0</v>
      </c>
      <c r="J798">
        <v>293.24716252471802</v>
      </c>
      <c r="K798">
        <v>367.31292257875901</v>
      </c>
      <c r="L798">
        <v>309.89939125043003</v>
      </c>
      <c r="M798">
        <v>626.85476123046203</v>
      </c>
      <c r="N798">
        <v>546.824946744513</v>
      </c>
      <c r="O798">
        <v>931.88238382983695</v>
      </c>
      <c r="P798">
        <v>1025.78916357188</v>
      </c>
      <c r="Q798">
        <v>1262.52769137781</v>
      </c>
      <c r="R798">
        <v>1236.29553802193</v>
      </c>
      <c r="S798">
        <v>1213.29244990795</v>
      </c>
      <c r="T798">
        <v>1186.7333166174401</v>
      </c>
      <c r="U798">
        <v>1150.2054767724401</v>
      </c>
      <c r="V798">
        <v>1120.4676198013501</v>
      </c>
      <c r="W798">
        <v>1178.5177173453501</v>
      </c>
      <c r="X798">
        <v>1144.69487675607</v>
      </c>
    </row>
    <row r="799" spans="1:35" x14ac:dyDescent="0.15">
      <c r="A799" t="s">
        <v>47</v>
      </c>
      <c r="B799" t="s">
        <v>49</v>
      </c>
      <c r="C799" t="s">
        <v>67</v>
      </c>
      <c r="D799">
        <v>2025</v>
      </c>
      <c r="E799">
        <v>0</v>
      </c>
      <c r="K799">
        <v>447.03518069472898</v>
      </c>
      <c r="L799">
        <v>377.160513145621</v>
      </c>
      <c r="M799">
        <v>762.90844734961604</v>
      </c>
      <c r="N799">
        <v>665.50881782250406</v>
      </c>
      <c r="O799">
        <v>1134.1398144038401</v>
      </c>
      <c r="P799">
        <v>1248.4282907136901</v>
      </c>
      <c r="Q799">
        <v>1536.54897487622</v>
      </c>
      <c r="R799">
        <v>1504.6233477212299</v>
      </c>
      <c r="S799">
        <v>1476.6276279426399</v>
      </c>
      <c r="T799">
        <v>1444.30405253924</v>
      </c>
      <c r="U799">
        <v>1399.8481445606701</v>
      </c>
      <c r="V799">
        <v>1363.6559295653101</v>
      </c>
      <c r="W799">
        <v>1434.3053248077599</v>
      </c>
      <c r="X799">
        <v>1393.14151399413</v>
      </c>
      <c r="Y799">
        <v>1306.38844534753</v>
      </c>
    </row>
    <row r="800" spans="1:35" x14ac:dyDescent="0.15">
      <c r="A800" t="s">
        <v>47</v>
      </c>
      <c r="B800" t="s">
        <v>49</v>
      </c>
      <c r="C800" t="s">
        <v>67</v>
      </c>
      <c r="D800">
        <v>2026</v>
      </c>
      <c r="E800">
        <v>0</v>
      </c>
      <c r="L800">
        <v>442.096559222211</v>
      </c>
      <c r="M800">
        <v>894.25904308439999</v>
      </c>
      <c r="N800">
        <v>780.09003656693199</v>
      </c>
      <c r="O800">
        <v>1329.40563009379</v>
      </c>
      <c r="P800">
        <v>1463.3712504974999</v>
      </c>
      <c r="Q800">
        <v>1801.09791771047</v>
      </c>
      <c r="R800">
        <v>1763.6756281963501</v>
      </c>
      <c r="S800">
        <v>1730.85986155143</v>
      </c>
      <c r="T800">
        <v>1692.9711087007699</v>
      </c>
      <c r="U800">
        <v>1640.8611892648601</v>
      </c>
      <c r="V800">
        <v>1598.43772985595</v>
      </c>
      <c r="W800">
        <v>1681.2508915183901</v>
      </c>
      <c r="X800">
        <v>1632.9998724140801</v>
      </c>
      <c r="Y800">
        <v>1531.3104542118499</v>
      </c>
      <c r="Z800">
        <v>1615.86782984553</v>
      </c>
    </row>
    <row r="801" spans="1:35" x14ac:dyDescent="0.15">
      <c r="A801" t="s">
        <v>47</v>
      </c>
      <c r="B801" t="s">
        <v>49</v>
      </c>
      <c r="C801" t="s">
        <v>67</v>
      </c>
      <c r="D801">
        <v>2027</v>
      </c>
      <c r="E801">
        <v>0</v>
      </c>
      <c r="M801">
        <v>1027.1213464427301</v>
      </c>
      <c r="N801">
        <v>895.98996499000498</v>
      </c>
      <c r="O801">
        <v>1526.9187505679099</v>
      </c>
      <c r="P801">
        <v>1680.78797836067</v>
      </c>
      <c r="Q801">
        <v>2068.6915414724899</v>
      </c>
      <c r="R801">
        <v>2025.70932877924</v>
      </c>
      <c r="S801">
        <v>1988.0180415828299</v>
      </c>
      <c r="T801">
        <v>1944.5000619281</v>
      </c>
      <c r="U801">
        <v>1884.6480413889201</v>
      </c>
      <c r="V801">
        <v>1835.9216224772899</v>
      </c>
      <c r="W801">
        <v>1931.0385427563799</v>
      </c>
      <c r="X801">
        <v>1875.61874902556</v>
      </c>
      <c r="Y801">
        <v>1758.82107954648</v>
      </c>
      <c r="Z801">
        <v>1855.9413560303101</v>
      </c>
      <c r="AA801">
        <v>1823.7140284623499</v>
      </c>
    </row>
    <row r="802" spans="1:35" x14ac:dyDescent="0.15">
      <c r="A802" t="s">
        <v>47</v>
      </c>
      <c r="B802" t="s">
        <v>49</v>
      </c>
      <c r="C802" t="s">
        <v>67</v>
      </c>
      <c r="D802">
        <v>2028</v>
      </c>
      <c r="E802">
        <v>0</v>
      </c>
      <c r="N802">
        <v>984.49003675680206</v>
      </c>
      <c r="O802">
        <v>1677.7378716379001</v>
      </c>
      <c r="P802">
        <v>1846.8053027972801</v>
      </c>
      <c r="Q802">
        <v>2273.0234615132699</v>
      </c>
      <c r="R802">
        <v>2225.7957449006899</v>
      </c>
      <c r="S802">
        <v>2184.3815570556098</v>
      </c>
      <c r="T802">
        <v>2136.5651538994198</v>
      </c>
      <c r="U802">
        <v>2070.8013393445899</v>
      </c>
      <c r="V802">
        <v>2017.2620411160999</v>
      </c>
      <c r="W802">
        <v>2121.7739932592099</v>
      </c>
      <c r="X802">
        <v>2060.8801921018398</v>
      </c>
      <c r="Y802">
        <v>1932.54600710921</v>
      </c>
      <c r="Z802">
        <v>2039.2591939767301</v>
      </c>
      <c r="AA802">
        <v>2003.8486602189</v>
      </c>
      <c r="AB802">
        <v>1621.9977253069601</v>
      </c>
    </row>
    <row r="803" spans="1:35" x14ac:dyDescent="0.15">
      <c r="A803" t="s">
        <v>47</v>
      </c>
      <c r="B803" t="s">
        <v>49</v>
      </c>
      <c r="C803" t="s">
        <v>67</v>
      </c>
      <c r="D803">
        <v>2029</v>
      </c>
      <c r="E803">
        <v>0</v>
      </c>
      <c r="O803">
        <v>1826.8090889868899</v>
      </c>
      <c r="P803">
        <v>2010.89858539439</v>
      </c>
      <c r="Q803">
        <v>2474.9872963880298</v>
      </c>
      <c r="R803">
        <v>2423.5632787160998</v>
      </c>
      <c r="S803">
        <v>2378.4693364219202</v>
      </c>
      <c r="T803">
        <v>2326.40432593067</v>
      </c>
      <c r="U803">
        <v>2254.79723152925</v>
      </c>
      <c r="V803">
        <v>2196.50083238657</v>
      </c>
      <c r="W803">
        <v>2310.2989335741099</v>
      </c>
      <c r="X803">
        <v>2243.9945654735898</v>
      </c>
      <c r="Y803">
        <v>2104.2575663061398</v>
      </c>
      <c r="Z803">
        <v>2220.4524874436302</v>
      </c>
      <c r="AA803">
        <v>2181.8956389584</v>
      </c>
      <c r="AB803">
        <v>1766.1162908685501</v>
      </c>
      <c r="AC803">
        <v>1458.2909726979699</v>
      </c>
    </row>
    <row r="804" spans="1:35" x14ac:dyDescent="0.15">
      <c r="A804" t="s">
        <v>47</v>
      </c>
      <c r="B804" t="s">
        <v>49</v>
      </c>
      <c r="C804" t="s">
        <v>67</v>
      </c>
      <c r="D804">
        <v>2030</v>
      </c>
      <c r="E804">
        <v>0</v>
      </c>
      <c r="P804">
        <v>2174.9918679914999</v>
      </c>
      <c r="Q804">
        <v>2676.9511312627801</v>
      </c>
      <c r="R804">
        <v>2621.3308125315102</v>
      </c>
      <c r="S804">
        <v>2572.55711578823</v>
      </c>
      <c r="T804">
        <v>2516.2434979619202</v>
      </c>
      <c r="U804">
        <v>2438.7931237139101</v>
      </c>
      <c r="V804">
        <v>2375.7396236570498</v>
      </c>
      <c r="W804">
        <v>2498.823873889</v>
      </c>
      <c r="X804">
        <v>2427.1089388453502</v>
      </c>
      <c r="Y804">
        <v>2275.9691255030798</v>
      </c>
      <c r="Z804">
        <v>2401.64578091053</v>
      </c>
      <c r="AA804">
        <v>2359.9426176979</v>
      </c>
      <c r="AB804">
        <v>1910.2348564301301</v>
      </c>
      <c r="AC804">
        <v>1577.29038640774</v>
      </c>
      <c r="AD804">
        <v>1276.3142386785601</v>
      </c>
    </row>
    <row r="805" spans="1:35" x14ac:dyDescent="0.15">
      <c r="A805" t="s">
        <v>47</v>
      </c>
      <c r="B805" t="s">
        <v>49</v>
      </c>
      <c r="C805" t="s">
        <v>67</v>
      </c>
      <c r="D805">
        <v>2031</v>
      </c>
      <c r="E805">
        <v>0</v>
      </c>
      <c r="Q805">
        <v>2826.47879460387</v>
      </c>
      <c r="R805">
        <v>2767.7516667130999</v>
      </c>
      <c r="S805">
        <v>2716.2535956540601</v>
      </c>
      <c r="T805">
        <v>2656.7944427488701</v>
      </c>
      <c r="U805">
        <v>2575.01788811193</v>
      </c>
      <c r="V805">
        <v>2508.44238034306</v>
      </c>
      <c r="W805">
        <v>2638.4018028993501</v>
      </c>
      <c r="X805">
        <v>2562.6810544740101</v>
      </c>
      <c r="Y805">
        <v>2403.0989566003</v>
      </c>
      <c r="Z805">
        <v>2535.7955894739598</v>
      </c>
      <c r="AA805">
        <v>2491.7629939170802</v>
      </c>
      <c r="AB805">
        <v>2016.9357039648301</v>
      </c>
      <c r="AC805">
        <v>1665.3938049332301</v>
      </c>
      <c r="AD805">
        <v>1347.6058971514401</v>
      </c>
      <c r="AE805">
        <v>1731.52349650563</v>
      </c>
      <c r="AF805">
        <v>1731.52349650563</v>
      </c>
      <c r="AG805">
        <v>1731.52349650563</v>
      </c>
      <c r="AH805">
        <v>1731.52349650563</v>
      </c>
      <c r="AI805">
        <v>1731.52349650563</v>
      </c>
    </row>
    <row r="806" spans="1:35" x14ac:dyDescent="0.15">
      <c r="A806" t="s">
        <v>47</v>
      </c>
      <c r="B806" t="s">
        <v>49</v>
      </c>
      <c r="C806" t="s">
        <v>67</v>
      </c>
      <c r="D806">
        <v>2032</v>
      </c>
      <c r="E806">
        <v>0</v>
      </c>
      <c r="R806">
        <v>2889.6586222308001</v>
      </c>
      <c r="S806">
        <v>2835.8922938229098</v>
      </c>
      <c r="T806">
        <v>2773.8142338837101</v>
      </c>
      <c r="U806">
        <v>2688.4357915021401</v>
      </c>
      <c r="V806">
        <v>2618.92793342101</v>
      </c>
      <c r="W806">
        <v>2754.61148135141</v>
      </c>
      <c r="X806">
        <v>2675.5555760834</v>
      </c>
      <c r="Y806">
        <v>2508.94460783058</v>
      </c>
      <c r="Z806">
        <v>2647.4859278254198</v>
      </c>
      <c r="AA806">
        <v>2601.5138953846499</v>
      </c>
      <c r="AB806">
        <v>2105.7726086996099</v>
      </c>
      <c r="AC806">
        <v>1738.7468773707501</v>
      </c>
      <c r="AD806">
        <v>1406.9618480971901</v>
      </c>
      <c r="AE806">
        <v>1807.7892830662699</v>
      </c>
      <c r="AF806">
        <v>1807.7892830662699</v>
      </c>
      <c r="AG806">
        <v>1807.7892830662699</v>
      </c>
      <c r="AH806">
        <v>1807.7892830662699</v>
      </c>
      <c r="AI806">
        <v>1807.7892830662699</v>
      </c>
    </row>
    <row r="807" spans="1:35" x14ac:dyDescent="0.15">
      <c r="A807" t="s">
        <v>47</v>
      </c>
      <c r="B807" t="s">
        <v>49</v>
      </c>
      <c r="C807" t="s">
        <v>67</v>
      </c>
      <c r="D807">
        <v>2033</v>
      </c>
      <c r="E807">
        <v>0</v>
      </c>
      <c r="S807">
        <v>2927.8970535560102</v>
      </c>
      <c r="T807">
        <v>2863.8049971749001</v>
      </c>
      <c r="U807">
        <v>2775.6566248158101</v>
      </c>
      <c r="V807">
        <v>2703.8937255977999</v>
      </c>
      <c r="W807">
        <v>2843.9792503784101</v>
      </c>
      <c r="X807">
        <v>2762.3585369949701</v>
      </c>
      <c r="Y807">
        <v>2590.3422146190701</v>
      </c>
      <c r="Z807">
        <v>2733.3782260685198</v>
      </c>
      <c r="AA807">
        <v>2685.9147245023701</v>
      </c>
      <c r="AB807">
        <v>2174.0901196777099</v>
      </c>
      <c r="AC807">
        <v>1795.1569847072101</v>
      </c>
      <c r="AD807">
        <v>1452.60786472123</v>
      </c>
      <c r="AE807">
        <v>1866.43933088327</v>
      </c>
      <c r="AF807">
        <v>1866.43933088327</v>
      </c>
      <c r="AG807">
        <v>1866.43933088327</v>
      </c>
      <c r="AH807">
        <v>1866.43933088327</v>
      </c>
      <c r="AI807">
        <v>1866.43933088327</v>
      </c>
    </row>
    <row r="808" spans="1:35" x14ac:dyDescent="0.15">
      <c r="A808" t="s">
        <v>47</v>
      </c>
      <c r="B808" t="s">
        <v>49</v>
      </c>
      <c r="C808" t="s">
        <v>67</v>
      </c>
      <c r="D808">
        <v>2034</v>
      </c>
      <c r="E808">
        <v>0</v>
      </c>
      <c r="T808">
        <v>2962.0634631006301</v>
      </c>
      <c r="U808">
        <v>2870.8906795646499</v>
      </c>
      <c r="V808">
        <v>2796.6655622855301</v>
      </c>
      <c r="W808">
        <v>2941.5574858177802</v>
      </c>
      <c r="X808">
        <v>2857.1363282376401</v>
      </c>
      <c r="Y808">
        <v>2679.2180467662301</v>
      </c>
      <c r="Z808">
        <v>2827.1616895212501</v>
      </c>
      <c r="AA808">
        <v>2778.0696933976901</v>
      </c>
      <c r="AB808">
        <v>2248.6841510990398</v>
      </c>
      <c r="AC808">
        <v>1856.7496460745799</v>
      </c>
      <c r="AD808">
        <v>1502.44750831427</v>
      </c>
      <c r="AE808">
        <v>1930.4777223159799</v>
      </c>
      <c r="AF808">
        <v>1930.4777223159799</v>
      </c>
      <c r="AG808">
        <v>1930.4777223159799</v>
      </c>
      <c r="AH808">
        <v>1930.4777223159799</v>
      </c>
      <c r="AI808">
        <v>1930.4777223159799</v>
      </c>
    </row>
    <row r="809" spans="1:35" x14ac:dyDescent="0.15">
      <c r="A809" t="s">
        <v>47</v>
      </c>
      <c r="B809" t="s">
        <v>49</v>
      </c>
      <c r="C809" t="s">
        <v>67</v>
      </c>
      <c r="D809">
        <v>2035</v>
      </c>
      <c r="E809">
        <v>0</v>
      </c>
      <c r="U809">
        <v>12769.0683569557</v>
      </c>
      <c r="V809">
        <v>12438.931928185901</v>
      </c>
      <c r="W809">
        <v>13083.378228117601</v>
      </c>
      <c r="X809">
        <v>12707.8921326048</v>
      </c>
      <c r="Y809">
        <v>11916.552109025401</v>
      </c>
      <c r="Z809">
        <v>12574.571761519501</v>
      </c>
      <c r="AA809">
        <v>12356.2217356049</v>
      </c>
      <c r="AB809">
        <v>10001.6353262677</v>
      </c>
      <c r="AC809">
        <v>8258.3998482572206</v>
      </c>
      <c r="AD809">
        <v>6682.5445750905501</v>
      </c>
      <c r="AE809">
        <v>8586.3255516128302</v>
      </c>
      <c r="AF809">
        <v>8586.3255516128302</v>
      </c>
      <c r="AG809">
        <v>8586.3255516128302</v>
      </c>
      <c r="AH809">
        <v>8586.3255516128302</v>
      </c>
      <c r="AI809">
        <v>8586.3255516128302</v>
      </c>
    </row>
    <row r="810" spans="1:35" x14ac:dyDescent="0.15">
      <c r="A810" t="s">
        <v>47</v>
      </c>
      <c r="B810" t="s">
        <v>49</v>
      </c>
      <c r="C810" t="s">
        <v>67</v>
      </c>
      <c r="D810">
        <v>2036</v>
      </c>
      <c r="E810">
        <v>0</v>
      </c>
      <c r="V810">
        <v>6762.4364063252096</v>
      </c>
      <c r="W810">
        <v>7112.7902104733703</v>
      </c>
      <c r="X810">
        <v>6908.6568606789597</v>
      </c>
      <c r="Y810">
        <v>6478.4441530179902</v>
      </c>
      <c r="Z810">
        <v>6836.1771223592596</v>
      </c>
      <c r="AA810">
        <v>6717.4709365635599</v>
      </c>
      <c r="AB810">
        <v>5437.3979408861696</v>
      </c>
      <c r="AC810">
        <v>4489.68642277872</v>
      </c>
      <c r="AD810">
        <v>3632.9713019077299</v>
      </c>
      <c r="AE810">
        <v>4667.9635230751601</v>
      </c>
      <c r="AF810">
        <v>4667.9635230751601</v>
      </c>
      <c r="AG810">
        <v>4667.9635230751601</v>
      </c>
      <c r="AH810">
        <v>4667.9635230751601</v>
      </c>
      <c r="AI810">
        <v>4667.9635230751601</v>
      </c>
    </row>
    <row r="811" spans="1:35" x14ac:dyDescent="0.15">
      <c r="A811" t="s">
        <v>47</v>
      </c>
      <c r="B811" t="s">
        <v>49</v>
      </c>
      <c r="C811" t="s">
        <v>67</v>
      </c>
      <c r="D811">
        <v>2037</v>
      </c>
      <c r="E811">
        <v>0</v>
      </c>
      <c r="W811">
        <v>6120.27113608527</v>
      </c>
      <c r="X811">
        <v>5944.6225633466101</v>
      </c>
      <c r="Y811">
        <v>5574.4417567768496</v>
      </c>
      <c r="Z811">
        <v>5882.2566510586503</v>
      </c>
      <c r="AA811">
        <v>5780.11473190989</v>
      </c>
      <c r="AB811">
        <v>4678.6631811541001</v>
      </c>
      <c r="AC811">
        <v>3863.1953720420202</v>
      </c>
      <c r="AD811">
        <v>3126.0263186944499</v>
      </c>
      <c r="AE811">
        <v>4016.5956775315099</v>
      </c>
      <c r="AF811">
        <v>4016.5956775315099</v>
      </c>
      <c r="AG811">
        <v>4016.5956775315099</v>
      </c>
      <c r="AH811">
        <v>4016.5956775315099</v>
      </c>
      <c r="AI811">
        <v>4016.5956775315099</v>
      </c>
    </row>
    <row r="812" spans="1:35" x14ac:dyDescent="0.15">
      <c r="A812" t="s">
        <v>47</v>
      </c>
      <c r="B812" t="s">
        <v>49</v>
      </c>
      <c r="C812" t="s">
        <v>67</v>
      </c>
      <c r="D812">
        <v>2038</v>
      </c>
      <c r="E812">
        <v>0</v>
      </c>
      <c r="X812">
        <v>3960.42343212071</v>
      </c>
      <c r="Y812">
        <v>3713.8017627316799</v>
      </c>
      <c r="Z812">
        <v>3918.8740456358901</v>
      </c>
      <c r="AA812">
        <v>3850.8251080140599</v>
      </c>
      <c r="AB812">
        <v>3117.0166139549901</v>
      </c>
      <c r="AC812">
        <v>2573.7360633510398</v>
      </c>
      <c r="AD812">
        <v>2082.6196701399699</v>
      </c>
      <c r="AE812">
        <v>2675.93433714911</v>
      </c>
      <c r="AF812">
        <v>2675.93433714911</v>
      </c>
      <c r="AG812">
        <v>2675.93433714911</v>
      </c>
      <c r="AH812">
        <v>2675.93433714911</v>
      </c>
      <c r="AI812">
        <v>2675.93433714911</v>
      </c>
    </row>
    <row r="813" spans="1:35" x14ac:dyDescent="0.15">
      <c r="A813" t="s">
        <v>47</v>
      </c>
      <c r="B813" t="s">
        <v>49</v>
      </c>
      <c r="C813" t="s">
        <v>67</v>
      </c>
      <c r="D813">
        <v>2039</v>
      </c>
      <c r="E813">
        <v>0</v>
      </c>
      <c r="Y813">
        <v>3899.8945245414102</v>
      </c>
      <c r="Z813">
        <v>4115.2426568135797</v>
      </c>
      <c r="AA813">
        <v>4043.78389401816</v>
      </c>
      <c r="AB813">
        <v>3273.2054111381399</v>
      </c>
      <c r="AC813">
        <v>2702.7019271202498</v>
      </c>
      <c r="AD813">
        <v>2186.97646432991</v>
      </c>
      <c r="AE813">
        <v>2810.0211955858599</v>
      </c>
      <c r="AF813">
        <v>2810.0211955858599</v>
      </c>
      <c r="AG813">
        <v>2810.0211955858599</v>
      </c>
      <c r="AH813">
        <v>2810.0211955858599</v>
      </c>
      <c r="AI813">
        <v>2810.0211955858599</v>
      </c>
    </row>
    <row r="814" spans="1:35" x14ac:dyDescent="0.15">
      <c r="A814" t="s">
        <v>47</v>
      </c>
      <c r="B814" t="s">
        <v>49</v>
      </c>
      <c r="C814" t="s">
        <v>67</v>
      </c>
      <c r="D814">
        <v>2040</v>
      </c>
      <c r="E814">
        <v>0</v>
      </c>
      <c r="Z814">
        <v>4375.3476023766398</v>
      </c>
      <c r="AA814">
        <v>4299.3722705336804</v>
      </c>
      <c r="AB814">
        <v>3480.0891811319202</v>
      </c>
      <c r="AC814">
        <v>2873.5268811391502</v>
      </c>
      <c r="AD814">
        <v>2325.20486096173</v>
      </c>
      <c r="AE814">
        <v>2987.62929091865</v>
      </c>
      <c r="AF814">
        <v>2987.62929091865</v>
      </c>
      <c r="AG814">
        <v>2987.62929091865</v>
      </c>
      <c r="AH814">
        <v>2987.62929091865</v>
      </c>
      <c r="AI814">
        <v>2987.62929091865</v>
      </c>
    </row>
    <row r="815" spans="1:35" x14ac:dyDescent="0.15">
      <c r="A815" t="s">
        <v>47</v>
      </c>
      <c r="B815" t="s">
        <v>49</v>
      </c>
      <c r="C815" t="s">
        <v>67</v>
      </c>
      <c r="D815">
        <v>2041</v>
      </c>
      <c r="E815">
        <v>0</v>
      </c>
      <c r="AA815">
        <v>4551.9782855962203</v>
      </c>
      <c r="AB815">
        <v>3684.5589048013298</v>
      </c>
      <c r="AC815">
        <v>3042.3585451461299</v>
      </c>
      <c r="AD815">
        <v>2461.8203241439101</v>
      </c>
      <c r="AE815">
        <v>3163.1649463992098</v>
      </c>
      <c r="AF815">
        <v>3163.1649463992098</v>
      </c>
      <c r="AG815">
        <v>3163.1649463992098</v>
      </c>
      <c r="AH815">
        <v>3163.1649463992098</v>
      </c>
      <c r="AI815">
        <v>3163.1649463992098</v>
      </c>
    </row>
    <row r="816" spans="1:35" x14ac:dyDescent="0.15">
      <c r="A816" t="s">
        <v>47</v>
      </c>
      <c r="B816" t="s">
        <v>49</v>
      </c>
      <c r="C816" t="s">
        <v>67</v>
      </c>
      <c r="D816">
        <v>2042</v>
      </c>
      <c r="E816">
        <v>0</v>
      </c>
      <c r="AB816">
        <v>3913.8933056112401</v>
      </c>
      <c r="AC816">
        <v>3231.7210962755998</v>
      </c>
      <c r="AD816">
        <v>2615.04900185714</v>
      </c>
      <c r="AE816">
        <v>3360.0467323573898</v>
      </c>
      <c r="AF816">
        <v>3360.0467323573898</v>
      </c>
      <c r="AG816">
        <v>3360.0467323573898</v>
      </c>
      <c r="AH816">
        <v>3360.0467323573898</v>
      </c>
      <c r="AI816">
        <v>3360.0467323573898</v>
      </c>
    </row>
    <row r="817" spans="1:35" x14ac:dyDescent="0.15">
      <c r="A817" t="s">
        <v>47</v>
      </c>
      <c r="B817" t="s">
        <v>49</v>
      </c>
      <c r="C817" t="s">
        <v>67</v>
      </c>
      <c r="D817">
        <v>2043</v>
      </c>
      <c r="E817">
        <v>0</v>
      </c>
      <c r="AC817">
        <v>3380.0218731601399</v>
      </c>
      <c r="AD817">
        <v>2735.0512505083202</v>
      </c>
      <c r="AE817">
        <v>3514.2362573604</v>
      </c>
      <c r="AF817">
        <v>3514.2362573604</v>
      </c>
      <c r="AG817">
        <v>3514.2362573604</v>
      </c>
      <c r="AH817">
        <v>3514.2362573604</v>
      </c>
      <c r="AI817">
        <v>3514.2362573604</v>
      </c>
    </row>
    <row r="818" spans="1:35" x14ac:dyDescent="0.15">
      <c r="A818" t="s">
        <v>47</v>
      </c>
      <c r="B818" t="s">
        <v>49</v>
      </c>
      <c r="C818" t="s">
        <v>67</v>
      </c>
      <c r="D818">
        <v>2044</v>
      </c>
      <c r="E818">
        <v>0</v>
      </c>
      <c r="AD818">
        <v>2852.6340989850801</v>
      </c>
      <c r="AE818">
        <v>3665.3171225851102</v>
      </c>
      <c r="AF818">
        <v>3665.3171225851102</v>
      </c>
      <c r="AG818">
        <v>3665.3171225851102</v>
      </c>
      <c r="AH818">
        <v>3665.3171225851102</v>
      </c>
      <c r="AI818">
        <v>3665.3171225851102</v>
      </c>
    </row>
    <row r="819" spans="1:35" x14ac:dyDescent="0.15">
      <c r="A819" t="s">
        <v>47</v>
      </c>
      <c r="B819" t="s">
        <v>49</v>
      </c>
      <c r="C819" t="s">
        <v>67</v>
      </c>
      <c r="D819">
        <v>2045</v>
      </c>
      <c r="E819">
        <v>0</v>
      </c>
      <c r="AE819">
        <v>3811.42413216459</v>
      </c>
      <c r="AF819">
        <v>3811.42413216459</v>
      </c>
      <c r="AG819">
        <v>3811.42413216459</v>
      </c>
      <c r="AH819">
        <v>3811.42413216459</v>
      </c>
      <c r="AI819">
        <v>3811.42413216459</v>
      </c>
    </row>
    <row r="820" spans="1:35" x14ac:dyDescent="0.15">
      <c r="A820" t="s">
        <v>47</v>
      </c>
      <c r="B820" t="s">
        <v>48</v>
      </c>
      <c r="C820" t="s">
        <v>66</v>
      </c>
      <c r="D820">
        <v>2016</v>
      </c>
      <c r="E820">
        <v>1</v>
      </c>
      <c r="F820">
        <v>307695.91661914397</v>
      </c>
      <c r="G820">
        <v>307695.91661914397</v>
      </c>
      <c r="H820">
        <v>307695.91661914397</v>
      </c>
      <c r="I820">
        <v>307695.91661914397</v>
      </c>
      <c r="J820">
        <v>306094.76803144999</v>
      </c>
      <c r="K820">
        <v>307695.91661914397</v>
      </c>
      <c r="L820">
        <v>307251.57059479703</v>
      </c>
      <c r="M820">
        <v>307695.91661914397</v>
      </c>
      <c r="N820">
        <v>306806.092971834</v>
      </c>
      <c r="O820">
        <v>307266.96725210099</v>
      </c>
      <c r="P820">
        <v>307695.91661914397</v>
      </c>
      <c r="Q820">
        <v>307695.91661914397</v>
      </c>
      <c r="R820">
        <v>304085.49700273701</v>
      </c>
      <c r="S820">
        <v>301554.59501731698</v>
      </c>
      <c r="T820">
        <v>299365.92956325703</v>
      </c>
      <c r="U820">
        <v>305578.88631880598</v>
      </c>
      <c r="V820">
        <v>306262.46322625998</v>
      </c>
      <c r="W820">
        <v>298029.39747410698</v>
      </c>
      <c r="X820">
        <v>301397.64265503298</v>
      </c>
      <c r="Y820">
        <v>303072.85437020398</v>
      </c>
      <c r="Z820">
        <v>301792.27393986698</v>
      </c>
      <c r="AA820">
        <v>279806.76662029303</v>
      </c>
      <c r="AB820">
        <v>266845.15900749899</v>
      </c>
      <c r="AC820">
        <v>248090.19981680799</v>
      </c>
      <c r="AD820">
        <v>222886.48906004999</v>
      </c>
      <c r="AE820">
        <v>208576.710252894</v>
      </c>
      <c r="AF820">
        <v>208576.710252894</v>
      </c>
      <c r="AG820">
        <v>208576.710252894</v>
      </c>
      <c r="AH820">
        <v>208576.710252894</v>
      </c>
      <c r="AI820">
        <v>208576.710252894</v>
      </c>
    </row>
    <row r="821" spans="1:35" x14ac:dyDescent="0.15">
      <c r="A821" t="s">
        <v>47</v>
      </c>
      <c r="B821" t="s">
        <v>48</v>
      </c>
      <c r="C821" t="s">
        <v>66</v>
      </c>
      <c r="D821">
        <v>2020</v>
      </c>
      <c r="E821">
        <v>1</v>
      </c>
      <c r="F821">
        <v>205254.81244445199</v>
      </c>
      <c r="G821">
        <v>205254.81244445199</v>
      </c>
      <c r="H821">
        <v>205254.81244445199</v>
      </c>
      <c r="I821">
        <v>205254.81244445199</v>
      </c>
      <c r="J821">
        <v>205051.04333734501</v>
      </c>
      <c r="K821">
        <v>205254.81244445199</v>
      </c>
      <c r="L821">
        <v>204825.48177831201</v>
      </c>
      <c r="M821">
        <v>205254.81244445199</v>
      </c>
      <c r="N821">
        <v>205254.81244445199</v>
      </c>
      <c r="O821">
        <v>205254.81244445199</v>
      </c>
      <c r="P821">
        <v>205254.81244445199</v>
      </c>
      <c r="Q821">
        <v>205254.81244445199</v>
      </c>
      <c r="R821">
        <v>205254.81244445199</v>
      </c>
      <c r="S821">
        <v>202764.57511011799</v>
      </c>
      <c r="T821">
        <v>200301.297943741</v>
      </c>
      <c r="U821">
        <v>204613.23688257899</v>
      </c>
      <c r="V821">
        <v>204203.535311921</v>
      </c>
      <c r="W821">
        <v>203679.15206671099</v>
      </c>
      <c r="X821">
        <v>203035.857868844</v>
      </c>
      <c r="Y821">
        <v>202023.27256873201</v>
      </c>
      <c r="Z821">
        <v>202731.28719398699</v>
      </c>
      <c r="AA821">
        <v>186913.01017427101</v>
      </c>
      <c r="AB821">
        <v>180213.13850814401</v>
      </c>
      <c r="AC821">
        <v>169910.56276753699</v>
      </c>
      <c r="AD821">
        <v>156035.688076377</v>
      </c>
      <c r="AE821">
        <v>139693.095554064</v>
      </c>
      <c r="AF821">
        <v>139693.095554064</v>
      </c>
      <c r="AG821">
        <v>139693.095554064</v>
      </c>
      <c r="AH821">
        <v>139693.095554064</v>
      </c>
      <c r="AI821">
        <v>139693.095554064</v>
      </c>
    </row>
    <row r="822" spans="1:35" x14ac:dyDescent="0.15">
      <c r="A822" t="s">
        <v>47</v>
      </c>
      <c r="B822" t="s">
        <v>48</v>
      </c>
      <c r="C822" t="s">
        <v>66</v>
      </c>
      <c r="D822">
        <v>2021</v>
      </c>
      <c r="E822">
        <v>1</v>
      </c>
      <c r="G822">
        <v>51185.349472989903</v>
      </c>
      <c r="H822">
        <v>51185.349472989903</v>
      </c>
      <c r="I822">
        <v>51185.349472989903</v>
      </c>
      <c r="J822">
        <v>51134.534620783103</v>
      </c>
      <c r="K822">
        <v>51185.349472989903</v>
      </c>
      <c r="L822">
        <v>51078.2852832438</v>
      </c>
      <c r="M822">
        <v>51185.349472989903</v>
      </c>
      <c r="N822">
        <v>51185.349472989903</v>
      </c>
      <c r="O822">
        <v>51185.349472989903</v>
      </c>
      <c r="P822">
        <v>51185.349472989903</v>
      </c>
      <c r="Q822">
        <v>51185.349472989903</v>
      </c>
      <c r="R822">
        <v>51185.349472989903</v>
      </c>
      <c r="S822">
        <v>50564.347379491599</v>
      </c>
      <c r="T822">
        <v>49950.068468764701</v>
      </c>
      <c r="U822">
        <v>51025.356784113501</v>
      </c>
      <c r="V822">
        <v>50923.187593418101</v>
      </c>
      <c r="W822">
        <v>50792.419698896403</v>
      </c>
      <c r="X822">
        <v>50631.9984257498</v>
      </c>
      <c r="Y822">
        <v>50379.485308809002</v>
      </c>
      <c r="Z822">
        <v>50556.0462166586</v>
      </c>
      <c r="AA822">
        <v>46611.368731769697</v>
      </c>
      <c r="AB822">
        <v>44940.590499723497</v>
      </c>
      <c r="AC822">
        <v>42371.389156892001</v>
      </c>
      <c r="AD822">
        <v>38911.346970776998</v>
      </c>
      <c r="AE822">
        <v>34835.918484657101</v>
      </c>
      <c r="AF822">
        <v>34835.918484657101</v>
      </c>
      <c r="AG822">
        <v>34835.918484657101</v>
      </c>
      <c r="AH822">
        <v>34835.918484657101</v>
      </c>
      <c r="AI822">
        <v>34835.918484657101</v>
      </c>
    </row>
    <row r="823" spans="1:35" x14ac:dyDescent="0.15">
      <c r="A823" t="s">
        <v>47</v>
      </c>
      <c r="B823" t="s">
        <v>48</v>
      </c>
      <c r="C823" t="s">
        <v>66</v>
      </c>
      <c r="D823">
        <v>2022</v>
      </c>
      <c r="E823">
        <v>1</v>
      </c>
      <c r="H823">
        <v>39285.104789176003</v>
      </c>
      <c r="I823">
        <v>39285.104789176003</v>
      </c>
      <c r="J823">
        <v>39175.816526298899</v>
      </c>
      <c r="K823">
        <v>39285.104789176003</v>
      </c>
      <c r="L823">
        <v>39222.833204495699</v>
      </c>
      <c r="M823">
        <v>39285.104789176003</v>
      </c>
      <c r="N823">
        <v>39167.0820973105</v>
      </c>
      <c r="O823">
        <v>39285.104789176003</v>
      </c>
      <c r="P823">
        <v>39285.104789176003</v>
      </c>
      <c r="Q823">
        <v>39285.104789176003</v>
      </c>
      <c r="R823">
        <v>38890.708275882796</v>
      </c>
      <c r="S823">
        <v>38451.198587234001</v>
      </c>
      <c r="T823">
        <v>38141.766517130702</v>
      </c>
      <c r="U823">
        <v>39092.901964179902</v>
      </c>
      <c r="V823">
        <v>39132.623966947504</v>
      </c>
      <c r="W823">
        <v>38039.148085018802</v>
      </c>
      <c r="X823">
        <v>38521.8447112336</v>
      </c>
      <c r="Y823">
        <v>38700.269173338798</v>
      </c>
      <c r="Z823">
        <v>38550.533302050397</v>
      </c>
      <c r="AA823">
        <v>35849.932066845198</v>
      </c>
      <c r="AB823">
        <v>34161.8140317699</v>
      </c>
      <c r="AC823">
        <v>32004.556216262401</v>
      </c>
      <c r="AD823">
        <v>28720.936454386701</v>
      </c>
      <c r="AE823">
        <v>26934.624202762101</v>
      </c>
      <c r="AF823">
        <v>26934.624202762101</v>
      </c>
      <c r="AG823">
        <v>26934.624202762101</v>
      </c>
      <c r="AH823">
        <v>26934.624202762101</v>
      </c>
      <c r="AI823">
        <v>26934.624202762101</v>
      </c>
    </row>
    <row r="824" spans="1:35" x14ac:dyDescent="0.15">
      <c r="A824" t="s">
        <v>47</v>
      </c>
      <c r="B824" t="s">
        <v>48</v>
      </c>
      <c r="C824" t="s">
        <v>66</v>
      </c>
      <c r="D824">
        <v>2023</v>
      </c>
      <c r="E824">
        <v>1</v>
      </c>
      <c r="I824">
        <v>33247.0612910294</v>
      </c>
      <c r="J824">
        <v>33214.054883469304</v>
      </c>
      <c r="K824">
        <v>33247.0612910294</v>
      </c>
      <c r="L824">
        <v>33177.518546568099</v>
      </c>
      <c r="M824">
        <v>33247.0612910294</v>
      </c>
      <c r="N824">
        <v>33247.0612910294</v>
      </c>
      <c r="O824">
        <v>33247.0612910294</v>
      </c>
      <c r="P824">
        <v>33247.0612910294</v>
      </c>
      <c r="Q824">
        <v>33247.0612910294</v>
      </c>
      <c r="R824">
        <v>33247.0612910294</v>
      </c>
      <c r="S824">
        <v>32843.694021352203</v>
      </c>
      <c r="T824">
        <v>32444.693744808199</v>
      </c>
      <c r="U824">
        <v>33143.139235442097</v>
      </c>
      <c r="V824">
        <v>33076.776001038503</v>
      </c>
      <c r="W824">
        <v>32991.836692255303</v>
      </c>
      <c r="X824">
        <v>32887.636252957702</v>
      </c>
      <c r="Y824">
        <v>32723.618244637699</v>
      </c>
      <c r="Z824">
        <v>32838.302063060699</v>
      </c>
      <c r="AA824">
        <v>30276.066277552301</v>
      </c>
      <c r="AB824">
        <v>29190.8247610541</v>
      </c>
      <c r="AC824">
        <v>27522.019226001801</v>
      </c>
      <c r="AD824">
        <v>25274.574677596</v>
      </c>
      <c r="AE824">
        <v>22627.410556215302</v>
      </c>
      <c r="AF824">
        <v>22627.410556215302</v>
      </c>
      <c r="AG824">
        <v>22627.410556215302</v>
      </c>
      <c r="AH824">
        <v>22627.410556215302</v>
      </c>
      <c r="AI824">
        <v>22627.410556215302</v>
      </c>
    </row>
    <row r="825" spans="1:35" x14ac:dyDescent="0.15">
      <c r="A825" t="s">
        <v>47</v>
      </c>
      <c r="B825" t="s">
        <v>48</v>
      </c>
      <c r="C825" t="s">
        <v>66</v>
      </c>
      <c r="D825">
        <v>2024</v>
      </c>
      <c r="E825">
        <v>1</v>
      </c>
      <c r="J825">
        <v>40004.845841749499</v>
      </c>
      <c r="K825">
        <v>40044.6005856634</v>
      </c>
      <c r="L825">
        <v>39960.839455583096</v>
      </c>
      <c r="M825">
        <v>40044.6005856634</v>
      </c>
      <c r="N825">
        <v>40044.6005856634</v>
      </c>
      <c r="O825">
        <v>40044.6005856634</v>
      </c>
      <c r="P825">
        <v>40044.6005856634</v>
      </c>
      <c r="Q825">
        <v>40044.6005856634</v>
      </c>
      <c r="R825">
        <v>40044.6005856634</v>
      </c>
      <c r="S825">
        <v>39558.762722817097</v>
      </c>
      <c r="T825">
        <v>39078.1847081796</v>
      </c>
      <c r="U825">
        <v>39919.431110634898</v>
      </c>
      <c r="V825">
        <v>39839.499558429401</v>
      </c>
      <c r="W825">
        <v>39737.193954199603</v>
      </c>
      <c r="X825">
        <v>39611.689178424102</v>
      </c>
      <c r="Y825">
        <v>39414.136812080003</v>
      </c>
      <c r="Z825">
        <v>39552.268349847698</v>
      </c>
      <c r="AA825">
        <v>36466.169769921202</v>
      </c>
      <c r="AB825">
        <v>35159.044827757498</v>
      </c>
      <c r="AC825">
        <v>33149.043085908997</v>
      </c>
      <c r="AD825">
        <v>30442.096493200101</v>
      </c>
      <c r="AE825">
        <v>27253.705525424801</v>
      </c>
      <c r="AF825">
        <v>27253.705525424801</v>
      </c>
      <c r="AG825">
        <v>27253.705525424801</v>
      </c>
      <c r="AH825">
        <v>27253.705525424801</v>
      </c>
      <c r="AI825">
        <v>27253.705525424801</v>
      </c>
    </row>
    <row r="826" spans="1:35" x14ac:dyDescent="0.15">
      <c r="A826" t="s">
        <v>47</v>
      </c>
      <c r="B826" t="s">
        <v>48</v>
      </c>
      <c r="C826" t="s">
        <v>66</v>
      </c>
      <c r="D826">
        <v>2025</v>
      </c>
      <c r="E826">
        <v>1</v>
      </c>
      <c r="K826">
        <v>42186.718735414099</v>
      </c>
      <c r="L826">
        <v>42098.476945410599</v>
      </c>
      <c r="M826">
        <v>42186.718735414099</v>
      </c>
      <c r="N826">
        <v>42186.718735414099</v>
      </c>
      <c r="O826">
        <v>42186.718735414099</v>
      </c>
      <c r="P826">
        <v>42186.718735414099</v>
      </c>
      <c r="Q826">
        <v>42186.718735414099</v>
      </c>
      <c r="R826">
        <v>42186.718735414099</v>
      </c>
      <c r="S826">
        <v>41674.891798170298</v>
      </c>
      <c r="T826">
        <v>41168.6060758151</v>
      </c>
      <c r="U826">
        <v>42054.853531115499</v>
      </c>
      <c r="V826">
        <v>41970.646175775197</v>
      </c>
      <c r="W826">
        <v>41862.867906356099</v>
      </c>
      <c r="X826">
        <v>41730.649464964299</v>
      </c>
      <c r="Y826">
        <v>41522.529369056698</v>
      </c>
      <c r="Z826">
        <v>41668.050019707902</v>
      </c>
      <c r="AA826">
        <v>38416.865818167098</v>
      </c>
      <c r="AB826">
        <v>37039.818438979499</v>
      </c>
      <c r="AC826">
        <v>34922.295055030001</v>
      </c>
      <c r="AD826">
        <v>32070.5449347084</v>
      </c>
      <c r="AE826">
        <v>28711.596387117501</v>
      </c>
      <c r="AF826">
        <v>28711.596387117501</v>
      </c>
      <c r="AG826">
        <v>28711.596387117501</v>
      </c>
      <c r="AH826">
        <v>28711.596387117501</v>
      </c>
      <c r="AI826">
        <v>28711.596387117501</v>
      </c>
    </row>
    <row r="827" spans="1:35" x14ac:dyDescent="0.15">
      <c r="A827" t="s">
        <v>47</v>
      </c>
      <c r="B827" t="s">
        <v>48</v>
      </c>
      <c r="C827" t="s">
        <v>66</v>
      </c>
      <c r="D827">
        <v>2026</v>
      </c>
      <c r="E827">
        <v>1</v>
      </c>
      <c r="L827">
        <v>44809.035900122901</v>
      </c>
      <c r="M827">
        <v>44902.959239470503</v>
      </c>
      <c r="N827">
        <v>44902.959239470503</v>
      </c>
      <c r="O827">
        <v>44902.959239470503</v>
      </c>
      <c r="P827">
        <v>44902.959239470503</v>
      </c>
      <c r="Q827">
        <v>44902.959239470503</v>
      </c>
      <c r="R827">
        <v>44902.959239470503</v>
      </c>
      <c r="S827">
        <v>44358.177735015001</v>
      </c>
      <c r="T827">
        <v>43819.294222954697</v>
      </c>
      <c r="U827">
        <v>44762.603742024497</v>
      </c>
      <c r="V827">
        <v>44672.974599065397</v>
      </c>
      <c r="W827">
        <v>44558.256901560198</v>
      </c>
      <c r="X827">
        <v>44417.525423443702</v>
      </c>
      <c r="Y827">
        <v>44196.005275312098</v>
      </c>
      <c r="Z827">
        <v>44350.8954407614</v>
      </c>
      <c r="AA827">
        <v>40890.379997562297</v>
      </c>
      <c r="AB827">
        <v>39424.669835881199</v>
      </c>
      <c r="AC827">
        <v>37170.8072685066</v>
      </c>
      <c r="AD827">
        <v>34135.443930175599</v>
      </c>
      <c r="AE827">
        <v>30560.2256093125</v>
      </c>
      <c r="AF827">
        <v>30560.2256093125</v>
      </c>
      <c r="AG827">
        <v>30560.2256093125</v>
      </c>
      <c r="AH827">
        <v>30560.2256093125</v>
      </c>
      <c r="AI827">
        <v>30560.2256093125</v>
      </c>
    </row>
    <row r="828" spans="1:35" x14ac:dyDescent="0.15">
      <c r="A828" t="s">
        <v>47</v>
      </c>
      <c r="B828" t="s">
        <v>48</v>
      </c>
      <c r="C828" t="s">
        <v>66</v>
      </c>
      <c r="D828">
        <v>2027</v>
      </c>
      <c r="E828">
        <v>1</v>
      </c>
      <c r="M828">
        <v>47248.014898144902</v>
      </c>
      <c r="N828">
        <v>47248.014898144902</v>
      </c>
      <c r="O828">
        <v>47248.014898144902</v>
      </c>
      <c r="P828">
        <v>47248.014898144902</v>
      </c>
      <c r="Q828">
        <v>47248.014898144902</v>
      </c>
      <c r="R828">
        <v>47248.014898144902</v>
      </c>
      <c r="S828">
        <v>46674.782196454202</v>
      </c>
      <c r="T828">
        <v>46107.7555096293</v>
      </c>
      <c r="U828">
        <v>47100.329339182099</v>
      </c>
      <c r="V828">
        <v>47006.019317001701</v>
      </c>
      <c r="W828">
        <v>46885.310491289398</v>
      </c>
      <c r="X828">
        <v>46737.229316077101</v>
      </c>
      <c r="Y828">
        <v>46504.140285054797</v>
      </c>
      <c r="Z828">
        <v>46667.119584608299</v>
      </c>
      <c r="AA828">
        <v>43025.878829326197</v>
      </c>
      <c r="AB828">
        <v>41483.621999745097</v>
      </c>
      <c r="AC828">
        <v>39112.051529439101</v>
      </c>
      <c r="AD828">
        <v>35918.166434563602</v>
      </c>
      <c r="AE828">
        <v>32156.2324473761</v>
      </c>
      <c r="AF828">
        <v>32156.2324473761</v>
      </c>
      <c r="AG828">
        <v>32156.2324473761</v>
      </c>
      <c r="AH828">
        <v>32156.2324473761</v>
      </c>
      <c r="AI828">
        <v>32156.2324473761</v>
      </c>
    </row>
    <row r="829" spans="1:35" x14ac:dyDescent="0.15">
      <c r="A829" t="s">
        <v>47</v>
      </c>
      <c r="B829" t="s">
        <v>48</v>
      </c>
      <c r="C829" t="s">
        <v>66</v>
      </c>
      <c r="D829">
        <v>2028</v>
      </c>
      <c r="E829">
        <v>1</v>
      </c>
      <c r="N829">
        <v>49237.496289046903</v>
      </c>
      <c r="O829">
        <v>49237.496289046903</v>
      </c>
      <c r="P829">
        <v>49237.496289046903</v>
      </c>
      <c r="Q829">
        <v>49237.496289046903</v>
      </c>
      <c r="R829">
        <v>49237.496289046903</v>
      </c>
      <c r="S829">
        <v>48640.126366033102</v>
      </c>
      <c r="T829">
        <v>48049.223775765196</v>
      </c>
      <c r="U829">
        <v>49083.592105409603</v>
      </c>
      <c r="V829">
        <v>48985.310952706503</v>
      </c>
      <c r="W829">
        <v>48859.519416895302</v>
      </c>
      <c r="X829">
        <v>48705.202958718</v>
      </c>
      <c r="Y829">
        <v>48462.2992023439</v>
      </c>
      <c r="Z829">
        <v>48632.141103093702</v>
      </c>
      <c r="AA829">
        <v>44837.5779121909</v>
      </c>
      <c r="AB829">
        <v>43230.380973082298</v>
      </c>
      <c r="AC829">
        <v>40758.950321812998</v>
      </c>
      <c r="AD829">
        <v>37430.5796834785</v>
      </c>
      <c r="AE829">
        <v>33510.241207182902</v>
      </c>
      <c r="AF829">
        <v>33510.241207182902</v>
      </c>
      <c r="AG829">
        <v>33510.241207182902</v>
      </c>
      <c r="AH829">
        <v>33510.241207182902</v>
      </c>
      <c r="AI829">
        <v>33510.241207182902</v>
      </c>
    </row>
    <row r="830" spans="1:35" x14ac:dyDescent="0.15">
      <c r="A830" t="s">
        <v>47</v>
      </c>
      <c r="B830" t="s">
        <v>48</v>
      </c>
      <c r="C830" t="s">
        <v>66</v>
      </c>
      <c r="D830">
        <v>2029</v>
      </c>
      <c r="E830">
        <v>1</v>
      </c>
      <c r="O830">
        <v>51502.764551050503</v>
      </c>
      <c r="P830">
        <v>51502.764551050503</v>
      </c>
      <c r="Q830">
        <v>51502.764551050503</v>
      </c>
      <c r="R830">
        <v>51502.764551050503</v>
      </c>
      <c r="S830">
        <v>50877.911444908699</v>
      </c>
      <c r="T830">
        <v>50259.823213928903</v>
      </c>
      <c r="U830">
        <v>51341.779701480598</v>
      </c>
      <c r="V830">
        <v>51238.976930239798</v>
      </c>
      <c r="W830">
        <v>51107.398106382301</v>
      </c>
      <c r="X830">
        <v>50945.982014767898</v>
      </c>
      <c r="Y830">
        <v>50691.9029913411</v>
      </c>
      <c r="Z830">
        <v>50869.558804176697</v>
      </c>
      <c r="AA830">
        <v>46900.419239323899</v>
      </c>
      <c r="AB830">
        <v>45219.280030779402</v>
      </c>
      <c r="AC830">
        <v>42634.146331264099</v>
      </c>
      <c r="AD830">
        <v>39152.647428101998</v>
      </c>
      <c r="AE830">
        <v>35051.946037442598</v>
      </c>
      <c r="AF830">
        <v>35051.946037442598</v>
      </c>
      <c r="AG830">
        <v>35051.946037442598</v>
      </c>
      <c r="AH830">
        <v>35051.946037442598</v>
      </c>
      <c r="AI830">
        <v>35051.946037442598</v>
      </c>
    </row>
    <row r="831" spans="1:35" x14ac:dyDescent="0.15">
      <c r="A831" t="s">
        <v>47</v>
      </c>
      <c r="B831" t="s">
        <v>48</v>
      </c>
      <c r="C831" t="s">
        <v>66</v>
      </c>
      <c r="D831">
        <v>2030</v>
      </c>
      <c r="E831">
        <v>1</v>
      </c>
      <c r="P831">
        <v>52940.672199749803</v>
      </c>
      <c r="Q831">
        <v>52940.672199749803</v>
      </c>
      <c r="R831">
        <v>52940.672199749803</v>
      </c>
      <c r="S831">
        <v>52298.373795895001</v>
      </c>
      <c r="T831">
        <v>51663.029136010002</v>
      </c>
      <c r="U831">
        <v>52775.192808022097</v>
      </c>
      <c r="V831">
        <v>52669.519882288303</v>
      </c>
      <c r="W831">
        <v>52534.267504226897</v>
      </c>
      <c r="X831">
        <v>52368.344830591501</v>
      </c>
      <c r="Y831">
        <v>52107.172165214703</v>
      </c>
      <c r="Z831">
        <v>52289.787957467801</v>
      </c>
      <c r="AA831">
        <v>48209.833833652701</v>
      </c>
      <c r="AB831">
        <v>46481.758835397399</v>
      </c>
      <c r="AC831">
        <v>43824.450689484001</v>
      </c>
      <c r="AD831">
        <v>40245.7516856004</v>
      </c>
      <c r="AE831">
        <v>36030.562656344198</v>
      </c>
      <c r="AF831">
        <v>36030.562656344198</v>
      </c>
      <c r="AG831">
        <v>36030.562656344198</v>
      </c>
      <c r="AH831">
        <v>36030.562656344198</v>
      </c>
      <c r="AI831">
        <v>36030.562656344198</v>
      </c>
    </row>
    <row r="832" spans="1:35" x14ac:dyDescent="0.15">
      <c r="A832" t="s">
        <v>47</v>
      </c>
      <c r="B832" t="s">
        <v>48</v>
      </c>
      <c r="C832" t="s">
        <v>66</v>
      </c>
      <c r="D832">
        <v>2031</v>
      </c>
      <c r="E832">
        <v>1</v>
      </c>
      <c r="Q832">
        <v>54324.810081126903</v>
      </c>
      <c r="R832">
        <v>54324.810081126903</v>
      </c>
      <c r="S832">
        <v>53665.718736892202</v>
      </c>
      <c r="T832">
        <v>53013.762942789603</v>
      </c>
      <c r="U832">
        <v>54155.004218178401</v>
      </c>
      <c r="V832">
        <v>54046.568465803597</v>
      </c>
      <c r="W832">
        <v>53907.779904081501</v>
      </c>
      <c r="X832">
        <v>53737.519169586398</v>
      </c>
      <c r="Y832">
        <v>53469.518125107003</v>
      </c>
      <c r="Z832">
        <v>53656.908421069398</v>
      </c>
      <c r="AA832">
        <v>49470.283587903599</v>
      </c>
      <c r="AB832">
        <v>47697.027938032799</v>
      </c>
      <c r="AC832">
        <v>44970.244269531198</v>
      </c>
      <c r="AD832">
        <v>41297.979909344001</v>
      </c>
      <c r="AE832">
        <v>36972.584443899301</v>
      </c>
      <c r="AF832">
        <v>36972.584443899301</v>
      </c>
      <c r="AG832">
        <v>36972.584443899301</v>
      </c>
      <c r="AH832">
        <v>36972.584443899301</v>
      </c>
      <c r="AI832">
        <v>36972.584443899301</v>
      </c>
    </row>
    <row r="833" spans="1:35" x14ac:dyDescent="0.15">
      <c r="A833" t="s">
        <v>47</v>
      </c>
      <c r="B833" t="s">
        <v>48</v>
      </c>
      <c r="C833" t="s">
        <v>66</v>
      </c>
      <c r="D833">
        <v>2032</v>
      </c>
      <c r="E833">
        <v>1</v>
      </c>
      <c r="R833">
        <v>55910.150962804903</v>
      </c>
      <c r="S833">
        <v>55231.825599137497</v>
      </c>
      <c r="T833">
        <v>54560.844019728102</v>
      </c>
      <c r="U833">
        <v>55735.389718032202</v>
      </c>
      <c r="V833">
        <v>55623.789525118802</v>
      </c>
      <c r="W833">
        <v>55480.950748025803</v>
      </c>
      <c r="X833">
        <v>55305.721357358001</v>
      </c>
      <c r="Y833">
        <v>55029.899337314899</v>
      </c>
      <c r="Z833">
        <v>55222.758175119903</v>
      </c>
      <c r="AA833">
        <v>50913.9566147027</v>
      </c>
      <c r="AB833">
        <v>49088.952699698399</v>
      </c>
      <c r="AC833">
        <v>46282.594309836299</v>
      </c>
      <c r="AD833">
        <v>42503.163614233701</v>
      </c>
      <c r="AE833">
        <v>38051.541729395103</v>
      </c>
      <c r="AF833">
        <v>38051.541729395103</v>
      </c>
      <c r="AG833">
        <v>38051.541729395103</v>
      </c>
      <c r="AH833">
        <v>38051.541729395103</v>
      </c>
      <c r="AI833">
        <v>38051.541729395103</v>
      </c>
    </row>
    <row r="834" spans="1:35" x14ac:dyDescent="0.15">
      <c r="A834" t="s">
        <v>47</v>
      </c>
      <c r="B834" t="s">
        <v>48</v>
      </c>
      <c r="C834" t="s">
        <v>66</v>
      </c>
      <c r="D834">
        <v>2033</v>
      </c>
      <c r="E834">
        <v>1</v>
      </c>
      <c r="S834">
        <v>55550.530059069097</v>
      </c>
      <c r="T834">
        <v>54875.676711533801</v>
      </c>
      <c r="U834">
        <v>56056.999896339199</v>
      </c>
      <c r="V834">
        <v>55944.755736314</v>
      </c>
      <c r="W834">
        <v>55801.0927359618</v>
      </c>
      <c r="X834">
        <v>55624.852218326698</v>
      </c>
      <c r="Y834">
        <v>55347.438621199501</v>
      </c>
      <c r="Z834">
        <v>55541.4103132526</v>
      </c>
      <c r="AA834">
        <v>51207.7456551672</v>
      </c>
      <c r="AB834">
        <v>49372.210911590897</v>
      </c>
      <c r="AC834">
        <v>46549.658978869797</v>
      </c>
      <c r="AD834">
        <v>42748.419816760303</v>
      </c>
      <c r="AE834">
        <v>38271.110717471798</v>
      </c>
      <c r="AF834">
        <v>38271.110717471798</v>
      </c>
      <c r="AG834">
        <v>38271.110717471798</v>
      </c>
      <c r="AH834">
        <v>38271.110717471798</v>
      </c>
      <c r="AI834">
        <v>38271.110717471798</v>
      </c>
    </row>
    <row r="835" spans="1:35" x14ac:dyDescent="0.15">
      <c r="A835" t="s">
        <v>47</v>
      </c>
      <c r="B835" t="s">
        <v>48</v>
      </c>
      <c r="C835" t="s">
        <v>66</v>
      </c>
      <c r="D835">
        <v>2034</v>
      </c>
      <c r="E835">
        <v>1</v>
      </c>
      <c r="T835">
        <v>55823.560084712801</v>
      </c>
      <c r="U835">
        <v>57025.288605221198</v>
      </c>
      <c r="V835">
        <v>56911.105619483002</v>
      </c>
      <c r="W835">
        <v>56764.961086737298</v>
      </c>
      <c r="X835">
        <v>56585.676315867298</v>
      </c>
      <c r="Y835">
        <v>56303.470873755803</v>
      </c>
      <c r="Z835">
        <v>56500.793094727698</v>
      </c>
      <c r="AA835">
        <v>52092.271798501402</v>
      </c>
      <c r="AB835">
        <v>50225.0313344932</v>
      </c>
      <c r="AC835">
        <v>47353.724649078598</v>
      </c>
      <c r="AD835">
        <v>43486.8255878087</v>
      </c>
      <c r="AE835">
        <v>38932.178638563302</v>
      </c>
      <c r="AF835">
        <v>38932.178638563302</v>
      </c>
      <c r="AG835">
        <v>38932.178638563302</v>
      </c>
      <c r="AH835">
        <v>38932.178638563302</v>
      </c>
      <c r="AI835">
        <v>38932.178638563302</v>
      </c>
    </row>
    <row r="836" spans="1:35" x14ac:dyDescent="0.15">
      <c r="A836" t="s">
        <v>47</v>
      </c>
      <c r="B836" t="s">
        <v>48</v>
      </c>
      <c r="C836" t="s">
        <v>66</v>
      </c>
      <c r="D836">
        <v>2035</v>
      </c>
      <c r="E836">
        <v>1</v>
      </c>
      <c r="U836">
        <v>57438.540393476003</v>
      </c>
      <c r="V836">
        <v>57323.529944621099</v>
      </c>
      <c r="W836">
        <v>57176.326329300202</v>
      </c>
      <c r="X836">
        <v>56995.742314638897</v>
      </c>
      <c r="Y836">
        <v>56711.491781543104</v>
      </c>
      <c r="Z836">
        <v>56910.243960392901</v>
      </c>
      <c r="AA836">
        <v>52469.774920388598</v>
      </c>
      <c r="AB836">
        <v>50589.002907838898</v>
      </c>
      <c r="AC836">
        <v>47696.888390471198</v>
      </c>
      <c r="AD836">
        <v>43801.966622238098</v>
      </c>
      <c r="AE836">
        <v>39214.312983457603</v>
      </c>
      <c r="AF836">
        <v>39214.312983457603</v>
      </c>
      <c r="AG836">
        <v>39214.312983457603</v>
      </c>
      <c r="AH836">
        <v>39214.312983457603</v>
      </c>
      <c r="AI836">
        <v>39214.312983457603</v>
      </c>
    </row>
    <row r="837" spans="1:35" x14ac:dyDescent="0.15">
      <c r="A837" t="s">
        <v>47</v>
      </c>
      <c r="B837" t="s">
        <v>48</v>
      </c>
      <c r="C837" t="s">
        <v>65</v>
      </c>
      <c r="D837">
        <v>2016</v>
      </c>
      <c r="E837">
        <v>1</v>
      </c>
      <c r="F837">
        <v>416411.139766165</v>
      </c>
      <c r="G837">
        <v>416411.139766165</v>
      </c>
      <c r="H837">
        <v>416411.139766165</v>
      </c>
      <c r="I837">
        <v>416411.139766165</v>
      </c>
      <c r="J837">
        <v>415166.85225975298</v>
      </c>
      <c r="K837">
        <v>414057.010779968</v>
      </c>
      <c r="L837">
        <v>414543.87526643701</v>
      </c>
      <c r="M837">
        <v>416411.139766165</v>
      </c>
      <c r="N837">
        <v>414169.54513352597</v>
      </c>
      <c r="O837">
        <v>414748.29415964801</v>
      </c>
      <c r="P837">
        <v>414889.24509482901</v>
      </c>
      <c r="Q837">
        <v>414195.109224635</v>
      </c>
      <c r="R837">
        <v>408352.931961653</v>
      </c>
      <c r="S837">
        <v>409517.304068517</v>
      </c>
      <c r="T837">
        <v>403261.57461925503</v>
      </c>
      <c r="U837">
        <v>401534.84951571299</v>
      </c>
      <c r="V837">
        <v>401583.36013009999</v>
      </c>
      <c r="W837">
        <v>401092.49992347398</v>
      </c>
      <c r="X837">
        <v>397354.168020076</v>
      </c>
      <c r="Y837">
        <v>410164.767598501</v>
      </c>
      <c r="Z837">
        <v>406423.92176590598</v>
      </c>
      <c r="AA837">
        <v>383924.31077013502</v>
      </c>
      <c r="AB837">
        <v>356614.42907843099</v>
      </c>
      <c r="AC837">
        <v>313718.74590389599</v>
      </c>
      <c r="AD837">
        <v>270678.42288178299</v>
      </c>
      <c r="AE837">
        <v>289555.29358052101</v>
      </c>
      <c r="AF837">
        <v>289555.29358052101</v>
      </c>
      <c r="AG837">
        <v>289555.29358052101</v>
      </c>
      <c r="AH837">
        <v>289555.29358052101</v>
      </c>
      <c r="AI837">
        <v>289555.29358052101</v>
      </c>
    </row>
    <row r="838" spans="1:35" x14ac:dyDescent="0.15">
      <c r="A838" t="s">
        <v>47</v>
      </c>
      <c r="B838" t="s">
        <v>48</v>
      </c>
      <c r="C838" t="s">
        <v>65</v>
      </c>
      <c r="D838">
        <v>2035</v>
      </c>
      <c r="E838">
        <v>1</v>
      </c>
      <c r="U838">
        <v>1.8836202545030299E-10</v>
      </c>
      <c r="V838">
        <v>1.8561917902405999E-10</v>
      </c>
      <c r="W838">
        <v>1.95860313543331E-10</v>
      </c>
      <c r="X838">
        <v>1.8652268176018701E-10</v>
      </c>
      <c r="Y838">
        <v>1.9589915534106601E-10</v>
      </c>
      <c r="Z838">
        <v>1.98454074210986E-10</v>
      </c>
      <c r="AA838">
        <v>1.86787978526432E-10</v>
      </c>
      <c r="AB838">
        <v>1.53266569632491E-10</v>
      </c>
      <c r="AC838">
        <v>1.41650059406763E-10</v>
      </c>
      <c r="AD838">
        <v>1.3214510905950101E-10</v>
      </c>
      <c r="AE838">
        <v>1.42480776195125E-10</v>
      </c>
      <c r="AF838">
        <v>1.42480776195125E-10</v>
      </c>
      <c r="AG838">
        <v>1.42480776195125E-10</v>
      </c>
      <c r="AH838">
        <v>1.42480776195125E-10</v>
      </c>
      <c r="AI838">
        <v>1.42480776195125E-10</v>
      </c>
    </row>
    <row r="839" spans="1:35" x14ac:dyDescent="0.15">
      <c r="A839" t="s">
        <v>47</v>
      </c>
      <c r="B839" t="s">
        <v>48</v>
      </c>
      <c r="C839" t="s">
        <v>65</v>
      </c>
      <c r="D839">
        <v>2036</v>
      </c>
      <c r="E839">
        <v>1</v>
      </c>
      <c r="V839">
        <v>53528.842091688501</v>
      </c>
      <c r="W839">
        <v>56482.1795399205</v>
      </c>
      <c r="X839">
        <v>53789.394129176399</v>
      </c>
      <c r="Y839">
        <v>56493.380734045</v>
      </c>
      <c r="Z839">
        <v>57230.168007128101</v>
      </c>
      <c r="AA839">
        <v>53865.900386678797</v>
      </c>
      <c r="AB839">
        <v>44198.999515718198</v>
      </c>
      <c r="AC839">
        <v>40849.031345408999</v>
      </c>
      <c r="AD839">
        <v>38107.994622248203</v>
      </c>
      <c r="AE839">
        <v>41088.593377850601</v>
      </c>
      <c r="AF839">
        <v>41088.593377850601</v>
      </c>
      <c r="AG839">
        <v>41088.593377850601</v>
      </c>
      <c r="AH839">
        <v>41088.593377850601</v>
      </c>
      <c r="AI839">
        <v>41088.593377850601</v>
      </c>
    </row>
    <row r="840" spans="1:35" x14ac:dyDescent="0.15">
      <c r="A840" t="s">
        <v>47</v>
      </c>
      <c r="B840" t="s">
        <v>48</v>
      </c>
      <c r="C840" t="s">
        <v>65</v>
      </c>
      <c r="D840">
        <v>2037</v>
      </c>
      <c r="E840">
        <v>1</v>
      </c>
      <c r="W840">
        <v>57154.073699462198</v>
      </c>
      <c r="X840">
        <v>54429.255764387097</v>
      </c>
      <c r="Y840">
        <v>57165.408139452498</v>
      </c>
      <c r="Z840">
        <v>57910.960001112697</v>
      </c>
      <c r="AA840">
        <v>54506.672116153</v>
      </c>
      <c r="AB840">
        <v>44724.776847154302</v>
      </c>
      <c r="AC840">
        <v>41334.958514074897</v>
      </c>
      <c r="AD840">
        <v>38561.315284217999</v>
      </c>
      <c r="AE840">
        <v>41577.370300753399</v>
      </c>
      <c r="AF840">
        <v>41577.370300753399</v>
      </c>
      <c r="AG840">
        <v>41577.370300753399</v>
      </c>
      <c r="AH840">
        <v>41577.370300753399</v>
      </c>
      <c r="AI840">
        <v>41577.370300753399</v>
      </c>
    </row>
    <row r="841" spans="1:35" x14ac:dyDescent="0.15">
      <c r="A841" t="s">
        <v>47</v>
      </c>
      <c r="B841" t="s">
        <v>48</v>
      </c>
      <c r="C841" t="s">
        <v>65</v>
      </c>
      <c r="D841">
        <v>2038</v>
      </c>
      <c r="E841">
        <v>1</v>
      </c>
      <c r="X841">
        <v>54160.185743426598</v>
      </c>
      <c r="Y841">
        <v>56882.811999742597</v>
      </c>
      <c r="Z841">
        <v>57624.6782395396</v>
      </c>
      <c r="AA841">
        <v>54237.219388886799</v>
      </c>
      <c r="AB841">
        <v>44503.680738550298</v>
      </c>
      <c r="AC841">
        <v>41130.619909815301</v>
      </c>
      <c r="AD841">
        <v>38370.688134056298</v>
      </c>
      <c r="AE841">
        <v>41371.833338301898</v>
      </c>
      <c r="AF841">
        <v>41371.833338301898</v>
      </c>
      <c r="AG841">
        <v>41371.833338301898</v>
      </c>
      <c r="AH841">
        <v>41371.833338301898</v>
      </c>
      <c r="AI841">
        <v>41371.833338301898</v>
      </c>
    </row>
    <row r="842" spans="1:35" x14ac:dyDescent="0.15">
      <c r="A842" t="s">
        <v>47</v>
      </c>
      <c r="B842" t="s">
        <v>48</v>
      </c>
      <c r="C842" t="s">
        <v>65</v>
      </c>
      <c r="D842">
        <v>2039</v>
      </c>
      <c r="E842">
        <v>1</v>
      </c>
      <c r="Y842">
        <v>56361.920001698098</v>
      </c>
      <c r="Z842">
        <v>54508.368134700198</v>
      </c>
      <c r="AA842">
        <v>52495.592100355803</v>
      </c>
      <c r="AB842">
        <v>48326.949533961597</v>
      </c>
      <c r="AC842">
        <v>45622.806840673104</v>
      </c>
      <c r="AD842">
        <v>39099.386343227998</v>
      </c>
      <c r="AE842">
        <v>38137.491958066799</v>
      </c>
      <c r="AF842">
        <v>38137.491958066799</v>
      </c>
      <c r="AG842">
        <v>38137.491958066799</v>
      </c>
      <c r="AH842">
        <v>38137.491958066799</v>
      </c>
      <c r="AI842">
        <v>38137.491958066799</v>
      </c>
    </row>
    <row r="843" spans="1:35" x14ac:dyDescent="0.15">
      <c r="A843" t="s">
        <v>47</v>
      </c>
      <c r="B843" t="s">
        <v>48</v>
      </c>
      <c r="C843" t="s">
        <v>65</v>
      </c>
      <c r="D843">
        <v>2040</v>
      </c>
      <c r="E843">
        <v>1</v>
      </c>
      <c r="Z843">
        <v>54074.997234610601</v>
      </c>
      <c r="AA843">
        <v>52347.737117807803</v>
      </c>
      <c r="AB843">
        <v>49351.940461223901</v>
      </c>
      <c r="AC843">
        <v>46779.343757216397</v>
      </c>
      <c r="AD843">
        <v>39422.7317474554</v>
      </c>
      <c r="AE843">
        <v>37608.764047759803</v>
      </c>
      <c r="AF843">
        <v>37608.764047759803</v>
      </c>
      <c r="AG843">
        <v>37608.764047759803</v>
      </c>
      <c r="AH843">
        <v>37608.764047759803</v>
      </c>
      <c r="AI843">
        <v>37608.764047759803</v>
      </c>
    </row>
    <row r="844" spans="1:35" x14ac:dyDescent="0.15">
      <c r="A844" t="s">
        <v>47</v>
      </c>
      <c r="B844" t="s">
        <v>48</v>
      </c>
      <c r="C844" t="s">
        <v>65</v>
      </c>
      <c r="D844">
        <v>2041</v>
      </c>
      <c r="E844">
        <v>1</v>
      </c>
      <c r="AA844">
        <v>51677.032932859198</v>
      </c>
      <c r="AB844">
        <v>49359.7159850893</v>
      </c>
      <c r="AC844">
        <v>38381.525985035703</v>
      </c>
      <c r="AD844">
        <v>40954.533670788798</v>
      </c>
      <c r="AE844">
        <v>38781.965654312597</v>
      </c>
      <c r="AF844">
        <v>38781.965654312597</v>
      </c>
      <c r="AG844">
        <v>38781.965654312597</v>
      </c>
      <c r="AH844">
        <v>38781.965654312597</v>
      </c>
      <c r="AI844">
        <v>38781.965654312597</v>
      </c>
    </row>
    <row r="845" spans="1:35" x14ac:dyDescent="0.15">
      <c r="A845" t="s">
        <v>47</v>
      </c>
      <c r="B845" t="s">
        <v>48</v>
      </c>
      <c r="C845" t="s">
        <v>65</v>
      </c>
      <c r="D845">
        <v>2042</v>
      </c>
      <c r="E845">
        <v>1</v>
      </c>
      <c r="AB845">
        <v>49191.529727436799</v>
      </c>
      <c r="AC845">
        <v>38250.746358581498</v>
      </c>
      <c r="AD845">
        <v>40814.986884213402</v>
      </c>
      <c r="AE845">
        <v>38649.821586267797</v>
      </c>
      <c r="AF845">
        <v>38649.821586267797</v>
      </c>
      <c r="AG845">
        <v>38649.821586267797</v>
      </c>
      <c r="AH845">
        <v>38649.821586267797</v>
      </c>
      <c r="AI845">
        <v>38649.821586267797</v>
      </c>
    </row>
    <row r="846" spans="1:35" x14ac:dyDescent="0.15">
      <c r="A846" t="s">
        <v>47</v>
      </c>
      <c r="B846" t="s">
        <v>48</v>
      </c>
      <c r="C846" t="s">
        <v>65</v>
      </c>
      <c r="D846">
        <v>2043</v>
      </c>
      <c r="E846">
        <v>1</v>
      </c>
      <c r="AC846">
        <v>39087.047654067799</v>
      </c>
      <c r="AD846">
        <v>41707.351861527502</v>
      </c>
      <c r="AE846">
        <v>39494.848126662502</v>
      </c>
      <c r="AF846">
        <v>39494.848126662502</v>
      </c>
      <c r="AG846">
        <v>39494.848126662502</v>
      </c>
      <c r="AH846">
        <v>39494.848126662502</v>
      </c>
      <c r="AI846">
        <v>39494.848126662502</v>
      </c>
    </row>
    <row r="847" spans="1:35" x14ac:dyDescent="0.15">
      <c r="A847" t="s">
        <v>47</v>
      </c>
      <c r="B847" t="s">
        <v>48</v>
      </c>
      <c r="C847" t="s">
        <v>65</v>
      </c>
      <c r="D847">
        <v>2044</v>
      </c>
      <c r="E847">
        <v>1</v>
      </c>
      <c r="AD847">
        <v>42091.717571920897</v>
      </c>
      <c r="AE847">
        <v>39858.823893032997</v>
      </c>
      <c r="AF847">
        <v>39858.823893032997</v>
      </c>
      <c r="AG847">
        <v>39858.823893032997</v>
      </c>
      <c r="AH847">
        <v>39858.823893032997</v>
      </c>
      <c r="AI847">
        <v>39858.823893032997</v>
      </c>
    </row>
    <row r="848" spans="1:35" x14ac:dyDescent="0.15">
      <c r="A848" t="s">
        <v>47</v>
      </c>
      <c r="B848" t="s">
        <v>48</v>
      </c>
      <c r="C848" t="s">
        <v>65</v>
      </c>
      <c r="D848">
        <v>2045</v>
      </c>
      <c r="E848">
        <v>1</v>
      </c>
      <c r="AE848">
        <v>40614.595229572798</v>
      </c>
      <c r="AF848">
        <v>40614.595229572798</v>
      </c>
      <c r="AG848">
        <v>40614.595229572798</v>
      </c>
      <c r="AH848">
        <v>40614.595229572798</v>
      </c>
      <c r="AI848">
        <v>40614.595229572798</v>
      </c>
    </row>
    <row r="849" spans="1:35" x14ac:dyDescent="0.15">
      <c r="A849" t="s">
        <v>44</v>
      </c>
      <c r="B849" t="s">
        <v>45</v>
      </c>
      <c r="F849">
        <v>5687686.6262611505</v>
      </c>
      <c r="G849">
        <v>5521451.7756091496</v>
      </c>
      <c r="H849">
        <v>2802851.7309874101</v>
      </c>
      <c r="I849">
        <v>2739652.8041247502</v>
      </c>
      <c r="J849">
        <v>2698822.48422356</v>
      </c>
      <c r="K849">
        <v>2623103.4988519698</v>
      </c>
      <c r="L849">
        <v>2522380.5465007299</v>
      </c>
      <c r="M849">
        <v>2426439.7523632799</v>
      </c>
      <c r="N849">
        <v>2381997.9822593601</v>
      </c>
      <c r="O849">
        <v>2230890.3148210398</v>
      </c>
      <c r="P849">
        <v>2138740.0389261199</v>
      </c>
      <c r="Q849">
        <v>1935219.4550704299</v>
      </c>
      <c r="R849">
        <v>1822610.11569641</v>
      </c>
      <c r="S849">
        <v>1692668.3471959999</v>
      </c>
      <c r="T849">
        <v>1578446.99939619</v>
      </c>
      <c r="U849">
        <v>1476482.2806359299</v>
      </c>
      <c r="V849">
        <v>1475788.9278619101</v>
      </c>
      <c r="W849">
        <v>1446792.7548430599</v>
      </c>
      <c r="X849">
        <v>1423410.84735921</v>
      </c>
      <c r="Y849">
        <v>1406094.0221217901</v>
      </c>
      <c r="Z849">
        <v>1420903.5988825299</v>
      </c>
      <c r="AA849">
        <v>1085786.2932237601</v>
      </c>
      <c r="AB849">
        <v>889319.12126978301</v>
      </c>
      <c r="AC849">
        <v>717688.432060258</v>
      </c>
      <c r="AD849">
        <v>654254.89839753998</v>
      </c>
    </row>
    <row r="850" spans="1:35" x14ac:dyDescent="0.15">
      <c r="A850" t="s">
        <v>44</v>
      </c>
      <c r="B850" t="s">
        <v>102</v>
      </c>
      <c r="F850">
        <v>26080.769306767201</v>
      </c>
      <c r="G850">
        <v>30960.397112549501</v>
      </c>
      <c r="H850">
        <v>36176.5509739029</v>
      </c>
      <c r="I850">
        <v>44421.439335397103</v>
      </c>
      <c r="J850">
        <v>53002.853752462499</v>
      </c>
      <c r="K850">
        <v>63939.950558526099</v>
      </c>
      <c r="L850">
        <v>75718.362503517899</v>
      </c>
      <c r="M850">
        <v>88842.878670794307</v>
      </c>
      <c r="N850">
        <v>105332.655393782</v>
      </c>
      <c r="O850">
        <v>122832.01028348401</v>
      </c>
      <c r="P850">
        <v>142182.25847882801</v>
      </c>
      <c r="Q850">
        <v>163551.66300759799</v>
      </c>
      <c r="R850">
        <v>189800.69534215101</v>
      </c>
      <c r="S850">
        <v>215376.67556556201</v>
      </c>
      <c r="T850">
        <v>244822.70542804099</v>
      </c>
      <c r="U850">
        <v>277633.99584623199</v>
      </c>
      <c r="V850">
        <v>309267.445069924</v>
      </c>
      <c r="W850">
        <v>346621.83723832603</v>
      </c>
      <c r="X850">
        <v>389528.90932365297</v>
      </c>
      <c r="Y850">
        <v>438325.187381475</v>
      </c>
      <c r="Z850">
        <v>497217.24710643402</v>
      </c>
      <c r="AA850">
        <v>566205.08849852695</v>
      </c>
      <c r="AB850">
        <v>641082.13586311799</v>
      </c>
      <c r="AC850">
        <v>724372.33461698797</v>
      </c>
      <c r="AD850">
        <v>816916.99989906501</v>
      </c>
      <c r="AE850">
        <v>917033.50143149495</v>
      </c>
      <c r="AF850">
        <v>917033.50143149495</v>
      </c>
      <c r="AG850">
        <v>917033.50143149495</v>
      </c>
      <c r="AH850">
        <v>917033.50143149495</v>
      </c>
      <c r="AI850">
        <v>917033.50143149495</v>
      </c>
    </row>
    <row r="851" spans="1:35" x14ac:dyDescent="0.15">
      <c r="A851" t="s">
        <v>44</v>
      </c>
      <c r="B851" t="s">
        <v>43</v>
      </c>
      <c r="F851">
        <v>7975421.9885606803</v>
      </c>
      <c r="G851">
        <v>7929839.9264415298</v>
      </c>
      <c r="H851">
        <v>7853458.4688160401</v>
      </c>
      <c r="I851">
        <v>7792836.1581608001</v>
      </c>
      <c r="J851">
        <v>7759466.7707991898</v>
      </c>
      <c r="K851">
        <v>7686401.7699089004</v>
      </c>
      <c r="L851">
        <v>7637651.8527505798</v>
      </c>
      <c r="M851">
        <v>7585906.5921612103</v>
      </c>
      <c r="N851">
        <v>7551341.4784317799</v>
      </c>
      <c r="O851">
        <v>7454620.4173964905</v>
      </c>
      <c r="P851">
        <v>7391274.7712343102</v>
      </c>
      <c r="Q851">
        <v>7377098.3662947398</v>
      </c>
      <c r="R851">
        <v>7439964.8135454403</v>
      </c>
      <c r="S851">
        <v>7458634.2336315801</v>
      </c>
      <c r="T851">
        <v>7502112.3623619797</v>
      </c>
      <c r="U851">
        <v>7545779.7996791396</v>
      </c>
      <c r="V851">
        <v>7614132.5394125003</v>
      </c>
      <c r="W851">
        <v>7639615.7830665</v>
      </c>
      <c r="X851">
        <v>7692162.6414273595</v>
      </c>
      <c r="Y851">
        <v>7740123.0158371897</v>
      </c>
      <c r="Z851">
        <v>7807016.4197679404</v>
      </c>
      <c r="AA851">
        <v>7827562.12874314</v>
      </c>
      <c r="AB851">
        <v>7874877.9055668097</v>
      </c>
      <c r="AC851">
        <v>7917607.19843945</v>
      </c>
      <c r="AD851">
        <v>7980141.7629188597</v>
      </c>
      <c r="AE851">
        <v>7997560.3237456204</v>
      </c>
      <c r="AF851">
        <v>7997560.3237456204</v>
      </c>
      <c r="AG851">
        <v>7997560.3237456204</v>
      </c>
      <c r="AH851">
        <v>7997560.3237456204</v>
      </c>
      <c r="AI851">
        <v>7997560.3237456204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Ulupono #1</vt:lpstr>
      <vt:lpstr>annual_details_by_tech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Sowerby, Erin</dc:creator>
  <cp:lastModifiedBy>Matthias Fripp</cp:lastModifiedBy>
  <dcterms:created xsi:type="dcterms:W3CDTF">2019-10-25T12:37:33Z</dcterms:created>
  <dcterms:modified xsi:type="dcterms:W3CDTF">2019-12-12T02:24:14Z</dcterms:modified>
</cp:coreProperties>
</file>