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anghe/Box Sync/research/cooperation/LinJiang/Renewable/nature-communications/proof/"/>
    </mc:Choice>
  </mc:AlternateContent>
  <xr:revisionPtr revIDLastSave="0" documentId="13_ncr:1_{07CDDB4B-8E6E-2E4A-A851-D80305DE8F33}" xr6:coauthVersionLast="45" xr6:coauthVersionMax="45" xr10:uidLastSave="{00000000-0000-0000-0000-000000000000}"/>
  <bookViews>
    <workbookView xWindow="0" yWindow="460" windowWidth="28800" windowHeight="16960" tabRatio="680" xr2:uid="{00000000-000D-0000-FFFF-FFFF00000000}"/>
  </bookViews>
  <sheets>
    <sheet name="Note" sheetId="29" r:id="rId1"/>
    <sheet name="Fig.1" sheetId="7" r:id="rId2"/>
    <sheet name="Fig.2" sheetId="22" r:id="rId3"/>
    <sheet name="Fig.3a" sheetId="26" r:id="rId4"/>
    <sheet name="Fig.3b" sheetId="27" r:id="rId5"/>
    <sheet name="Fig.4" sheetId="28" r:id="rId6"/>
    <sheet name="Fig.5" sheetId="21" r:id="rId7"/>
    <sheet name="Fig.6" sheetId="31" r:id="rId8"/>
    <sheet name="Fig. 7" sheetId="30" r:id="rId9"/>
    <sheet name="Fig.8a" sheetId="20" r:id="rId10"/>
    <sheet name="Fig. 8b" sheetId="24" r:id="rId11"/>
  </sheets>
  <calcPr calcId="191029" calcMode="manual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4" l="1"/>
  <c r="G19" i="24"/>
  <c r="G18" i="24"/>
  <c r="G17" i="24"/>
  <c r="G23" i="24"/>
  <c r="G27" i="24"/>
  <c r="G26" i="24"/>
  <c r="G25" i="24"/>
  <c r="G22" i="24"/>
  <c r="F12" i="28" l="1"/>
  <c r="E12" i="28"/>
  <c r="D12" i="28" l="1"/>
  <c r="D17" i="24" l="1"/>
  <c r="E17" i="24"/>
  <c r="J27" i="24"/>
  <c r="I27" i="24"/>
  <c r="H27" i="24"/>
  <c r="F27" i="24"/>
  <c r="E27" i="24"/>
  <c r="D27" i="24"/>
  <c r="J26" i="24"/>
  <c r="I26" i="24"/>
  <c r="H26" i="24"/>
  <c r="F26" i="24"/>
  <c r="E26" i="24"/>
  <c r="D26" i="24"/>
  <c r="J25" i="24"/>
  <c r="I25" i="24"/>
  <c r="H25" i="24"/>
  <c r="F25" i="24"/>
  <c r="E25" i="24"/>
  <c r="D25" i="24"/>
  <c r="J23" i="24"/>
  <c r="I23" i="24"/>
  <c r="H23" i="24"/>
  <c r="F23" i="24"/>
  <c r="E23" i="24"/>
  <c r="D23" i="24"/>
  <c r="J22" i="24"/>
  <c r="I22" i="24"/>
  <c r="H22" i="24"/>
  <c r="F22" i="24"/>
  <c r="E22" i="24"/>
  <c r="D22" i="24"/>
  <c r="J21" i="24"/>
  <c r="I21" i="24"/>
  <c r="H21" i="24"/>
  <c r="F21" i="24"/>
  <c r="E21" i="24"/>
  <c r="D21" i="24"/>
  <c r="J19" i="24"/>
  <c r="I19" i="24"/>
  <c r="H19" i="24"/>
  <c r="F19" i="24"/>
  <c r="E19" i="24"/>
  <c r="D19" i="24"/>
  <c r="J18" i="24"/>
  <c r="I18" i="24"/>
  <c r="H18" i="24"/>
  <c r="F18" i="24"/>
  <c r="E18" i="24"/>
  <c r="D18" i="24"/>
  <c r="J17" i="24"/>
  <c r="I17" i="24"/>
  <c r="H17" i="24"/>
  <c r="F17" i="24"/>
  <c r="D22" i="21" l="1"/>
  <c r="L19" i="22" l="1"/>
  <c r="G35" i="22" s="1"/>
  <c r="L18" i="22"/>
  <c r="G34" i="22" s="1"/>
  <c r="L17" i="22"/>
  <c r="G33" i="22" s="1"/>
  <c r="L16" i="22"/>
  <c r="J32" i="22" s="1"/>
  <c r="L14" i="22"/>
  <c r="D30" i="22" s="1"/>
  <c r="L13" i="22"/>
  <c r="J29" i="22" s="1"/>
  <c r="L12" i="22"/>
  <c r="E28" i="22" s="1"/>
  <c r="L11" i="22"/>
  <c r="J27" i="22" s="1"/>
  <c r="L9" i="22"/>
  <c r="L8" i="22"/>
  <c r="L7" i="22"/>
  <c r="D23" i="22" s="1"/>
  <c r="L6" i="22"/>
  <c r="G22" i="22" s="1"/>
  <c r="L6" i="7"/>
  <c r="J35" i="22"/>
  <c r="I35" i="22"/>
  <c r="H35" i="22"/>
  <c r="F35" i="22"/>
  <c r="E35" i="22"/>
  <c r="D35" i="22"/>
  <c r="J34" i="22"/>
  <c r="I34" i="22"/>
  <c r="H34" i="22"/>
  <c r="F34" i="22"/>
  <c r="E34" i="22"/>
  <c r="J33" i="22"/>
  <c r="I33" i="22"/>
  <c r="H33" i="22"/>
  <c r="F33" i="22"/>
  <c r="E33" i="22"/>
  <c r="D33" i="22"/>
  <c r="E32" i="22"/>
  <c r="D32" i="22"/>
  <c r="J30" i="22"/>
  <c r="H28" i="22"/>
  <c r="G28" i="22"/>
  <c r="F28" i="22"/>
  <c r="I27" i="22"/>
  <c r="H27" i="22"/>
  <c r="G27" i="22"/>
  <c r="F27" i="22"/>
  <c r="E27" i="22"/>
  <c r="D27" i="22"/>
  <c r="J25" i="22"/>
  <c r="I25" i="22"/>
  <c r="H25" i="22"/>
  <c r="G25" i="22"/>
  <c r="F25" i="22"/>
  <c r="E25" i="22"/>
  <c r="D25" i="22"/>
  <c r="J24" i="22"/>
  <c r="I24" i="22"/>
  <c r="H24" i="22"/>
  <c r="G24" i="22"/>
  <c r="F24" i="22"/>
  <c r="E24" i="22"/>
  <c r="D24" i="22"/>
  <c r="J23" i="22"/>
  <c r="I23" i="22"/>
  <c r="H23" i="22"/>
  <c r="G23" i="22"/>
  <c r="F23" i="22"/>
  <c r="E23" i="22"/>
  <c r="J22" i="22"/>
  <c r="I22" i="22"/>
  <c r="H22" i="22"/>
  <c r="J28" i="22" l="1"/>
  <c r="G32" i="22"/>
  <c r="E30" i="22"/>
  <c r="E22" i="22"/>
  <c r="D29" i="22"/>
  <c r="F30" i="22"/>
  <c r="H32" i="22"/>
  <c r="D22" i="22"/>
  <c r="F22" i="22"/>
  <c r="D28" i="22"/>
  <c r="E29" i="22"/>
  <c r="H30" i="22"/>
  <c r="I32" i="22"/>
  <c r="D34" i="22"/>
  <c r="I29" i="22"/>
  <c r="I28" i="22"/>
  <c r="F32" i="22"/>
  <c r="F29" i="22"/>
  <c r="I30" i="22"/>
  <c r="G29" i="22"/>
  <c r="H29" i="22"/>
  <c r="G30" i="22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F30" i="21"/>
  <c r="E30" i="21"/>
  <c r="F29" i="21"/>
  <c r="E29" i="21"/>
  <c r="D29" i="21"/>
  <c r="F24" i="21"/>
  <c r="E24" i="21"/>
  <c r="D24" i="21"/>
  <c r="F23" i="21"/>
  <c r="E23" i="21"/>
  <c r="D23" i="21"/>
  <c r="F22" i="21"/>
  <c r="E22" i="21"/>
  <c r="D18" i="20" l="1"/>
  <c r="I25" i="20"/>
  <c r="G23" i="20"/>
  <c r="I21" i="20"/>
  <c r="I17" i="20"/>
  <c r="G27" i="20" l="1"/>
  <c r="J27" i="20"/>
  <c r="J26" i="20"/>
  <c r="F26" i="20"/>
  <c r="I26" i="20"/>
  <c r="G22" i="20"/>
  <c r="J22" i="20"/>
  <c r="H23" i="20"/>
  <c r="D23" i="20"/>
  <c r="D19" i="20"/>
  <c r="G19" i="20"/>
  <c r="H19" i="20"/>
  <c r="G18" i="20"/>
  <c r="J18" i="20"/>
  <c r="F17" i="20"/>
  <c r="F21" i="20"/>
  <c r="F25" i="20"/>
  <c r="G17" i="20"/>
  <c r="H18" i="20"/>
  <c r="E19" i="20"/>
  <c r="I19" i="20"/>
  <c r="G21" i="20"/>
  <c r="D22" i="20"/>
  <c r="H22" i="20"/>
  <c r="E23" i="20"/>
  <c r="I23" i="20"/>
  <c r="G25" i="20"/>
  <c r="G26" i="20"/>
  <c r="D27" i="20"/>
  <c r="H27" i="20"/>
  <c r="J25" i="20"/>
  <c r="D17" i="20"/>
  <c r="H17" i="20"/>
  <c r="E18" i="20"/>
  <c r="I18" i="20"/>
  <c r="F19" i="20"/>
  <c r="J19" i="20"/>
  <c r="D21" i="20"/>
  <c r="H21" i="20"/>
  <c r="E22" i="20"/>
  <c r="I22" i="20"/>
  <c r="F23" i="20"/>
  <c r="J23" i="20"/>
  <c r="D25" i="20"/>
  <c r="H25" i="20"/>
  <c r="D26" i="20"/>
  <c r="H26" i="20"/>
  <c r="E27" i="20"/>
  <c r="I27" i="20"/>
  <c r="J17" i="20"/>
  <c r="J21" i="20"/>
  <c r="E17" i="20"/>
  <c r="F18" i="20"/>
  <c r="E21" i="20"/>
  <c r="F22" i="20"/>
  <c r="E25" i="20"/>
  <c r="E26" i="20"/>
  <c r="F27" i="20"/>
  <c r="L19" i="7" l="1"/>
  <c r="L18" i="7"/>
  <c r="L17" i="7"/>
  <c r="L16" i="7"/>
  <c r="L14" i="7"/>
  <c r="L13" i="7"/>
  <c r="L12" i="7"/>
  <c r="L11" i="7"/>
  <c r="L9" i="7"/>
  <c r="L8" i="7"/>
  <c r="L7" i="7"/>
  <c r="J30" i="7" l="1"/>
  <c r="I30" i="7"/>
  <c r="H30" i="7"/>
  <c r="G30" i="7"/>
  <c r="F30" i="7"/>
  <c r="E30" i="7"/>
  <c r="D30" i="7"/>
  <c r="H25" i="7" l="1"/>
  <c r="E25" i="7"/>
  <c r="I25" i="7"/>
  <c r="F25" i="7"/>
  <c r="J25" i="7"/>
  <c r="G25" i="7"/>
  <c r="D35" i="7"/>
  <c r="D25" i="7"/>
  <c r="F35" i="7" l="1"/>
  <c r="I35" i="7"/>
  <c r="J35" i="7"/>
  <c r="E35" i="7"/>
  <c r="H35" i="7"/>
  <c r="G35" i="7"/>
  <c r="I33" i="7" l="1"/>
  <c r="J22" i="7"/>
  <c r="E32" i="7" l="1"/>
  <c r="H22" i="7"/>
  <c r="E22" i="7"/>
  <c r="I22" i="7"/>
  <c r="F22" i="7"/>
  <c r="J24" i="7"/>
  <c r="D24" i="7"/>
  <c r="G24" i="7"/>
  <c r="H33" i="7"/>
  <c r="J33" i="7"/>
  <c r="D22" i="7"/>
  <c r="G22" i="7"/>
  <c r="E33" i="7"/>
  <c r="H32" i="7"/>
  <c r="G32" i="7"/>
  <c r="D29" i="7"/>
  <c r="H24" i="7"/>
  <c r="E24" i="7"/>
  <c r="I24" i="7"/>
  <c r="I34" i="7"/>
  <c r="D27" i="7"/>
  <c r="G33" i="7"/>
  <c r="D33" i="7"/>
  <c r="F33" i="7"/>
  <c r="F24" i="7"/>
  <c r="D32" i="7" l="1"/>
  <c r="I32" i="7"/>
  <c r="F32" i="7"/>
  <c r="J32" i="7"/>
  <c r="F23" i="7"/>
  <c r="I23" i="7"/>
  <c r="G23" i="7"/>
  <c r="J23" i="7"/>
  <c r="E23" i="7"/>
  <c r="D23" i="7"/>
  <c r="E28" i="7"/>
  <c r="J28" i="7"/>
  <c r="G28" i="7"/>
  <c r="F28" i="7"/>
  <c r="I28" i="7"/>
  <c r="H28" i="7"/>
  <c r="E27" i="7"/>
  <c r="J27" i="7"/>
  <c r="F27" i="7"/>
  <c r="I27" i="7"/>
  <c r="G27" i="7"/>
  <c r="H27" i="7"/>
  <c r="H34" i="7"/>
  <c r="E34" i="7"/>
  <c r="J34" i="7"/>
  <c r="G34" i="7"/>
  <c r="D34" i="7"/>
  <c r="F34" i="7"/>
  <c r="E29" i="7"/>
  <c r="J29" i="7"/>
  <c r="H29" i="7"/>
  <c r="F29" i="7"/>
  <c r="G29" i="7"/>
  <c r="I29" i="7"/>
  <c r="H23" i="7"/>
  <c r="D28" i="7"/>
</calcChain>
</file>

<file path=xl/sharedStrings.xml><?xml version="1.0" encoding="utf-8"?>
<sst xmlns="http://schemas.openxmlformats.org/spreadsheetml/2006/main" count="450" uniqueCount="109">
  <si>
    <t xml:space="preserve"> </t>
  </si>
  <si>
    <t>R</t>
  </si>
  <si>
    <t>B</t>
  </si>
  <si>
    <t>Total</t>
  </si>
  <si>
    <t>C50</t>
  </si>
  <si>
    <t>C80</t>
  </si>
  <si>
    <t>D+20%</t>
  </si>
  <si>
    <t>C+20%</t>
  </si>
  <si>
    <t>total_cost</t>
  </si>
  <si>
    <t>Existing Plants Capital Costs</t>
  </si>
  <si>
    <t>Coal Fuel Costs</t>
  </si>
  <si>
    <t>Gas Fuel Costs</t>
  </si>
  <si>
    <t>Nuclear Fuel Costs</t>
  </si>
  <si>
    <t>New Wind Plant Costs</t>
  </si>
  <si>
    <t>New Nuclear Plant Capital Costs</t>
  </si>
  <si>
    <t>New Gas Plant Capital Costs</t>
  </si>
  <si>
    <t>New Solar Plant Costs</t>
  </si>
  <si>
    <t>New Storage Costs</t>
  </si>
  <si>
    <t>Coal</t>
  </si>
  <si>
    <t>Gas</t>
  </si>
  <si>
    <t>Solar</t>
  </si>
  <si>
    <t>Storage</t>
  </si>
  <si>
    <t>Nuclear</t>
  </si>
  <si>
    <t>Hydro</t>
  </si>
  <si>
    <t>Wind</t>
  </si>
  <si>
    <t>Existing Plants O&amp;M Costs</t>
  </si>
  <si>
    <t>Existing Local Transmission and Distribution Costs</t>
  </si>
  <si>
    <t>New Local Transmission and Distribution Costs</t>
  </si>
  <si>
    <t>Existing Inter-provincial Transmission Costs</t>
  </si>
  <si>
    <t>New Inter-provincial Transmission Costs</t>
  </si>
  <si>
    <t>Period</t>
  </si>
  <si>
    <t>Scenario</t>
  </si>
  <si>
    <t>Scenerio</t>
  </si>
  <si>
    <t>study_hour</t>
  </si>
  <si>
    <t>study_date</t>
  </si>
  <si>
    <t>hours_in_sample</t>
  </si>
  <si>
    <t>study_month</t>
  </si>
  <si>
    <t>hour_of_day</t>
  </si>
  <si>
    <t>System Load</t>
  </si>
  <si>
    <t>Cost of Conserved Carbon</t>
  </si>
  <si>
    <t>CO2</t>
  </si>
  <si>
    <t>Power Cost</t>
  </si>
  <si>
    <t>Total Power Costs</t>
  </si>
  <si>
    <t>Rapid cost decrease of renewables and storage accelerates the decarbonization of China’s power system </t>
  </si>
  <si>
    <t>* Email: gang.he@stonybrook.edu ; j_lin@lbl.gov; aaphadke@lbl.gov</t>
  </si>
  <si>
    <t>province_start</t>
  </si>
  <si>
    <t>province_end</t>
  </si>
  <si>
    <t>capacity_mw</t>
  </si>
  <si>
    <t>Qinghai</t>
  </si>
  <si>
    <t>Gansu</t>
  </si>
  <si>
    <t>West_Inner_Mongolia</t>
  </si>
  <si>
    <t>Hebei</t>
  </si>
  <si>
    <t>Shanxi</t>
  </si>
  <si>
    <t>Shaanxi</t>
  </si>
  <si>
    <t>Henan</t>
  </si>
  <si>
    <t>Sichuan</t>
  </si>
  <si>
    <t>Jiangsu</t>
  </si>
  <si>
    <t>Chongqing</t>
  </si>
  <si>
    <t>Tianjin</t>
  </si>
  <si>
    <t>Hubei</t>
  </si>
  <si>
    <t>Yunnan</t>
  </si>
  <si>
    <t>Guizhou</t>
  </si>
  <si>
    <t>Guangxi</t>
  </si>
  <si>
    <t>Jiangxi</t>
  </si>
  <si>
    <t>Zhejiang</t>
  </si>
  <si>
    <t>Shanghai</t>
  </si>
  <si>
    <t>Beijing</t>
  </si>
  <si>
    <t>Heilongjiang</t>
  </si>
  <si>
    <t>Jilin</t>
  </si>
  <si>
    <t>Guangdong</t>
  </si>
  <si>
    <t>Shandong</t>
  </si>
  <si>
    <t>Hunan</t>
  </si>
  <si>
    <t>Anhui</t>
  </si>
  <si>
    <t>East_Inner_Mongolia</t>
  </si>
  <si>
    <t>Fujian</t>
  </si>
  <si>
    <t>Hainan</t>
  </si>
  <si>
    <t>Liaoning</t>
  </si>
  <si>
    <t>Ningxia</t>
  </si>
  <si>
    <t>Tibet</t>
  </si>
  <si>
    <t>Xinjiang</t>
  </si>
  <si>
    <t>Province</t>
  </si>
  <si>
    <t>Capacity mix in the R scenario in 2030</t>
  </si>
  <si>
    <t>New transmission in the R scenario in 2030</t>
  </si>
  <si>
    <t>Central</t>
  </si>
  <si>
    <t>East</t>
  </si>
  <si>
    <t>North</t>
  </si>
  <si>
    <t>Northeast</t>
  </si>
  <si>
    <t>Northwest</t>
  </si>
  <si>
    <t>South</t>
  </si>
  <si>
    <t>region_from</t>
  </si>
  <si>
    <t>to_region</t>
  </si>
  <si>
    <t>total_energy_sent_twh</t>
  </si>
  <si>
    <t>region_from_long</t>
  </si>
  <si>
    <t>region_to_lat</t>
  </si>
  <si>
    <t>to_region_long</t>
  </si>
  <si>
    <t>to_region_lat</t>
  </si>
  <si>
    <t>2 International Energy Analysis Department, Lawrence Berkeley National Laboratory, Berkeley, CA 94720, U.S.A.</t>
  </si>
  <si>
    <t>3 Department of Agricultural and Resources Economics, University of California, Berkeley, Berkeley, CA 94720, U.S.A.</t>
  </si>
  <si>
    <t>4 Institute of Energy Studies, Environmental Sciences Department, Western Washington University, Bellingham, WA 98225, U.S.A.</t>
  </si>
  <si>
    <t>Gang He 1,2,*, Jiang Lin 2,3,*, Froylan Sifuentes 2, 4, Xu Liu 2, Nikit Abhyankar 2, and Amol Phadke 2,*</t>
  </si>
  <si>
    <t>1 Department of Technology and Society, College of Engineering and Applied Sciences, Stony Brook University, Stony Brook, 11794, U.S.A.</t>
  </si>
  <si>
    <t>Fig. 1 Capacity mix for four scenarios in 2020, 2025, and 2030 </t>
  </si>
  <si>
    <t>Unit: MW</t>
  </si>
  <si>
    <t>Fig. 2 Mix of power-generating resources for four scenarios in 2020, 2025, and 2030</t>
  </si>
  <si>
    <t>Unit:TWh</t>
  </si>
  <si>
    <t>Unit: MtCO2</t>
  </si>
  <si>
    <t>Unit: $/MWh</t>
  </si>
  <si>
    <t>Unit: TWh</t>
  </si>
  <si>
    <t>Citation: He, Gang, Jiang Lin, Froylan Sifuentes, Xu Liu, Nikit Abhyankar, and Amol Phadke. 2020. “Rapid Cost Decrease of Renewables and Storage Accelerates the Decarbonization of China’s Power System.” Nature Communications 11 (1): 2486. https://doi.org/10.1038/s41467-020-16184-x.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</si>
</sst>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0" xfId="0" applyFill="1" applyBorder="1"/>
    <xf numFmtId="9" fontId="0" fillId="0" borderId="0" xfId="1" applyFont="1" applyFill="1" applyBorder="1"/>
    <xf numFmtId="1" fontId="0" fillId="0" borderId="0" xfId="0" applyNumberFormat="1"/>
    <xf numFmtId="9" fontId="0" fillId="0" borderId="0" xfId="0" applyNumberFormat="1" applyFill="1" applyBorder="1"/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 applyFill="1" applyBorder="1"/>
    <xf numFmtId="0" fontId="0" fillId="0" borderId="0" xfId="0" applyFill="1" applyBorder="1" applyAlignment="1">
      <alignment vertical="center"/>
    </xf>
    <xf numFmtId="165" fontId="0" fillId="0" borderId="0" xfId="14" applyNumberFormat="1" applyFont="1" applyFill="1" applyBorder="1"/>
    <xf numFmtId="165" fontId="0" fillId="0" borderId="0" xfId="0" applyNumberFormat="1" applyFill="1" applyBorder="1"/>
    <xf numFmtId="165" fontId="0" fillId="0" borderId="0" xfId="14" applyNumberFormat="1" applyFont="1"/>
    <xf numFmtId="0" fontId="4" fillId="0" borderId="0" xfId="0" applyFont="1" applyFill="1"/>
    <xf numFmtId="2" fontId="4" fillId="0" borderId="0" xfId="0" applyNumberFormat="1" applyFont="1" applyFill="1"/>
    <xf numFmtId="0" fontId="0" fillId="0" borderId="0" xfId="0" applyFill="1" applyBorder="1" applyAlignment="1">
      <alignment horizontal="center" vertical="center"/>
    </xf>
    <xf numFmtId="43" fontId="0" fillId="0" borderId="0" xfId="14" applyFont="1"/>
    <xf numFmtId="1" fontId="0" fillId="0" borderId="0" xfId="0" applyNumberFormat="1" applyFill="1"/>
    <xf numFmtId="0" fontId="0" fillId="0" borderId="0" xfId="0" applyFill="1" applyBorder="1" applyAlignment="1">
      <alignment horizontal="center" vertical="center"/>
    </xf>
  </cellXfs>
  <cellStyles count="15">
    <cellStyle name="Comma" xfId="1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6A4AA"/>
      <color rgb="FFFF00FF"/>
      <color rgb="FF4ACFD6"/>
      <color rgb="FFFF9900"/>
      <color rgb="FF9999FF"/>
      <color rgb="FFCCCCFF"/>
      <color rgb="FFCC3300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6205951813436"/>
          <c:y val="2.2587290905874861E-2"/>
          <c:w val="0.87698179168105039"/>
          <c:h val="0.837518466459757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Fig.1!$D$5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Fig.1!$D$22</c:f>
                  <c:strCache>
                    <c:ptCount val="1"/>
                    <c:pt idx="0">
                      <c:v>49%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{B3BFA7C2-5960-2C4B-A713-E8F72499D60A}</c15:txfldGUID>
                      <c15:f>Fig.1!$D$22</c15:f>
                      <c15:dlblFieldTableCache>
                        <c:ptCount val="1"/>
                        <c:pt idx="0">
                          <c:v>49%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101-954B-887E-930A0BE790C2}"/>
                </c:ext>
              </c:extLst>
            </c:dLbl>
            <c:dLbl>
              <c:idx val="1"/>
              <c:tx>
                <c:strRef>
                  <c:f>Fig.1!$D$23</c:f>
                  <c:strCache>
                    <c:ptCount val="1"/>
                    <c:pt idx="0">
                      <c:v>49%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{142EF396-2530-E240-A00A-824558EDA88E}</c15:txfldGUID>
                      <c15:f>Fig.1!$D$23</c15:f>
                      <c15:dlblFieldTableCache>
                        <c:ptCount val="1"/>
                        <c:pt idx="0">
                          <c:v>49%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AD6-4248-8C34-6FE9418AA2E7}"/>
                </c:ext>
              </c:extLst>
            </c:dLbl>
            <c:dLbl>
              <c:idx val="2"/>
              <c:tx>
                <c:strRef>
                  <c:f>Fig.1!$D$24</c:f>
                  <c:strCache>
                    <c:ptCount val="1"/>
                    <c:pt idx="0">
                      <c:v>36%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{4900514C-195F-6044-A46D-DEE97142886F}</c15:txfldGUID>
                      <c15:f>Fig.1!$D$24</c15:f>
                      <c15:dlblFieldTableCache>
                        <c:ptCount val="1"/>
                        <c:pt idx="0">
                          <c:v>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AD6-4248-8C34-6FE9418AA2E7}"/>
                </c:ext>
              </c:extLst>
            </c:dLbl>
            <c:dLbl>
              <c:idx val="3"/>
              <c:tx>
                <c:strRef>
                  <c:f>Fig.1!$D$25</c:f>
                  <c:strCache>
                    <c:ptCount val="1"/>
                    <c:pt idx="0">
                      <c:v>28%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{41B6A583-5098-CE4F-8D30-D747E2442EE2}</c15:txfldGUID>
                      <c15:f>Fig.1!$D$25</c15:f>
                      <c15:dlblFieldTableCache>
                        <c:ptCount val="1"/>
                        <c:pt idx="0">
                          <c:v>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AD6-4248-8C34-6FE9418AA2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6-4248-8C34-6FE9418AA2E7}"/>
                </c:ext>
              </c:extLst>
            </c:dLbl>
            <c:dLbl>
              <c:idx val="5"/>
              <c:tx>
                <c:strRef>
                  <c:f>Fig.1!$D$27</c:f>
                  <c:strCache>
                    <c:ptCount val="1"/>
                    <c:pt idx="0">
                      <c:v>37%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{399F0595-BB8D-6840-B582-F67D39542009}</c15:txfldGUID>
                      <c15:f>Fig.1!$D$27</c15:f>
                      <c15:dlblFieldTableCache>
                        <c:ptCount val="1"/>
                        <c:pt idx="0">
                          <c:v>37%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AD6-4248-8C34-6FE9418AA2E7}"/>
                </c:ext>
              </c:extLst>
            </c:dLbl>
            <c:dLbl>
              <c:idx val="6"/>
              <c:tx>
                <c:strRef>
                  <c:f>Fig.1!$D$28</c:f>
                  <c:strCache>
                    <c:ptCount val="1"/>
                    <c:pt idx="0">
                      <c:v>33%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{23AF7897-733E-D14F-99F9-67D9D21D1032}</c15:txfldGUID>
                      <c15:f>Fig.1!$D$28</c15:f>
                      <c15:dlblFieldTableCache>
                        <c:ptCount val="1"/>
                        <c:pt idx="0">
                          <c:v>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AD6-4248-8C34-6FE9418AA2E7}"/>
                </c:ext>
              </c:extLst>
            </c:dLbl>
            <c:dLbl>
              <c:idx val="7"/>
              <c:tx>
                <c:strRef>
                  <c:f>Fig.1!$D$29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{2D8CFBE6-F4E3-994B-9683-A703798759D4}</c15:txfldGUID>
                      <c15:f>Fig.1!$D$29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AD6-4248-8C34-6FE9418AA2E7}"/>
                </c:ext>
              </c:extLst>
            </c:dLbl>
            <c:dLbl>
              <c:idx val="8"/>
              <c:tx>
                <c:strRef>
                  <c:f>Fig.1!$D$30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{8FD9F634-6073-B344-9964-EBED6AF94E2C}</c15:txfldGUID>
                      <c15:f>Fig.1!$D$30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AD6-4248-8C34-6FE9418AA2E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D6-4248-8C34-6FE9418AA2E7}"/>
                </c:ext>
              </c:extLst>
            </c:dLbl>
            <c:dLbl>
              <c:idx val="10"/>
              <c:tx>
                <c:strRef>
                  <c:f>Fig.1!$D$32</c:f>
                  <c:strCache>
                    <c:ptCount val="1"/>
                    <c:pt idx="0">
                      <c:v>27%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{99976E82-21E1-C747-9A3F-20C02F5CCF02}</c15:txfldGUID>
                      <c15:f>Fig.1!$D$32</c15:f>
                      <c15:dlblFieldTableCache>
                        <c:ptCount val="1"/>
                        <c:pt idx="0">
                          <c:v>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AD6-4248-8C34-6FE9418AA2E7}"/>
                </c:ext>
              </c:extLst>
            </c:dLbl>
            <c:dLbl>
              <c:idx val="11"/>
              <c:tx>
                <c:strRef>
                  <c:f>Fig.1!$D$33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{C7CA9361-46BF-0D46-A0D9-DE2AD7D2A25E}</c15:txfldGUID>
                      <c15:f>Fig.1!$D$33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AD6-4248-8C34-6FE9418AA2E7}"/>
                </c:ext>
              </c:extLst>
            </c:dLbl>
            <c:dLbl>
              <c:idx val="12"/>
              <c:tx>
                <c:strRef>
                  <c:f>Fig.1!$D$34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{3C9927DB-F8CC-3849-AD46-8ADC5C2E4866}</c15:txfldGUID>
                      <c15:f>Fig.1!$D$34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AD6-4248-8C34-6FE9418AA2E7}"/>
                </c:ext>
              </c:extLst>
            </c:dLbl>
            <c:dLbl>
              <c:idx val="13"/>
              <c:tx>
                <c:strRef>
                  <c:f>Fig.1!$D$35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{51A5FF48-ED6A-5142-9304-A70DB20AD2F2}</c15:txfldGUID>
                      <c15:f>Fig.1!$D$35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Fig.1!$D$6:$D$19</c:f>
              <c:numCache>
                <c:formatCode>_(* #,##0_);_(* \(#,##0\);_(* "-"??_);_(@_)</c:formatCode>
                <c:ptCount val="14"/>
                <c:pt idx="0">
                  <c:v>831594</c:v>
                </c:pt>
                <c:pt idx="1">
                  <c:v>828281</c:v>
                </c:pt>
                <c:pt idx="2">
                  <c:v>702767</c:v>
                </c:pt>
                <c:pt idx="3">
                  <c:v>609018</c:v>
                </c:pt>
                <c:pt idx="4">
                  <c:v>0</c:v>
                </c:pt>
                <c:pt idx="5">
                  <c:v>773957</c:v>
                </c:pt>
                <c:pt idx="6">
                  <c:v>768889</c:v>
                </c:pt>
                <c:pt idx="7">
                  <c:v>619253</c:v>
                </c:pt>
                <c:pt idx="8">
                  <c:v>395928</c:v>
                </c:pt>
                <c:pt idx="9">
                  <c:v>0</c:v>
                </c:pt>
                <c:pt idx="10">
                  <c:v>745464</c:v>
                </c:pt>
                <c:pt idx="11">
                  <c:v>706785</c:v>
                </c:pt>
                <c:pt idx="12">
                  <c:v>498222</c:v>
                </c:pt>
                <c:pt idx="13">
                  <c:v>195549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B44B-A05F-834ECA56270C}"/>
            </c:ext>
          </c:extLst>
        </c:ser>
        <c:ser>
          <c:idx val="1"/>
          <c:order val="1"/>
          <c:tx>
            <c:strRef>
              <c:f>Fig.1!$E$5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Fig.1!$E$22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{1870D379-3741-9840-83B6-8D49C01512D0}</c15:txfldGUID>
                      <c15:f>Fig.1!$E$22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101-954B-887E-930A0BE790C2}"/>
                </c:ext>
              </c:extLst>
            </c:dLbl>
            <c:dLbl>
              <c:idx val="1"/>
              <c:tx>
                <c:strRef>
                  <c:f>Fig.1!$E$23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{157454DF-48B4-3249-AD14-E78B429345D2}</c15:txfldGUID>
                      <c15:f>Fig.1!$E$23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AD6-4248-8C34-6FE9418AA2E7}"/>
                </c:ext>
              </c:extLst>
            </c:dLbl>
            <c:dLbl>
              <c:idx val="2"/>
              <c:tx>
                <c:strRef>
                  <c:f>Fig.1!$E$24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{65E4E65D-7657-DB47-A519-328457076CCB}</c15:txfldGUID>
                      <c15:f>Fig.1!$E$24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AD6-4248-8C34-6FE9418AA2E7}"/>
                </c:ext>
              </c:extLst>
            </c:dLbl>
            <c:dLbl>
              <c:idx val="3"/>
              <c:tx>
                <c:strRef>
                  <c:f>Fig.1!$E$25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{6DE43AEA-5647-B94F-933C-BEB2A9054188}</c15:txfldGUID>
                      <c15:f>Fig.1!$E$25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AD6-4248-8C34-6FE9418AA2E7}"/>
                </c:ext>
              </c:extLst>
            </c:dLbl>
            <c:dLbl>
              <c:idx val="5"/>
              <c:tx>
                <c:strRef>
                  <c:f>Fig.1!$E$27</c:f>
                  <c:strCache>
                    <c:ptCount val="1"/>
                    <c:pt idx="0">
                      <c:v>12%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{16CB73EC-F3A8-7C40-BE6C-771386DFC73A}</c15:txfldGUID>
                      <c15:f>Fig.1!$E$27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101-954B-887E-930A0BE790C2}"/>
                </c:ext>
              </c:extLst>
            </c:dLbl>
            <c:dLbl>
              <c:idx val="6"/>
              <c:tx>
                <c:strRef>
                  <c:f>Fig.1!$E$28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{22CA7B33-FBBD-5343-BC0C-8C3B0E3647A7}</c15:txfldGUID>
                      <c15:f>Fig.1!$E$28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AD6-4248-8C34-6FE9418AA2E7}"/>
                </c:ext>
              </c:extLst>
            </c:dLbl>
            <c:dLbl>
              <c:idx val="7"/>
              <c:tx>
                <c:strRef>
                  <c:f>Fig.1!$E$29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{A5950932-B299-A54D-9717-3E33B57EBA4F}</c15:txfldGUID>
                      <c15:f>Fig.1!$E$29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AD6-4248-8C34-6FE9418AA2E7}"/>
                </c:ext>
              </c:extLst>
            </c:dLbl>
            <c:dLbl>
              <c:idx val="8"/>
              <c:tx>
                <c:strRef>
                  <c:f>Fig.1!$E$30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{84676086-B768-B344-8737-1D1F7F9CAEA7}</c15:txfldGUID>
                      <c15:f>Fig.1!$E$30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C96-7D42-B92F-2EBA60701062}"/>
                </c:ext>
              </c:extLst>
            </c:dLbl>
            <c:dLbl>
              <c:idx val="10"/>
              <c:tx>
                <c:strRef>
                  <c:f>Fig.1!$E$32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{1B5C4CDB-23CE-4A43-A8A6-76FC98F2782A}</c15:txfldGUID>
                      <c15:f>Fig.1!$E$32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101-954B-887E-930A0BE790C2}"/>
                </c:ext>
              </c:extLst>
            </c:dLbl>
            <c:dLbl>
              <c:idx val="11"/>
              <c:tx>
                <c:strRef>
                  <c:f>Fig.1!$E$33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{D0148F73-80F0-4F47-AFC8-CB553FACAF8A}</c15:txfldGUID>
                      <c15:f>Fig.1!$E$33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AD6-4248-8C34-6FE9418AA2E7}"/>
                </c:ext>
              </c:extLst>
            </c:dLbl>
            <c:dLbl>
              <c:idx val="12"/>
              <c:tx>
                <c:strRef>
                  <c:f>Fig.1!$E$34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{2A4B6293-D0DA-144A-8651-276750F8D0C9}</c15:txfldGUID>
                      <c15:f>Fig.1!$E$34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C96-7D42-B92F-2EBA60701062}"/>
                </c:ext>
              </c:extLst>
            </c:dLbl>
            <c:dLbl>
              <c:idx val="13"/>
              <c:tx>
                <c:strRef>
                  <c:f>Fig.1!$E$35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{60575403-274B-D649-B53B-AC0C7673DCD5}</c15:txfldGUID>
                      <c15:f>Fig.1!$E$35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Fig.1!$E$6:$E$19</c:f>
              <c:numCache>
                <c:formatCode>_(* #,##0_);_(* \(#,##0\);_(* "-"??_);_(@_)</c:formatCode>
                <c:ptCount val="14"/>
                <c:pt idx="0">
                  <c:v>115206</c:v>
                </c:pt>
                <c:pt idx="1">
                  <c:v>116284</c:v>
                </c:pt>
                <c:pt idx="2">
                  <c:v>133683</c:v>
                </c:pt>
                <c:pt idx="3">
                  <c:v>158172</c:v>
                </c:pt>
                <c:pt idx="5">
                  <c:v>248064</c:v>
                </c:pt>
                <c:pt idx="6">
                  <c:v>186841</c:v>
                </c:pt>
                <c:pt idx="7">
                  <c:v>184194</c:v>
                </c:pt>
                <c:pt idx="8">
                  <c:v>276979</c:v>
                </c:pt>
                <c:pt idx="10">
                  <c:v>297300</c:v>
                </c:pt>
                <c:pt idx="11">
                  <c:v>167589</c:v>
                </c:pt>
                <c:pt idx="12">
                  <c:v>210282</c:v>
                </c:pt>
                <c:pt idx="13">
                  <c:v>381107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5-B44B-A05F-834ECA56270C}"/>
            </c:ext>
          </c:extLst>
        </c:ser>
        <c:ser>
          <c:idx val="4"/>
          <c:order val="2"/>
          <c:tx>
            <c:strRef>
              <c:f>Fig.1!$H$5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Fig.1!$H$22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{8EBFF8B2-40ED-9A4A-93B0-8E0A4B0CD8BF}</c15:txfldGUID>
                      <c15:f>Fig.1!$H$22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101-954B-887E-930A0BE790C2}"/>
                </c:ext>
              </c:extLst>
            </c:dLbl>
            <c:dLbl>
              <c:idx val="1"/>
              <c:tx>
                <c:strRef>
                  <c:f>Fig.1!$H$23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{3FEEBC0F-6319-E743-84D0-AF71A33ECD8F}</c15:txfldGUID>
                      <c15:f>Fig.1!$H$23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AD6-4248-8C34-6FE9418AA2E7}"/>
                </c:ext>
              </c:extLst>
            </c:dLbl>
            <c:dLbl>
              <c:idx val="2"/>
              <c:tx>
                <c:strRef>
                  <c:f>Fig.1!$H$24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{B5AEEC14-BE74-2445-9843-C5CBEB74E145}</c15:txfldGUID>
                      <c15:f>Fig.1!$H$24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AD6-4248-8C34-6FE9418AA2E7}"/>
                </c:ext>
              </c:extLst>
            </c:dLbl>
            <c:dLbl>
              <c:idx val="3"/>
              <c:tx>
                <c:strRef>
                  <c:f>Fig.1!$H$25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{50109338-6120-8543-807F-50B266DCB9C8}</c15:txfldGUID>
                      <c15:f>Fig.1!$H$25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AD6-4248-8C34-6FE9418AA2E7}"/>
                </c:ext>
              </c:extLst>
            </c:dLbl>
            <c:dLbl>
              <c:idx val="5"/>
              <c:tx>
                <c:strRef>
                  <c:f>Fig.1!$H$27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{0F529C99-0B03-2143-828C-1BBE1EC32E2C}</c15:txfldGUID>
                      <c15:f>Fig.1!$H$27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101-954B-887E-930A0BE790C2}"/>
                </c:ext>
              </c:extLst>
            </c:dLbl>
            <c:dLbl>
              <c:idx val="6"/>
              <c:tx>
                <c:strRef>
                  <c:f>Fig.1!$H$28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{32905FC8-7183-0947-BEBA-B9767257EE7D}</c15:txfldGUID>
                      <c15:f>Fig.1!$H$28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AD6-4248-8C34-6FE9418AA2E7}"/>
                </c:ext>
              </c:extLst>
            </c:dLbl>
            <c:dLbl>
              <c:idx val="7"/>
              <c:tx>
                <c:strRef>
                  <c:f>Fig.1!$H$29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{D2497A6B-CCF2-2D4E-9FF7-DDF7D5F7320B}</c15:txfldGUID>
                      <c15:f>Fig.1!$H$29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6AD6-4248-8C34-6FE9418AA2E7}"/>
                </c:ext>
              </c:extLst>
            </c:dLbl>
            <c:dLbl>
              <c:idx val="8"/>
              <c:tx>
                <c:strRef>
                  <c:f>Fig.1!$H$30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{0605AA69-F5AC-A644-B593-729294B40E5F}</c15:txfldGUID>
                      <c15:f>Fig.1!$H$30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C96-7D42-B92F-2EBA60701062}"/>
                </c:ext>
              </c:extLst>
            </c:dLbl>
            <c:dLbl>
              <c:idx val="10"/>
              <c:tx>
                <c:strRef>
                  <c:f>Fig.1!$H$32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{BB3B0E68-ACCA-0945-A8A3-2A1BDED51D54}</c15:txfldGUID>
                      <c15:f>Fig.1!$H$32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101-954B-887E-930A0BE790C2}"/>
                </c:ext>
              </c:extLst>
            </c:dLbl>
            <c:dLbl>
              <c:idx val="11"/>
              <c:tx>
                <c:strRef>
                  <c:f>Fig.1!$H$33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{E8876556-5C80-0047-B39F-4F6D87A11908}</c15:txfldGUID>
                      <c15:f>Fig.1!$H$33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AD6-4248-8C34-6FE9418AA2E7}"/>
                </c:ext>
              </c:extLst>
            </c:dLbl>
            <c:dLbl>
              <c:idx val="12"/>
              <c:tx>
                <c:strRef>
                  <c:f>Fig.1!$H$34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{F3256EC1-A9D6-7E48-AD39-C1CDAE929CB1}</c15:txfldGUID>
                      <c15:f>Fig.1!$H$34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C96-7D42-B92F-2EBA60701062}"/>
                </c:ext>
              </c:extLst>
            </c:dLbl>
            <c:dLbl>
              <c:idx val="13"/>
              <c:tx>
                <c:strRef>
                  <c:f>Fig.1!$H$35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{B4E6C983-7ACA-0E45-AAA9-A93192E69506}</c15:txfldGUID>
                      <c15:f>Fig.1!$H$35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Fig.1!$H$6:$H$19</c:f>
              <c:numCache>
                <c:formatCode>_(* #,##0_);_(* \(#,##0\);_(* "-"??_);_(@_)</c:formatCode>
                <c:ptCount val="14"/>
                <c:pt idx="0">
                  <c:v>98200</c:v>
                </c:pt>
                <c:pt idx="1">
                  <c:v>98200</c:v>
                </c:pt>
                <c:pt idx="2">
                  <c:v>98200</c:v>
                </c:pt>
                <c:pt idx="3">
                  <c:v>98200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10">
                  <c:v>120600</c:v>
                </c:pt>
                <c:pt idx="11">
                  <c:v>120600</c:v>
                </c:pt>
                <c:pt idx="12">
                  <c:v>120600</c:v>
                </c:pt>
                <c:pt idx="13">
                  <c:v>120600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5-B44B-A05F-834ECA56270C}"/>
            </c:ext>
          </c:extLst>
        </c:ser>
        <c:ser>
          <c:idx val="5"/>
          <c:order val="3"/>
          <c:tx>
            <c:strRef>
              <c:f>Fig.1!$I$5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6A4AA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Fig.1!$I$22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{608E630F-3E8B-BB48-9ED7-C96013E75107}</c15:txfldGUID>
                      <c15:f>Fig.1!$I$22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101-954B-887E-930A0BE790C2}"/>
                </c:ext>
              </c:extLst>
            </c:dLbl>
            <c:dLbl>
              <c:idx val="1"/>
              <c:tx>
                <c:strRef>
                  <c:f>Fig.1!$I$23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{96155D3C-2495-3940-8C6F-79A1754EBE2B}</c15:txfldGUID>
                      <c15:f>Fig.1!$I$23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AD6-4248-8C34-6FE9418AA2E7}"/>
                </c:ext>
              </c:extLst>
            </c:dLbl>
            <c:dLbl>
              <c:idx val="2"/>
              <c:tx>
                <c:strRef>
                  <c:f>Fig.1!$I$24</c:f>
                  <c:strCache>
                    <c:ptCount val="1"/>
                    <c:pt idx="0">
                      <c:v>18%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{0F760654-4614-B046-991B-0CB016FEE80B}</c15:txfldGUID>
                      <c15:f>Fig.1!$I$24</c15:f>
                      <c15:dlblFieldTableCache>
                        <c:ptCount val="1"/>
                        <c:pt idx="0">
                          <c:v>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AD6-4248-8C34-6FE9418AA2E7}"/>
                </c:ext>
              </c:extLst>
            </c:dLbl>
            <c:dLbl>
              <c:idx val="3"/>
              <c:tx>
                <c:strRef>
                  <c:f>Fig.1!$I$25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{F1F5611C-F5E4-BE4D-AD2A-F74E6995AFA8}</c15:txfldGUID>
                      <c15:f>Fig.1!$I$25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AD6-4248-8C34-6FE9418AA2E7}"/>
                </c:ext>
              </c:extLst>
            </c:dLbl>
            <c:dLbl>
              <c:idx val="5"/>
              <c:tx>
                <c:strRef>
                  <c:f>Fig.1!$I$27</c:f>
                  <c:strCache>
                    <c:ptCount val="1"/>
                    <c:pt idx="0">
                      <c:v>17%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{84A45554-73C0-6541-A497-D2D383705077}</c15:txfldGUID>
                      <c15:f>Fig.1!$I$27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101-954B-887E-930A0BE790C2}"/>
                </c:ext>
              </c:extLst>
            </c:dLbl>
            <c:dLbl>
              <c:idx val="6"/>
              <c:tx>
                <c:strRef>
                  <c:f>Fig.1!$I$28</c:f>
                  <c:strCache>
                    <c:ptCount val="1"/>
                    <c:pt idx="0">
                      <c:v>15%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{EC623960-2E03-3240-813B-6281F5E1543B}</c15:txfldGUID>
                      <c15:f>Fig.1!$I$28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AD6-4248-8C34-6FE9418AA2E7}"/>
                </c:ext>
              </c:extLst>
            </c:dLbl>
            <c:dLbl>
              <c:idx val="7"/>
              <c:tx>
                <c:strRef>
                  <c:f>Fig.1!$I$29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{D32746B2-A4A2-C74A-96A1-B34B90A52E16}</c15:txfldGUID>
                      <c15:f>Fig.1!$I$29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AD6-4248-8C34-6FE9418AA2E7}"/>
                </c:ext>
              </c:extLst>
            </c:dLbl>
            <c:dLbl>
              <c:idx val="8"/>
              <c:tx>
                <c:strRef>
                  <c:f>Fig.1!$I$30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{DB5258EF-39E9-3742-8C6C-6D379AFE146B}</c15:txfldGUID>
                      <c15:f>Fig.1!$I$30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C96-7D42-B92F-2EBA60701062}"/>
                </c:ext>
              </c:extLst>
            </c:dLbl>
            <c:dLbl>
              <c:idx val="10"/>
              <c:tx>
                <c:strRef>
                  <c:f>Fig.1!$I$32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{94D39F9B-C235-814C-BD1A-48CE27F3E24A}</c15:txfldGUID>
                      <c15:f>Fig.1!$I$32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101-954B-887E-930A0BE790C2}"/>
                </c:ext>
              </c:extLst>
            </c:dLbl>
            <c:dLbl>
              <c:idx val="11"/>
              <c:tx>
                <c:strRef>
                  <c:f>Fig.1!$I$33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{15DE4B35-32DA-A549-ABDD-6C4A688D6F11}</c15:txfldGUID>
                      <c15:f>Fig.1!$I$33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AD6-4248-8C34-6FE9418AA2E7}"/>
                </c:ext>
              </c:extLst>
            </c:dLbl>
            <c:dLbl>
              <c:idx val="12"/>
              <c:tx>
                <c:strRef>
                  <c:f>Fig.1!$I$34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{FB7FFE65-9E54-2248-9150-E22B2D455E52}</c15:txfldGUID>
                      <c15:f>Fig.1!$I$34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C96-7D42-B92F-2EBA60701062}"/>
                </c:ext>
              </c:extLst>
            </c:dLbl>
            <c:dLbl>
              <c:idx val="13"/>
              <c:tx>
                <c:strRef>
                  <c:f>Fig.1!$I$35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{F9CAE141-A24E-E341-9777-C98A063355E8}</c15:txfldGUID>
                      <c15:f>Fig.1!$I$35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Fig.1!$I$6:$I$19</c:f>
              <c:numCache>
                <c:formatCode>_(* #,##0_);_(* \(#,##0\);_(* "-"??_);_(@_)</c:formatCode>
                <c:ptCount val="14"/>
                <c:pt idx="0">
                  <c:v>353172</c:v>
                </c:pt>
                <c:pt idx="1">
                  <c:v>353172</c:v>
                </c:pt>
                <c:pt idx="2">
                  <c:v>353172</c:v>
                </c:pt>
                <c:pt idx="3">
                  <c:v>353172</c:v>
                </c:pt>
                <c:pt idx="5">
                  <c:v>353172</c:v>
                </c:pt>
                <c:pt idx="6">
                  <c:v>353172</c:v>
                </c:pt>
                <c:pt idx="7">
                  <c:v>353172</c:v>
                </c:pt>
                <c:pt idx="8">
                  <c:v>353172</c:v>
                </c:pt>
                <c:pt idx="10">
                  <c:v>353172</c:v>
                </c:pt>
                <c:pt idx="11">
                  <c:v>353172</c:v>
                </c:pt>
                <c:pt idx="12">
                  <c:v>353172</c:v>
                </c:pt>
                <c:pt idx="13">
                  <c:v>353172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5-B44B-A05F-834ECA56270C}"/>
            </c:ext>
          </c:extLst>
        </c:ser>
        <c:ser>
          <c:idx val="6"/>
          <c:order val="4"/>
          <c:tx>
            <c:strRef>
              <c:f>Fig.1!$J$5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Fig.1!$J$22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{CF1869AA-C372-394B-9D1E-D018A052FB36}</c15:txfldGUID>
                      <c15:f>Fig.1!$J$22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101-954B-887E-930A0BE790C2}"/>
                </c:ext>
              </c:extLst>
            </c:dLbl>
            <c:dLbl>
              <c:idx val="1"/>
              <c:tx>
                <c:strRef>
                  <c:f>Fig.1!$J$23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{94A19A67-D0CB-224A-834F-A9D0F4F28C67}</c15:txfldGUID>
                      <c15:f>Fig.1!$J$23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6AD6-4248-8C34-6FE9418AA2E7}"/>
                </c:ext>
              </c:extLst>
            </c:dLbl>
            <c:dLbl>
              <c:idx val="2"/>
              <c:tx>
                <c:strRef>
                  <c:f>Fig.1!$J$24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{564F4170-CC1D-D241-A162-FE48E135571F}</c15:txfldGUID>
                      <c15:f>Fig.1!$J$24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AD6-4248-8C34-6FE9418AA2E7}"/>
                </c:ext>
              </c:extLst>
            </c:dLbl>
            <c:dLbl>
              <c:idx val="3"/>
              <c:tx>
                <c:strRef>
                  <c:f>Fig.1!$J$25</c:f>
                  <c:strCache>
                    <c:ptCount val="1"/>
                    <c:pt idx="0">
                      <c:v>30%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{E015A0AC-9D51-2341-ABD4-185CF3F907E9}</c15:txfldGUID>
                      <c15:f>Fig.1!$J$25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6AD6-4248-8C34-6FE9418AA2E7}"/>
                </c:ext>
              </c:extLst>
            </c:dLbl>
            <c:dLbl>
              <c:idx val="5"/>
              <c:tx>
                <c:strRef>
                  <c:f>Fig.1!$J$27</c:f>
                  <c:strCache>
                    <c:ptCount val="1"/>
                    <c:pt idx="0">
                      <c:v>18%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{235A48A6-D7E9-CF46-B9DA-F68424B0F45A}</c15:txfldGUID>
                      <c15:f>Fig.1!$J$27</c15:f>
                      <c15:dlblFieldTableCache>
                        <c:ptCount val="1"/>
                        <c:pt idx="0">
                          <c:v>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101-954B-887E-930A0BE790C2}"/>
                </c:ext>
              </c:extLst>
            </c:dLbl>
            <c:dLbl>
              <c:idx val="6"/>
              <c:tx>
                <c:strRef>
                  <c:f>Fig.1!$J$28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{FD9F0468-4077-CB4D-A4C0-3C1A887F0854}</c15:txfldGUID>
                      <c15:f>Fig.1!$J$28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AD6-4248-8C34-6FE9418AA2E7}"/>
                </c:ext>
              </c:extLst>
            </c:dLbl>
            <c:dLbl>
              <c:idx val="7"/>
              <c:tx>
                <c:strRef>
                  <c:f>Fig.1!$J$29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{C0C7E3FF-3890-E34B-A7A8-DE2F578D1A19}</c15:txfldGUID>
                      <c15:f>Fig.1!$J$29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AD6-4248-8C34-6FE9418AA2E7}"/>
                </c:ext>
              </c:extLst>
            </c:dLbl>
            <c:dLbl>
              <c:idx val="8"/>
              <c:tx>
                <c:strRef>
                  <c:f>Fig.1!$J$30</c:f>
                  <c:strCache>
                    <c:ptCount val="1"/>
                    <c:pt idx="0">
                      <c:v>47%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{084D2B9F-9616-874B-9756-B58CFF999FFB}</c15:txfldGUID>
                      <c15:f>Fig.1!$J$30</c15:f>
                      <c15:dlblFieldTableCache>
                        <c:ptCount val="1"/>
                        <c:pt idx="0">
                          <c:v>47%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C96-7D42-B92F-2EBA60701062}"/>
                </c:ext>
              </c:extLst>
            </c:dLbl>
            <c:dLbl>
              <c:idx val="10"/>
              <c:tx>
                <c:strRef>
                  <c:f>Fig.1!$J$32</c:f>
                  <c:strCache>
                    <c:ptCount val="1"/>
                    <c:pt idx="0">
                      <c:v>30%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{9D45591C-AA22-5145-A796-C489E45801C3}</c15:txfldGUID>
                      <c15:f>Fig.1!$J$32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101-954B-887E-930A0BE790C2}"/>
                </c:ext>
              </c:extLst>
            </c:dLbl>
            <c:dLbl>
              <c:idx val="11"/>
              <c:tx>
                <c:strRef>
                  <c:f>Fig.1!$J$33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{D3D19DF3-1ADC-AA42-927B-7969BE3AC51D}</c15:txfldGUID>
                      <c15:f>Fig.1!$J$33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AD6-4248-8C34-6FE9418AA2E7}"/>
                </c:ext>
              </c:extLst>
            </c:dLbl>
            <c:dLbl>
              <c:idx val="12"/>
              <c:tx>
                <c:strRef>
                  <c:f>Fig.1!$J$34</c:f>
                  <c:strCache>
                    <c:ptCount val="1"/>
                    <c:pt idx="0">
                      <c:v>22%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{FF6803B9-1508-6A4F-8EFA-6E1961D421EE}</c15:txfldGUID>
                      <c15:f>Fig.1!$J$34</c15:f>
                      <c15:dlblFieldTableCache>
                        <c:ptCount val="1"/>
                        <c:pt idx="0">
                          <c:v>22%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C96-7D42-B92F-2EBA60701062}"/>
                </c:ext>
              </c:extLst>
            </c:dLbl>
            <c:dLbl>
              <c:idx val="13"/>
              <c:tx>
                <c:strRef>
                  <c:f>Fig.1!$J$35</c:f>
                  <c:strCache>
                    <c:ptCount val="1"/>
                    <c:pt idx="0">
                      <c:v>36%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{99ECD353-B287-B543-9B5D-260DF4921F57}</c15:txfldGUID>
                      <c15:f>Fig.1!$J$35</c15:f>
                      <c15:dlblFieldTableCache>
                        <c:ptCount val="1"/>
                        <c:pt idx="0">
                          <c:v>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Fig.1!$J$6:$J$19</c:f>
              <c:numCache>
                <c:formatCode>_(* #,##0_);_(* \(#,##0\);_(* "-"??_);_(@_)</c:formatCode>
                <c:ptCount val="14"/>
                <c:pt idx="0">
                  <c:v>164989</c:v>
                </c:pt>
                <c:pt idx="1">
                  <c:v>164989</c:v>
                </c:pt>
                <c:pt idx="2">
                  <c:v>405879</c:v>
                </c:pt>
                <c:pt idx="3">
                  <c:v>644925</c:v>
                </c:pt>
                <c:pt idx="5">
                  <c:v>375300</c:v>
                </c:pt>
                <c:pt idx="6">
                  <c:v>448728</c:v>
                </c:pt>
                <c:pt idx="7">
                  <c:v>690584</c:v>
                </c:pt>
                <c:pt idx="8">
                  <c:v>1834867</c:v>
                </c:pt>
                <c:pt idx="10">
                  <c:v>813981</c:v>
                </c:pt>
                <c:pt idx="11">
                  <c:v>663064</c:v>
                </c:pt>
                <c:pt idx="12">
                  <c:v>981879</c:v>
                </c:pt>
                <c:pt idx="13">
                  <c:v>2001436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5-B44B-A05F-834ECA56270C}"/>
            </c:ext>
          </c:extLst>
        </c:ser>
        <c:ser>
          <c:idx val="2"/>
          <c:order val="5"/>
          <c:tx>
            <c:strRef>
              <c:f>Fig.1!$F$5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Fig.1!$F$22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{87AE982F-2129-F84D-B8C4-2A7E66E17595}</c15:txfldGUID>
                      <c15:f>Fig.1!$F$22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101-954B-887E-930A0BE790C2}"/>
                </c:ext>
              </c:extLst>
            </c:dLbl>
            <c:dLbl>
              <c:idx val="1"/>
              <c:tx>
                <c:strRef>
                  <c:f>Fig.1!$F$23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{8EB35B82-1798-A944-90C4-7AD7257563C9}</c15:txfldGUID>
                      <c15:f>Fig.1!$F$23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AD6-4248-8C34-6FE9418AA2E7}"/>
                </c:ext>
              </c:extLst>
            </c:dLbl>
            <c:dLbl>
              <c:idx val="2"/>
              <c:tx>
                <c:strRef>
                  <c:f>Fig.1!$F$24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{D0EA90B5-5BA3-4F42-8508-E0CD73FC091A}</c15:txfldGUID>
                      <c15:f>Fig.1!$F$24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AD6-4248-8C34-6FE9418AA2E7}"/>
                </c:ext>
              </c:extLst>
            </c:dLbl>
            <c:dLbl>
              <c:idx val="3"/>
              <c:tx>
                <c:strRef>
                  <c:f>Fig.1!$F$25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{32FECEFE-8B5C-C747-B3A4-6F6031339D09}</c15:txfldGUID>
                      <c15:f>Fig.1!$F$25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AD6-4248-8C34-6FE9418AA2E7}"/>
                </c:ext>
              </c:extLst>
            </c:dLbl>
            <c:dLbl>
              <c:idx val="5"/>
              <c:tx>
                <c:strRef>
                  <c:f>Fig.1!$F$27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{B440DB25-E99B-944D-AF5E-FF8B06FA2DE0}</c15:txfldGUID>
                      <c15:f>Fig.1!$F$27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101-954B-887E-930A0BE790C2}"/>
                </c:ext>
              </c:extLst>
            </c:dLbl>
            <c:dLbl>
              <c:idx val="6"/>
              <c:tx>
                <c:strRef>
                  <c:f>Fig.1!$F$28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{54E01786-9FFE-4C43-A527-EB845E8469EF}</c15:txfldGUID>
                      <c15:f>Fig.1!$F$28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AD6-4248-8C34-6FE9418AA2E7}"/>
                </c:ext>
              </c:extLst>
            </c:dLbl>
            <c:dLbl>
              <c:idx val="7"/>
              <c:tx>
                <c:strRef>
                  <c:f>Fig.1!$F$29</c:f>
                  <c:strCache>
                    <c:ptCount val="1"/>
                    <c:pt idx="0">
                      <c:v>33%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{AD2A8531-C8C6-4841-8C5E-3DD441018C78}</c15:txfldGUID>
                      <c15:f>Fig.1!$F$29</c15:f>
                      <c15:dlblFieldTableCache>
                        <c:ptCount val="1"/>
                        <c:pt idx="0">
                          <c:v>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AD6-4248-8C34-6FE9418AA2E7}"/>
                </c:ext>
              </c:extLst>
            </c:dLbl>
            <c:dLbl>
              <c:idx val="8"/>
              <c:tx>
                <c:strRef>
                  <c:f>Fig.1!$F$30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{05EF8C8E-7319-6041-AE99-C12873FB08B9}</c15:txfldGUID>
                      <c15:f>Fig.1!$F$30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C96-7D42-B92F-2EBA60701062}"/>
                </c:ext>
              </c:extLst>
            </c:dLbl>
            <c:dLbl>
              <c:idx val="10"/>
              <c:tx>
                <c:strRef>
                  <c:f>Fig.1!$F$32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{4BA916DD-C887-C84A-8BDE-80A9A5476B0C}</c15:txfldGUID>
                      <c15:f>Fig.1!$F$32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101-954B-887E-930A0BE790C2}"/>
                </c:ext>
              </c:extLst>
            </c:dLbl>
            <c:dLbl>
              <c:idx val="11"/>
              <c:tx>
                <c:strRef>
                  <c:f>Fig.1!$F$33</c:f>
                  <c:strCache>
                    <c:ptCount val="1"/>
                    <c:pt idx="0">
                      <c:v>35%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{07C222B2-A758-2D41-A80D-87C439B32644}</c15:txfldGUID>
                      <c15:f>Fig.1!$F$33</c15:f>
                      <c15:dlblFieldTableCache>
                        <c:ptCount val="1"/>
                        <c:pt idx="0">
                          <c:v>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AD6-4248-8C34-6FE9418AA2E7}"/>
                </c:ext>
              </c:extLst>
            </c:dLbl>
            <c:dLbl>
              <c:idx val="12"/>
              <c:tx>
                <c:strRef>
                  <c:f>Fig.1!$F$34</c:f>
                  <c:strCache>
                    <c:ptCount val="1"/>
                    <c:pt idx="0">
                      <c:v>42%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{080CE8EB-9C60-E34F-995D-DA8C2EAFE167}</c15:txfldGUID>
                      <c15:f>Fig.1!$F$34</c15:f>
                      <c15:dlblFieldTableCache>
                        <c:ptCount val="1"/>
                        <c:pt idx="0">
                          <c:v>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C96-7D42-B92F-2EBA60701062}"/>
                </c:ext>
              </c:extLst>
            </c:dLbl>
            <c:dLbl>
              <c:idx val="13"/>
              <c:tx>
                <c:strRef>
                  <c:f>Fig.1!$F$35</c:f>
                  <c:strCache>
                    <c:ptCount val="1"/>
                    <c:pt idx="0">
                      <c:v>35%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{FF6E037E-4B2A-8743-A322-0090935486DF}</c15:txfldGUID>
                      <c15:f>Fig.1!$F$35</c15:f>
                      <c15:dlblFieldTableCache>
                        <c:ptCount val="1"/>
                        <c:pt idx="0">
                          <c:v>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Fig.1!$F$6:$F$19</c:f>
              <c:numCache>
                <c:formatCode>_(* #,##0_);_(* \(#,##0\);_(* "-"??_);_(@_)</c:formatCode>
                <c:ptCount val="14"/>
                <c:pt idx="0">
                  <c:v>129806</c:v>
                </c:pt>
                <c:pt idx="1">
                  <c:v>133306</c:v>
                </c:pt>
                <c:pt idx="2">
                  <c:v>272788</c:v>
                </c:pt>
                <c:pt idx="3">
                  <c:v>294431</c:v>
                </c:pt>
                <c:pt idx="5">
                  <c:v>211077</c:v>
                </c:pt>
                <c:pt idx="6">
                  <c:v>436510</c:v>
                </c:pt>
                <c:pt idx="7">
                  <c:v>1081232</c:v>
                </c:pt>
                <c:pt idx="8">
                  <c:v>837755</c:v>
                </c:pt>
                <c:pt idx="10">
                  <c:v>355082</c:v>
                </c:pt>
                <c:pt idx="11">
                  <c:v>1259092</c:v>
                </c:pt>
                <c:pt idx="12">
                  <c:v>1897809</c:v>
                </c:pt>
                <c:pt idx="13">
                  <c:v>1924639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5-B44B-A05F-834ECA56270C}"/>
            </c:ext>
          </c:extLst>
        </c:ser>
        <c:ser>
          <c:idx val="3"/>
          <c:order val="6"/>
          <c:tx>
            <c:strRef>
              <c:f>Fig.1!$G$5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101-954B-887E-930A0BE790C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D6-4248-8C34-6FE9418AA2E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D6-4248-8C34-6FE9418AA2E7}"/>
                </c:ext>
              </c:extLst>
            </c:dLbl>
            <c:dLbl>
              <c:idx val="3"/>
              <c:tx>
                <c:strRef>
                  <c:f>Fig.1!$G$25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{6E0EC452-9E1C-7047-AB4D-708070BB39A2}</c15:txfldGUID>
                      <c15:f>Fig.1!$G$25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AD6-4248-8C34-6FE9418AA2E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01-954B-887E-930A0BE790C2}"/>
                </c:ext>
              </c:extLst>
            </c:dLbl>
            <c:dLbl>
              <c:idx val="6"/>
              <c:tx>
                <c:strRef>
                  <c:f>Fig.1!$G$28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{DEB68281-A7EA-0146-9C9F-E0A4DBCDAE31}</c15:txfldGUID>
                      <c15:f>Fig.1!$G$28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AD6-4248-8C34-6FE9418AA2E7}"/>
                </c:ext>
              </c:extLst>
            </c:dLbl>
            <c:dLbl>
              <c:idx val="7"/>
              <c:tx>
                <c:strRef>
                  <c:f>Fig.1!$G$29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{C1B7F521-F9E3-4241-99A0-A1D26C3F8225}</c15:txfldGUID>
                      <c15:f>Fig.1!$G$29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AD6-4248-8C34-6FE9418AA2E7}"/>
                </c:ext>
              </c:extLst>
            </c:dLbl>
            <c:dLbl>
              <c:idx val="8"/>
              <c:tx>
                <c:strRef>
                  <c:f>Fig.1!$G$30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{0D30F58B-8F69-4B4C-8476-8C527A6148C8}</c15:txfldGUID>
                      <c15:f>Fig.1!$G$30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C96-7D42-B92F-2EBA60701062}"/>
                </c:ext>
              </c:extLst>
            </c:dLbl>
            <c:dLbl>
              <c:idx val="10"/>
              <c:tx>
                <c:strRef>
                  <c:f>Fig.1!$G$32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{864A0C7B-6ACE-6A46-BCD0-142D7FC7E568}</c15:txfldGUID>
                      <c15:f>Fig.1!$G$32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101-954B-887E-930A0BE790C2}"/>
                </c:ext>
              </c:extLst>
            </c:dLbl>
            <c:dLbl>
              <c:idx val="11"/>
              <c:tx>
                <c:strRef>
                  <c:f>Fig.1!$G$33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{A33760AF-288B-4D46-AC72-75D55E5DB77B}</c15:txfldGUID>
                      <c15:f>Fig.1!$G$33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AD6-4248-8C34-6FE9418AA2E7}"/>
                </c:ext>
              </c:extLst>
            </c:dLbl>
            <c:dLbl>
              <c:idx val="12"/>
              <c:tx>
                <c:strRef>
                  <c:f>Fig.1!$G$34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{36D3CCA0-28FE-AB43-9D0C-04069CEA5FC4}</c15:txfldGUID>
                      <c15:f>Fig.1!$G$34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C96-7D42-B92F-2EBA60701062}"/>
                </c:ext>
              </c:extLst>
            </c:dLbl>
            <c:dLbl>
              <c:idx val="13"/>
              <c:tx>
                <c:strRef>
                  <c:f>Fig.1!$G$35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{AE8B4208-CDBF-D14B-9A9F-1810F154C635}</c15:txfldGUID>
                      <c15:f>Fig.1!$G$35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C96-7D42-B92F-2EBA60701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Fig.1!$B$6:$C$19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Fig.1!$G$6:$G$19</c:f>
              <c:numCache>
                <c:formatCode>_(* #,##0_);_(* \(#,##0\);_(* "-"??_);_(@_)</c:formatCode>
                <c:ptCount val="14"/>
                <c:pt idx="0">
                  <c:v>3823</c:v>
                </c:pt>
                <c:pt idx="1">
                  <c:v>5097</c:v>
                </c:pt>
                <c:pt idx="2">
                  <c:v>11156</c:v>
                </c:pt>
                <c:pt idx="3">
                  <c:v>11822</c:v>
                </c:pt>
                <c:pt idx="5">
                  <c:v>7488</c:v>
                </c:pt>
                <c:pt idx="6">
                  <c:v>39793</c:v>
                </c:pt>
                <c:pt idx="7">
                  <c:v>222992</c:v>
                </c:pt>
                <c:pt idx="8">
                  <c:v>100025</c:v>
                </c:pt>
                <c:pt idx="10">
                  <c:v>29447</c:v>
                </c:pt>
                <c:pt idx="11">
                  <c:v>307434</c:v>
                </c:pt>
                <c:pt idx="12">
                  <c:v>496383</c:v>
                </c:pt>
                <c:pt idx="13">
                  <c:v>525531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5-B44B-A05F-834ECA5627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497148431"/>
        <c:axId val="1497057311"/>
      </c:barChart>
      <c:catAx>
        <c:axId val="14971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057311"/>
        <c:crosses val="autoZero"/>
        <c:auto val="1"/>
        <c:lblAlgn val="ctr"/>
        <c:lblOffset val="100"/>
        <c:noMultiLvlLbl val="0"/>
      </c:catAx>
      <c:valAx>
        <c:axId val="149705731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148431"/>
        <c:crosses val="autoZero"/>
        <c:crossBetween val="between"/>
        <c:majorUnit val="1000000"/>
        <c:dispUnits>
          <c:builtInUnit val="thousands"/>
          <c:dispUnitsLbl>
            <c:layout>
              <c:manualLayout>
                <c:xMode val="edge"/>
                <c:yMode val="edge"/>
                <c:x val="9.4274692173545414E-3"/>
                <c:y val="0.3052568154319121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 sz="1200" b="1"/>
                    <a:t>Installed</a:t>
                  </a:r>
                  <a:r>
                    <a:rPr lang="zh-CN" sz="1200" b="1"/>
                    <a:t> </a:t>
                  </a:r>
                  <a:r>
                    <a:rPr lang="en-US" sz="1200" b="1"/>
                    <a:t>Capacity</a:t>
                  </a:r>
                  <a:r>
                    <a:rPr lang="zh-CN" sz="1200" b="1"/>
                    <a:t> </a:t>
                  </a:r>
                  <a:r>
                    <a:rPr lang="en-US" sz="1200" b="1"/>
                    <a:t>(GW)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01624872591153E-2"/>
          <c:y val="2.2587290905874861E-2"/>
          <c:w val="0.90064220019431707"/>
          <c:h val="0.920334282454752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Fig.2!$G$5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4A66-524B-A496-59000A1EA2D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A66-524B-A496-59000A1EA2D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4A66-524B-A496-59000A1EA2D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4A66-524B-A496-59000A1EA2D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4A66-524B-A496-59000A1EA2D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A66-524B-A496-59000A1EA2D4}"/>
                </c:ext>
              </c:extLst>
            </c:dLbl>
            <c:dLbl>
              <c:idx val="7"/>
              <c:tx>
                <c:strRef>
                  <c:f>Fig.2!$G$29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{576DB012-DB9B-5648-8716-D2D835F3BFE5}</c15:txfldGUID>
                      <c15:f>Fig.2!$G$29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4A66-524B-A496-59000A1EA2D4}"/>
                </c:ext>
              </c:extLst>
            </c:dLbl>
            <c:dLbl>
              <c:idx val="8"/>
              <c:tx>
                <c:strRef>
                  <c:f>Fig.2!$G$30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{4B84FC3F-D0FC-A744-84CC-D5ADD9A00F81}</c15:txfldGUID>
                      <c15:f>Fig.2!$G$30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4A66-524B-A496-59000A1EA2D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4A66-524B-A496-59000A1EA2D4}"/>
                </c:ext>
              </c:extLst>
            </c:dLbl>
            <c:dLbl>
              <c:idx val="11"/>
              <c:tx>
                <c:strRef>
                  <c:f>Fig.2!$G$33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{0FDAF118-7619-3D49-B5CB-E9982B3CE696}</c15:txfldGUID>
                      <c15:f>Fig.2!$G$33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4A66-524B-A496-59000A1EA2D4}"/>
                </c:ext>
              </c:extLst>
            </c:dLbl>
            <c:dLbl>
              <c:idx val="12"/>
              <c:tx>
                <c:strRef>
                  <c:f>Fig.2!$G$34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{F1D19818-300E-2742-9DFB-CE95614509F7}</c15:txfldGUID>
                      <c15:f>Fig.2!$G$34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4A66-524B-A496-59000A1EA2D4}"/>
                </c:ext>
              </c:extLst>
            </c:dLbl>
            <c:dLbl>
              <c:idx val="13"/>
              <c:tx>
                <c:strRef>
                  <c:f>Fig.2!$G$35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{261B3C39-D1CB-4C4B-8AB4-1E3499E2536F}</c15:txfldGUID>
                      <c15:f>Fig.2!$G$35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Fig.2!$G$6:$G$19</c:f>
              <c:numCache>
                <c:formatCode>_(* #,##0_);_(* \(#,##0\);_(* "-"??_);_(@_)</c:formatCode>
                <c:ptCount val="14"/>
                <c:pt idx="0">
                  <c:v>-12.64068</c:v>
                </c:pt>
                <c:pt idx="1">
                  <c:v>-12.693239999999999</c:v>
                </c:pt>
                <c:pt idx="2">
                  <c:v>-13.569240000000001</c:v>
                </c:pt>
                <c:pt idx="3">
                  <c:v>-12.404159999999999</c:v>
                </c:pt>
                <c:pt idx="5">
                  <c:v>-13.122479999999999</c:v>
                </c:pt>
                <c:pt idx="6">
                  <c:v>-31.64988</c:v>
                </c:pt>
                <c:pt idx="7">
                  <c:v>-177.29364000000001</c:v>
                </c:pt>
                <c:pt idx="8">
                  <c:v>-80.232839999999996</c:v>
                </c:pt>
                <c:pt idx="10">
                  <c:v>-24.536760000000001</c:v>
                </c:pt>
                <c:pt idx="11">
                  <c:v>-249.09935999999999</c:v>
                </c:pt>
                <c:pt idx="12">
                  <c:v>-387.86651999999998</c:v>
                </c:pt>
                <c:pt idx="13">
                  <c:v>-388.03296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A66-524B-A496-59000A1EA2D4}"/>
            </c:ext>
          </c:extLst>
        </c:ser>
        <c:ser>
          <c:idx val="0"/>
          <c:order val="1"/>
          <c:tx>
            <c:strRef>
              <c:f>Fig.2!$D$5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Fig.2!$D$22</c:f>
                  <c:strCache>
                    <c:ptCount val="1"/>
                    <c:pt idx="0">
                      <c:v>64%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{A9BDEC09-7493-2A4B-864A-7A8AECACB636}</c15:txfldGUID>
                      <c15:f>Fig.2!$D$22</c15:f>
                      <c15:dlblFieldTableCache>
                        <c:ptCount val="1"/>
                        <c:pt idx="0">
                          <c:v>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A66-524B-A496-59000A1EA2D4}"/>
                </c:ext>
              </c:extLst>
            </c:dLbl>
            <c:dLbl>
              <c:idx val="1"/>
              <c:tx>
                <c:strRef>
                  <c:f>Fig.2!$D$23</c:f>
                  <c:strCache>
                    <c:ptCount val="1"/>
                    <c:pt idx="0">
                      <c:v>64%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{F4133009-E669-EA45-95E4-92B0EFA3E55A}</c15:txfldGUID>
                      <c15:f>Fig.2!$D$23</c15:f>
                      <c15:dlblFieldTableCache>
                        <c:ptCount val="1"/>
                        <c:pt idx="0">
                          <c:v>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A66-524B-A496-59000A1EA2D4}"/>
                </c:ext>
              </c:extLst>
            </c:dLbl>
            <c:dLbl>
              <c:idx val="2"/>
              <c:tx>
                <c:strRef>
                  <c:f>Fig.2!$D$24</c:f>
                  <c:strCache>
                    <c:ptCount val="1"/>
                    <c:pt idx="0">
                      <c:v>54%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{4294FBCF-C33C-A849-A99D-ADECA8785F96}</c15:txfldGUID>
                      <c15:f>Fig.2!$D$24</c15:f>
                      <c15:dlblFieldTableCache>
                        <c:ptCount val="1"/>
                        <c:pt idx="0">
                          <c:v>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A66-524B-A496-59000A1EA2D4}"/>
                </c:ext>
              </c:extLst>
            </c:dLbl>
            <c:dLbl>
              <c:idx val="3"/>
              <c:tx>
                <c:strRef>
                  <c:f>Fig.2!$D$25</c:f>
                  <c:strCache>
                    <c:ptCount val="1"/>
                    <c:pt idx="0">
                      <c:v>48%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{7901274A-601C-D54B-91E2-0CA4DABF4551}</c15:txfldGUID>
                      <c15:f>Fig.2!$D$25</c15:f>
                      <c15:dlblFieldTableCache>
                        <c:ptCount val="1"/>
                        <c:pt idx="0">
                          <c:v>48%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A66-524B-A496-59000A1EA2D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66-524B-A496-59000A1EA2D4}"/>
                </c:ext>
              </c:extLst>
            </c:dLbl>
            <c:dLbl>
              <c:idx val="5"/>
              <c:tx>
                <c:strRef>
                  <c:f>Fig.2!$D$27</c:f>
                  <c:strCache>
                    <c:ptCount val="1"/>
                    <c:pt idx="0">
                      <c:v>60%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{68047823-9A53-B54B-8564-0FEBAF97674A}</c15:txfldGUID>
                      <c15:f>Fig.2!$D$27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A66-524B-A496-59000A1EA2D4}"/>
                </c:ext>
              </c:extLst>
            </c:dLbl>
            <c:dLbl>
              <c:idx val="6"/>
              <c:tx>
                <c:strRef>
                  <c:f>Fig.2!$D$28</c:f>
                  <c:strCache>
                    <c:ptCount val="1"/>
                    <c:pt idx="0">
                      <c:v>54%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{01A2ACED-D172-614E-92B6-3C1B87573EC0}</c15:txfldGUID>
                      <c15:f>Fig.2!$D$28</c15:f>
                      <c15:dlblFieldTableCache>
                        <c:ptCount val="1"/>
                        <c:pt idx="0">
                          <c:v>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A66-524B-A496-59000A1EA2D4}"/>
                </c:ext>
              </c:extLst>
            </c:dLbl>
            <c:dLbl>
              <c:idx val="7"/>
              <c:tx>
                <c:strRef>
                  <c:f>Fig.2!$D$29</c:f>
                  <c:strCache>
                    <c:ptCount val="1"/>
                    <c:pt idx="0">
                      <c:v>36%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{6971D974-DC6E-D44D-8DF2-DA6CFF4D71F4}</c15:txfldGUID>
                      <c15:f>Fig.2!$D$29</c15:f>
                      <c15:dlblFieldTableCache>
                        <c:ptCount val="1"/>
                        <c:pt idx="0">
                          <c:v>36%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A66-524B-A496-59000A1EA2D4}"/>
                </c:ext>
              </c:extLst>
            </c:dLbl>
            <c:dLbl>
              <c:idx val="8"/>
              <c:tx>
                <c:strRef>
                  <c:f>Fig.2!$D$30</c:f>
                  <c:strCache>
                    <c:ptCount val="1"/>
                    <c:pt idx="0">
                      <c:v>24%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{7D656095-B41F-5E4A-AC3B-86985729F24B}</c15:txfldGUID>
                      <c15:f>Fig.2!$D$30</c15:f>
                      <c15:dlblFieldTableCache>
                        <c:ptCount val="1"/>
                        <c:pt idx="0">
                          <c:v>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A66-524B-A496-59000A1EA2D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66-524B-A496-59000A1EA2D4}"/>
                </c:ext>
              </c:extLst>
            </c:dLbl>
            <c:dLbl>
              <c:idx val="10"/>
              <c:tx>
                <c:strRef>
                  <c:f>Fig.2!$D$32</c:f>
                  <c:strCache>
                    <c:ptCount val="1"/>
                    <c:pt idx="0">
                      <c:v>53%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{C01739C8-5F17-D14B-86B2-2834830F56F6}</c15:txfldGUID>
                      <c15:f>Fig.2!$D$32</c15:f>
                      <c15:dlblFieldTableCache>
                        <c:ptCount val="1"/>
                        <c:pt idx="0">
                          <c:v>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A66-524B-A496-59000A1EA2D4}"/>
                </c:ext>
              </c:extLst>
            </c:dLbl>
            <c:dLbl>
              <c:idx val="11"/>
              <c:tx>
                <c:strRef>
                  <c:f>Fig.2!$D$33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{AF3B29D3-037C-DF41-9F4C-70AA36236DC6}</c15:txfldGUID>
                      <c15:f>Fig.2!$D$33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A66-524B-A496-59000A1EA2D4}"/>
                </c:ext>
              </c:extLst>
            </c:dLbl>
            <c:dLbl>
              <c:idx val="12"/>
              <c:tx>
                <c:strRef>
                  <c:f>Fig.2!$D$34</c:f>
                  <c:strCache>
                    <c:ptCount val="1"/>
                    <c:pt idx="0">
                      <c:v>23%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{D3C2F5C4-8B46-4743-A481-60F0BD02366E}</c15:txfldGUID>
                      <c15:f>Fig.2!$D$34</c15:f>
                      <c15:dlblFieldTableCache>
                        <c:ptCount val="1"/>
                        <c:pt idx="0">
                          <c:v>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A66-524B-A496-59000A1EA2D4}"/>
                </c:ext>
              </c:extLst>
            </c:dLbl>
            <c:dLbl>
              <c:idx val="13"/>
              <c:tx>
                <c:strRef>
                  <c:f>Fig.2!$D$35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{C3D95A0F-7E7F-D645-9D2A-4F4E318490D7}</c15:txfldGUID>
                      <c15:f>Fig.2!$D$35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Fig.2!$D$6:$D$19</c:f>
              <c:numCache>
                <c:formatCode>_(* #,##0_);_(* \(#,##0\);_(* "-"??_);_(@_)</c:formatCode>
                <c:ptCount val="14"/>
                <c:pt idx="0">
                  <c:v>4607.6986800000004</c:v>
                </c:pt>
                <c:pt idx="1">
                  <c:v>4593.7878000000001</c:v>
                </c:pt>
                <c:pt idx="2">
                  <c:v>3864.65796</c:v>
                </c:pt>
                <c:pt idx="3">
                  <c:v>3414.18372</c:v>
                </c:pt>
                <c:pt idx="4">
                  <c:v>0</c:v>
                </c:pt>
                <c:pt idx="5">
                  <c:v>4920.6234000000004</c:v>
                </c:pt>
                <c:pt idx="6">
                  <c:v>4489.3685999999998</c:v>
                </c:pt>
                <c:pt idx="7">
                  <c:v>3090.0374400000001</c:v>
                </c:pt>
                <c:pt idx="8">
                  <c:v>2083.7411999999999</c:v>
                </c:pt>
                <c:pt idx="9">
                  <c:v>0</c:v>
                </c:pt>
                <c:pt idx="10">
                  <c:v>4915.0169999999998</c:v>
                </c:pt>
                <c:pt idx="11">
                  <c:v>3676.2829200000001</c:v>
                </c:pt>
                <c:pt idx="12">
                  <c:v>2371.1392799999999</c:v>
                </c:pt>
                <c:pt idx="13">
                  <c:v>957.09132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66-524B-A496-59000A1EA2D4}"/>
            </c:ext>
          </c:extLst>
        </c:ser>
        <c:ser>
          <c:idx val="1"/>
          <c:order val="2"/>
          <c:tx>
            <c:strRef>
              <c:f>Fig.2!$E$5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66-524B-A496-59000A1EA2D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66-524B-A496-59000A1EA2D4}"/>
                </c:ext>
              </c:extLst>
            </c:dLbl>
            <c:dLbl>
              <c:idx val="2"/>
              <c:tx>
                <c:strRef>
                  <c:f>Fig.2!$E$24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{399ED753-2EFA-414F-AA60-683DF1A396CB}</c15:txfldGUID>
                      <c15:f>Fig.2!$E$24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A66-524B-A496-59000A1EA2D4}"/>
                </c:ext>
              </c:extLst>
            </c:dLbl>
            <c:dLbl>
              <c:idx val="3"/>
              <c:tx>
                <c:strRef>
                  <c:f>Fig.2!$E$25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{A9F38371-4610-554B-9A80-F250A7B64C09}</c15:txfldGUID>
                      <c15:f>Fig.2!$E$25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A66-524B-A496-59000A1EA2D4}"/>
                </c:ext>
              </c:extLst>
            </c:dLbl>
            <c:dLbl>
              <c:idx val="5"/>
              <c:tx>
                <c:strRef>
                  <c:f>Fig.2!$E$27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{9A6AD0A7-A054-C248-AB2F-8770A12E1792}</c15:txfldGUID>
                      <c15:f>Fig.2!$E$27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A66-524B-A496-59000A1EA2D4}"/>
                </c:ext>
              </c:extLst>
            </c:dLbl>
            <c:dLbl>
              <c:idx val="6"/>
              <c:tx>
                <c:strRef>
                  <c:f>Fig.2!$E$28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{882BBB2C-8AA5-7E4B-B418-212480F4B1C9}</c15:txfldGUID>
                      <c15:f>Fig.2!$E$28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A66-524B-A496-59000A1EA2D4}"/>
                </c:ext>
              </c:extLst>
            </c:dLbl>
            <c:dLbl>
              <c:idx val="7"/>
              <c:tx>
                <c:strRef>
                  <c:f>Fig.2!$E$29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{3F0B76FE-CEE2-044A-AD0B-50F8C5CA4D48}</c15:txfldGUID>
                      <c15:f>Fig.2!$E$29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A66-524B-A496-59000A1EA2D4}"/>
                </c:ext>
              </c:extLst>
            </c:dLbl>
            <c:dLbl>
              <c:idx val="8"/>
              <c:tx>
                <c:strRef>
                  <c:f>Fig.2!$E$30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{B4D5FA18-AB28-BA46-868B-4DE603C7DA32}</c15:txfldGUID>
                      <c15:f>Fig.2!$E$30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4A66-524B-A496-59000A1EA2D4}"/>
                </c:ext>
              </c:extLst>
            </c:dLbl>
            <c:dLbl>
              <c:idx val="10"/>
              <c:tx>
                <c:strRef>
                  <c:f>Fig.2!$E$32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{76BD60C9-77CE-1A47-98A9-19F7B7A3CE61}</c15:txfldGUID>
                      <c15:f>Fig.2!$E$32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4A66-524B-A496-59000A1EA2D4}"/>
                </c:ext>
              </c:extLst>
            </c:dLbl>
            <c:dLbl>
              <c:idx val="11"/>
              <c:tx>
                <c:strRef>
                  <c:f>Fig.2!$E$33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{18C9E653-25DD-A34B-81B2-37D45AE21F33}</c15:txfldGUID>
                      <c15:f>Fig.2!$E$33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4A66-524B-A496-59000A1EA2D4}"/>
                </c:ext>
              </c:extLst>
            </c:dLbl>
            <c:dLbl>
              <c:idx val="12"/>
              <c:tx>
                <c:strRef>
                  <c:f>Fig.2!$E$34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{96EBD2E0-D1E7-9143-BCAA-8FB1C30BAAF1}</c15:txfldGUID>
                      <c15:f>Fig.2!$E$34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4A66-524B-A496-59000A1EA2D4}"/>
                </c:ext>
              </c:extLst>
            </c:dLbl>
            <c:dLbl>
              <c:idx val="13"/>
              <c:tx>
                <c:strRef>
                  <c:f>Fig.2!$E$35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{D92CAD55-055B-784F-82E1-239B48F4DFCD}</c15:txfldGUID>
                      <c15:f>Fig.2!$E$35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Fig.2!$E$6:$E$19</c:f>
              <c:numCache>
                <c:formatCode>_(* #,##0_);_(* \(#,##0\);_(* "-"??_);_(@_)</c:formatCode>
                <c:ptCount val="14"/>
                <c:pt idx="0">
                  <c:v>28.89048</c:v>
                </c:pt>
                <c:pt idx="1">
                  <c:v>28.040759999999999</c:v>
                </c:pt>
                <c:pt idx="2">
                  <c:v>49.161119999999997</c:v>
                </c:pt>
                <c:pt idx="3">
                  <c:v>107.34504</c:v>
                </c:pt>
                <c:pt idx="5">
                  <c:v>169.04172</c:v>
                </c:pt>
                <c:pt idx="6">
                  <c:v>72.891959999999997</c:v>
                </c:pt>
                <c:pt idx="7">
                  <c:v>71.604240000000004</c:v>
                </c:pt>
                <c:pt idx="8">
                  <c:v>316.06956000000002</c:v>
                </c:pt>
                <c:pt idx="10">
                  <c:v>175.46279999999999</c:v>
                </c:pt>
                <c:pt idx="11">
                  <c:v>25.246320000000001</c:v>
                </c:pt>
                <c:pt idx="12">
                  <c:v>55.836239999999997</c:v>
                </c:pt>
                <c:pt idx="13">
                  <c:v>227.33076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A66-524B-A496-59000A1EA2D4}"/>
            </c:ext>
          </c:extLst>
        </c:ser>
        <c:ser>
          <c:idx val="4"/>
          <c:order val="3"/>
          <c:tx>
            <c:strRef>
              <c:f>Fig.2!$H$5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Fig.2!$H$22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{84787587-0C45-9F4C-83DA-9FA78C492DDE}</c15:txfldGUID>
                      <c15:f>Fig.2!$H$22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4A66-524B-A496-59000A1EA2D4}"/>
                </c:ext>
              </c:extLst>
            </c:dLbl>
            <c:dLbl>
              <c:idx val="1"/>
              <c:tx>
                <c:strRef>
                  <c:f>Fig.2!$H$23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{371337E7-1BC3-3048-8556-A72BFD3C1FDC}</c15:txfldGUID>
                      <c15:f>Fig.2!$H$23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4A66-524B-A496-59000A1EA2D4}"/>
                </c:ext>
              </c:extLst>
            </c:dLbl>
            <c:dLbl>
              <c:idx val="2"/>
              <c:tx>
                <c:strRef>
                  <c:f>Fig.2!$H$24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{96D9F7BC-7326-734B-ABA9-D923E668BB45}</c15:txfldGUID>
                      <c15:f>Fig.2!$H$24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4A66-524B-A496-59000A1EA2D4}"/>
                </c:ext>
              </c:extLst>
            </c:dLbl>
            <c:dLbl>
              <c:idx val="3"/>
              <c:tx>
                <c:strRef>
                  <c:f>Fig.2!$H$25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{580F92F6-B4F9-D945-825C-4015916C4446}</c15:txfldGUID>
                      <c15:f>Fig.2!$H$25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4A66-524B-A496-59000A1EA2D4}"/>
                </c:ext>
              </c:extLst>
            </c:dLbl>
            <c:dLbl>
              <c:idx val="5"/>
              <c:tx>
                <c:strRef>
                  <c:f>Fig.2!$H$27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{FB7E380F-3C58-B74A-AC01-B7E1BE174902}</c15:txfldGUID>
                      <c15:f>Fig.2!$H$27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4A66-524B-A496-59000A1EA2D4}"/>
                </c:ext>
              </c:extLst>
            </c:dLbl>
            <c:dLbl>
              <c:idx val="6"/>
              <c:tx>
                <c:strRef>
                  <c:f>Fig.2!$H$28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{1E57F555-4B1A-1E4D-B6E4-4DE1B405C755}</c15:txfldGUID>
                      <c15:f>Fig.2!$H$28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4A66-524B-A496-59000A1EA2D4}"/>
                </c:ext>
              </c:extLst>
            </c:dLbl>
            <c:dLbl>
              <c:idx val="7"/>
              <c:tx>
                <c:strRef>
                  <c:f>Fig.2!$H$29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{1D2657BE-EAFE-9246-B9C1-FBADA91E661D}</c15:txfldGUID>
                      <c15:f>Fig.2!$H$29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4A66-524B-A496-59000A1EA2D4}"/>
                </c:ext>
              </c:extLst>
            </c:dLbl>
            <c:dLbl>
              <c:idx val="8"/>
              <c:tx>
                <c:strRef>
                  <c:f>Fig.2!$H$30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{BAE8FE91-7A35-FF42-A4E0-62F5FA62B6DB}</c15:txfldGUID>
                      <c15:f>Fig.2!$H$30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4A66-524B-A496-59000A1EA2D4}"/>
                </c:ext>
              </c:extLst>
            </c:dLbl>
            <c:dLbl>
              <c:idx val="10"/>
              <c:tx>
                <c:strRef>
                  <c:f>Fig.2!$H$32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{B518A9CC-430E-544E-8302-AC6180D2DD52}</c15:txfldGUID>
                      <c15:f>Fig.2!$H$32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4A66-524B-A496-59000A1EA2D4}"/>
                </c:ext>
              </c:extLst>
            </c:dLbl>
            <c:dLbl>
              <c:idx val="11"/>
              <c:tx>
                <c:strRef>
                  <c:f>Fig.2!$H$33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{C9599D22-1EA9-9C40-86A5-F9982AD8F658}</c15:txfldGUID>
                      <c15:f>Fig.2!$H$33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4A66-524B-A496-59000A1EA2D4}"/>
                </c:ext>
              </c:extLst>
            </c:dLbl>
            <c:dLbl>
              <c:idx val="12"/>
              <c:tx>
                <c:strRef>
                  <c:f>Fig.2!$H$34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{031E286D-B232-0146-97EA-55D932745223}</c15:txfldGUID>
                      <c15:f>Fig.2!$H$34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4A66-524B-A496-59000A1EA2D4}"/>
                </c:ext>
              </c:extLst>
            </c:dLbl>
            <c:dLbl>
              <c:idx val="13"/>
              <c:tx>
                <c:strRef>
                  <c:f>Fig.2!$H$35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{A3DE934D-6AD5-FB49-B25B-8AB904255A1B}</c15:txfldGUID>
                      <c15:f>Fig.2!$H$35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Fig.2!$H$6:$H$19</c:f>
              <c:numCache>
                <c:formatCode>_(* #,##0_);_(* \(#,##0\);_(* "-"??_);_(@_)</c:formatCode>
                <c:ptCount val="14"/>
                <c:pt idx="0">
                  <c:v>743.77656000000002</c:v>
                </c:pt>
                <c:pt idx="1">
                  <c:v>743.77656000000002</c:v>
                </c:pt>
                <c:pt idx="2">
                  <c:v>743.77656000000002</c:v>
                </c:pt>
                <c:pt idx="3">
                  <c:v>743.77656000000002</c:v>
                </c:pt>
                <c:pt idx="5">
                  <c:v>833.15484000000004</c:v>
                </c:pt>
                <c:pt idx="6">
                  <c:v>833.15484000000004</c:v>
                </c:pt>
                <c:pt idx="7">
                  <c:v>833.15484000000004</c:v>
                </c:pt>
                <c:pt idx="8">
                  <c:v>833.15484000000004</c:v>
                </c:pt>
                <c:pt idx="10">
                  <c:v>913.44024000000002</c:v>
                </c:pt>
                <c:pt idx="11">
                  <c:v>913.44024000000002</c:v>
                </c:pt>
                <c:pt idx="12">
                  <c:v>913.44024000000002</c:v>
                </c:pt>
                <c:pt idx="13">
                  <c:v>913.44024000000002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A66-524B-A496-59000A1EA2D4}"/>
            </c:ext>
          </c:extLst>
        </c:ser>
        <c:ser>
          <c:idx val="5"/>
          <c:order val="4"/>
          <c:tx>
            <c:strRef>
              <c:f>Fig.2!$I$5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6A4AA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Fig.2!$I$22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{929F10E1-0E55-E244-A9C3-6C80964CC398}</c15:txfldGUID>
                      <c15:f>Fig.2!$I$22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4A66-524B-A496-59000A1EA2D4}"/>
                </c:ext>
              </c:extLst>
            </c:dLbl>
            <c:dLbl>
              <c:idx val="1"/>
              <c:tx>
                <c:strRef>
                  <c:f>Fig.2!$I$23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{880CCF7E-B79F-C34F-A35F-1E8C2BC2A681}</c15:txfldGUID>
                      <c15:f>Fig.2!$I$23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4A66-524B-A496-59000A1EA2D4}"/>
                </c:ext>
              </c:extLst>
            </c:dLbl>
            <c:dLbl>
              <c:idx val="2"/>
              <c:tx>
                <c:strRef>
                  <c:f>Fig.2!$I$24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{65E5E188-96A2-D84B-966D-5F735E328756}</c15:txfldGUID>
                      <c15:f>Fig.2!$I$24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4A66-524B-A496-59000A1EA2D4}"/>
                </c:ext>
              </c:extLst>
            </c:dLbl>
            <c:dLbl>
              <c:idx val="3"/>
              <c:tx>
                <c:strRef>
                  <c:f>Fig.2!$I$25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{2A78D1FD-3A74-C94A-8676-5397C261856A}</c15:txfldGUID>
                      <c15:f>Fig.2!$I$25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4A66-524B-A496-59000A1EA2D4}"/>
                </c:ext>
              </c:extLst>
            </c:dLbl>
            <c:dLbl>
              <c:idx val="5"/>
              <c:tx>
                <c:strRef>
                  <c:f>Fig.2!$I$27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{5F566A0F-196E-0942-B0D8-A36FBD8C8A47}</c15:txfldGUID>
                      <c15:f>Fig.2!$I$27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4A66-524B-A496-59000A1EA2D4}"/>
                </c:ext>
              </c:extLst>
            </c:dLbl>
            <c:dLbl>
              <c:idx val="6"/>
              <c:tx>
                <c:strRef>
                  <c:f>Fig.2!$I$28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{EA5C0E34-D0AE-FD48-9C89-A1224D71398E}</c15:txfldGUID>
                      <c15:f>Fig.2!$I$28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4A66-524B-A496-59000A1EA2D4}"/>
                </c:ext>
              </c:extLst>
            </c:dLbl>
            <c:dLbl>
              <c:idx val="7"/>
              <c:tx>
                <c:strRef>
                  <c:f>Fig.2!$I$29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{122E4C37-C9C2-224C-A3C1-BB42FA7B8C95}</c15:txfldGUID>
                      <c15:f>Fig.2!$I$29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4A66-524B-A496-59000A1EA2D4}"/>
                </c:ext>
              </c:extLst>
            </c:dLbl>
            <c:dLbl>
              <c:idx val="8"/>
              <c:tx>
                <c:strRef>
                  <c:f>Fig.2!$I$30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{27B9B8E9-5D5B-0C4D-A730-0083F0FD3010}</c15:txfldGUID>
                      <c15:f>Fig.2!$I$30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4A66-524B-A496-59000A1EA2D4}"/>
                </c:ext>
              </c:extLst>
            </c:dLbl>
            <c:dLbl>
              <c:idx val="10"/>
              <c:tx>
                <c:strRef>
                  <c:f>Fig.2!$I$32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{3B42A823-E3F6-DB4A-90DF-9A9C8F05BE74}</c15:txfldGUID>
                      <c15:f>Fig.2!$I$32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4A66-524B-A496-59000A1EA2D4}"/>
                </c:ext>
              </c:extLst>
            </c:dLbl>
            <c:dLbl>
              <c:idx val="11"/>
              <c:tx>
                <c:strRef>
                  <c:f>Fig.2!$I$33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{27AF5715-A3BF-9044-9951-EEAC4161C9E1}</c15:txfldGUID>
                      <c15:f>Fig.2!$I$33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4A66-524B-A496-59000A1EA2D4}"/>
                </c:ext>
              </c:extLst>
            </c:dLbl>
            <c:dLbl>
              <c:idx val="12"/>
              <c:tx>
                <c:strRef>
                  <c:f>Fig.2!$I$34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{73BBB04B-D8B7-1846-B8DE-1DE3A06C9396}</c15:txfldGUID>
                      <c15:f>Fig.2!$I$34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4A66-524B-A496-59000A1EA2D4}"/>
                </c:ext>
              </c:extLst>
            </c:dLbl>
            <c:dLbl>
              <c:idx val="13"/>
              <c:tx>
                <c:strRef>
                  <c:f>Fig.2!$I$35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{54E4BC65-441E-1A42-BBB9-842CD41B0423}</c15:txfldGUID>
                      <c15:f>Fig.2!$I$35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Fig.2!$I$6:$I$19</c:f>
              <c:numCache>
                <c:formatCode>_(* #,##0_);_(* \(#,##0\);_(* "-"??_);_(@_)</c:formatCode>
                <c:ptCount val="14"/>
                <c:pt idx="0">
                  <c:v>1344.8089199999999</c:v>
                </c:pt>
                <c:pt idx="1">
                  <c:v>1338.9222</c:v>
                </c:pt>
                <c:pt idx="2">
                  <c:v>1357.7386799999999</c:v>
                </c:pt>
                <c:pt idx="3">
                  <c:v>1366.6476</c:v>
                </c:pt>
                <c:pt idx="5">
                  <c:v>1345.25568</c:v>
                </c:pt>
                <c:pt idx="6">
                  <c:v>1358.1066000000001</c:v>
                </c:pt>
                <c:pt idx="7">
                  <c:v>1369.13544</c:v>
                </c:pt>
                <c:pt idx="8">
                  <c:v>1359.1928399999999</c:v>
                </c:pt>
                <c:pt idx="10">
                  <c:v>1254.5546400000001</c:v>
                </c:pt>
                <c:pt idx="11">
                  <c:v>1363.5903599999999</c:v>
                </c:pt>
                <c:pt idx="12">
                  <c:v>1375.0396800000001</c:v>
                </c:pt>
                <c:pt idx="13">
                  <c:v>1364.4313199999999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A66-524B-A496-59000A1EA2D4}"/>
            </c:ext>
          </c:extLst>
        </c:ser>
        <c:ser>
          <c:idx val="6"/>
          <c:order val="5"/>
          <c:tx>
            <c:strRef>
              <c:f>Fig.2!$J$5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Fig.2!$J$22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{DE4C12CD-B46E-314D-9B65-D258BF3006C2}</c15:txfldGUID>
                      <c15:f>Fig.2!$J$22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4A66-524B-A496-59000A1EA2D4}"/>
                </c:ext>
              </c:extLst>
            </c:dLbl>
            <c:dLbl>
              <c:idx val="1"/>
              <c:tx>
                <c:strRef>
                  <c:f>Fig.2!$J$23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{85131A02-4D4A-1B44-861C-476FE01F30B7}</c15:txfldGUID>
                      <c15:f>Fig.2!$J$23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4A66-524B-A496-59000A1EA2D4}"/>
                </c:ext>
              </c:extLst>
            </c:dLbl>
            <c:dLbl>
              <c:idx val="2"/>
              <c:tx>
                <c:strRef>
                  <c:f>Fig.2!$J$24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{FB42B44E-87F4-3845-AC8E-49709AA1E074}</c15:txfldGUID>
                      <c15:f>Fig.2!$J$24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4A66-524B-A496-59000A1EA2D4}"/>
                </c:ext>
              </c:extLst>
            </c:dLbl>
            <c:dLbl>
              <c:idx val="3"/>
              <c:tx>
                <c:strRef>
                  <c:f>Fig.2!$J$25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{218179CA-98CF-F842-8B43-F29044F582B4}</c15:txfldGUID>
                      <c15:f>Fig.2!$J$25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4A66-524B-A496-59000A1EA2D4}"/>
                </c:ext>
              </c:extLst>
            </c:dLbl>
            <c:dLbl>
              <c:idx val="5"/>
              <c:tx>
                <c:strRef>
                  <c:f>Fig.2!$J$27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{1F229F1E-0ABC-1C4B-98AF-ED0C6641DD89}</c15:txfldGUID>
                      <c15:f>Fig.2!$J$27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4A66-524B-A496-59000A1EA2D4}"/>
                </c:ext>
              </c:extLst>
            </c:dLbl>
            <c:dLbl>
              <c:idx val="6"/>
              <c:tx>
                <c:strRef>
                  <c:f>Fig.2!$J$28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{498353A1-E552-BD47-B755-DCDFC4CBCFA2}</c15:txfldGUID>
                      <c15:f>Fig.2!$J$28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4A66-524B-A496-59000A1EA2D4}"/>
                </c:ext>
              </c:extLst>
            </c:dLbl>
            <c:dLbl>
              <c:idx val="7"/>
              <c:tx>
                <c:strRef>
                  <c:f>Fig.2!$J$29</c:f>
                  <c:strCache>
                    <c:ptCount val="1"/>
                    <c:pt idx="0">
                      <c:v>12%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{E808C14D-2729-8545-B839-99A53842A296}</c15:txfldGUID>
                      <c15:f>Fig.2!$J$29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4A66-524B-A496-59000A1EA2D4}"/>
                </c:ext>
              </c:extLst>
            </c:dLbl>
            <c:dLbl>
              <c:idx val="8"/>
              <c:tx>
                <c:strRef>
                  <c:f>Fig.2!$J$30</c:f>
                  <c:strCache>
                    <c:ptCount val="1"/>
                    <c:pt idx="0">
                      <c:v>28%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{2C88FC35-F013-C446-AD45-81BD21F29C63}</c15:txfldGUID>
                      <c15:f>Fig.2!$J$30</c15:f>
                      <c15:dlblFieldTableCache>
                        <c:ptCount val="1"/>
                        <c:pt idx="0">
                          <c:v>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4A66-524B-A496-59000A1EA2D4}"/>
                </c:ext>
              </c:extLst>
            </c:dLbl>
            <c:dLbl>
              <c:idx val="10"/>
              <c:tx>
                <c:strRef>
                  <c:f>Fig.2!$J$32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{E370E939-8D76-D744-9E82-62CD13C8002B}</c15:txfldGUID>
                      <c15:f>Fig.2!$J$32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4A66-524B-A496-59000A1EA2D4}"/>
                </c:ext>
              </c:extLst>
            </c:dLbl>
            <c:dLbl>
              <c:idx val="11"/>
              <c:tx>
                <c:strRef>
                  <c:f>Fig.2!$J$33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{7B2BDBE8-E6F6-7A4B-B5E7-B61DAD9C7AEC}</c15:txfldGUID>
                      <c15:f>Fig.2!$J$33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4A66-524B-A496-59000A1EA2D4}"/>
                </c:ext>
              </c:extLst>
            </c:dLbl>
            <c:dLbl>
              <c:idx val="12"/>
              <c:tx>
                <c:strRef>
                  <c:f>Fig.2!$J$34</c:f>
                  <c:strCache>
                    <c:ptCount val="1"/>
                    <c:pt idx="0">
                      <c:v>15%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{466ACE11-F02D-3E4E-9819-16BB996C4DFB}</c15:txfldGUID>
                      <c15:f>Fig.2!$J$34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4A66-524B-A496-59000A1EA2D4}"/>
                </c:ext>
              </c:extLst>
            </c:dLbl>
            <c:dLbl>
              <c:idx val="13"/>
              <c:tx>
                <c:strRef>
                  <c:f>Fig.2!$J$35</c:f>
                  <c:strCache>
                    <c:ptCount val="1"/>
                    <c:pt idx="0">
                      <c:v>28%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{7D16BEBD-A539-8B40-AD42-079C35C0F66B}</c15:txfldGUID>
                      <c15:f>Fig.2!$J$35</c15:f>
                      <c15:dlblFieldTableCache>
                        <c:ptCount val="1"/>
                        <c:pt idx="0">
                          <c:v>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Fig.2!$J$6:$J$19</c:f>
              <c:numCache>
                <c:formatCode>_(* #,##0_);_(* \(#,##0\);_(* "-"??_);_(@_)</c:formatCode>
                <c:ptCount val="14"/>
                <c:pt idx="0">
                  <c:v>220.76952</c:v>
                </c:pt>
                <c:pt idx="1">
                  <c:v>220.76952</c:v>
                </c:pt>
                <c:pt idx="2">
                  <c:v>623.07252000000005</c:v>
                </c:pt>
                <c:pt idx="3">
                  <c:v>954.13919999999996</c:v>
                </c:pt>
                <c:pt idx="5">
                  <c:v>581.74284</c:v>
                </c:pt>
                <c:pt idx="6">
                  <c:v>696.57767999999999</c:v>
                </c:pt>
                <c:pt idx="7">
                  <c:v>1046.2506000000001</c:v>
                </c:pt>
                <c:pt idx="8">
                  <c:v>2427.5624400000002</c:v>
                </c:pt>
                <c:pt idx="10">
                  <c:v>1254.5546400000001</c:v>
                </c:pt>
                <c:pt idx="11">
                  <c:v>1050.68316</c:v>
                </c:pt>
                <c:pt idx="12">
                  <c:v>1497.15408</c:v>
                </c:pt>
                <c:pt idx="13">
                  <c:v>2953.9420799999998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A66-524B-A496-59000A1EA2D4}"/>
            </c:ext>
          </c:extLst>
        </c:ser>
        <c:ser>
          <c:idx val="2"/>
          <c:order val="6"/>
          <c:tx>
            <c:strRef>
              <c:f>Fig.2!$F$5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Fig.2!$F$22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{79D8C83C-874B-FF4F-A898-38C753DBF511}</c15:txfldGUID>
                      <c15:f>Fig.2!$F$22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4A66-524B-A496-59000A1EA2D4}"/>
                </c:ext>
              </c:extLst>
            </c:dLbl>
            <c:dLbl>
              <c:idx val="1"/>
              <c:tx>
                <c:strRef>
                  <c:f>Fig.2!$F$23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{4BCFBD3C-D9E5-BD47-8200-1DCA69B4EB54}</c15:txfldGUID>
                      <c15:f>Fig.2!$F$23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4A66-524B-A496-59000A1EA2D4}"/>
                </c:ext>
              </c:extLst>
            </c:dLbl>
            <c:dLbl>
              <c:idx val="2"/>
              <c:tx>
                <c:strRef>
                  <c:f>Fig.2!$F$24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{540EE10C-5359-1549-83C8-B9BBFF493246}</c15:txfldGUID>
                      <c15:f>Fig.2!$F$24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4A66-524B-A496-59000A1EA2D4}"/>
                </c:ext>
              </c:extLst>
            </c:dLbl>
            <c:dLbl>
              <c:idx val="3"/>
              <c:tx>
                <c:strRef>
                  <c:f>Fig.2!$F$25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{3611250E-7618-6E44-8455-4A381909E678}</c15:txfldGUID>
                      <c15:f>Fig.2!$F$25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4A66-524B-A496-59000A1EA2D4}"/>
                </c:ext>
              </c:extLst>
            </c:dLbl>
            <c:dLbl>
              <c:idx val="5"/>
              <c:tx>
                <c:strRef>
                  <c:f>Fig.2!$F$27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{890EAB61-94A1-5C4A-8DD9-20301AA6653E}</c15:txfldGUID>
                      <c15:f>Fig.2!$F$27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4A66-524B-A496-59000A1EA2D4}"/>
                </c:ext>
              </c:extLst>
            </c:dLbl>
            <c:dLbl>
              <c:idx val="6"/>
              <c:tx>
                <c:strRef>
                  <c:f>Fig.2!$F$28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{DCF10A9B-AF94-F243-AA22-0C0BE85A8D51}</c15:txfldGUID>
                      <c15:f>Fig.2!$F$28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4A66-524B-A496-59000A1EA2D4}"/>
                </c:ext>
              </c:extLst>
            </c:dLbl>
            <c:dLbl>
              <c:idx val="7"/>
              <c:tx>
                <c:strRef>
                  <c:f>Fig.2!$F$29</c:f>
                  <c:strCache>
                    <c:ptCount val="1"/>
                    <c:pt idx="0">
                      <c:v>25%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{21D45E56-757E-3E44-9911-0C20F95A3C60}</c15:txfldGUID>
                      <c15:f>Fig.2!$F$29</c15:f>
                      <c15:dlblFieldTableCache>
                        <c:ptCount val="1"/>
                        <c:pt idx="0">
                          <c:v>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4A66-524B-A496-59000A1EA2D4}"/>
                </c:ext>
              </c:extLst>
            </c:dLbl>
            <c:dLbl>
              <c:idx val="8"/>
              <c:tx>
                <c:strRef>
                  <c:f>Fig.2!$F$30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{2137FB56-5DD7-464A-A562-D16996E7F8E3}</c15:txfldGUID>
                      <c15:f>Fig.2!$F$30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4A66-524B-A496-59000A1EA2D4}"/>
                </c:ext>
              </c:extLst>
            </c:dLbl>
            <c:dLbl>
              <c:idx val="10"/>
              <c:tx>
                <c:strRef>
                  <c:f>Fig.2!$F$32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{BA1BF3B9-ECF9-0D45-A106-292A2BA078C9}</c15:txfldGUID>
                      <c15:f>Fig.2!$F$32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4A66-524B-A496-59000A1EA2D4}"/>
                </c:ext>
              </c:extLst>
            </c:dLbl>
            <c:dLbl>
              <c:idx val="11"/>
              <c:tx>
                <c:strRef>
                  <c:f>Fig.2!$F$33</c:f>
                  <c:strCache>
                    <c:ptCount val="1"/>
                    <c:pt idx="0">
                      <c:v>28%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{8F857BD9-0567-9648-9D4C-FD9C01223F68}</c15:txfldGUID>
                      <c15:f>Fig.2!$F$33</c15:f>
                      <c15:dlblFieldTableCache>
                        <c:ptCount val="1"/>
                        <c:pt idx="0">
                          <c:v>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4A66-524B-A496-59000A1EA2D4}"/>
                </c:ext>
              </c:extLst>
            </c:dLbl>
            <c:dLbl>
              <c:idx val="12"/>
              <c:tx>
                <c:strRef>
                  <c:f>Fig.2!$F$34</c:f>
                  <c:strCache>
                    <c:ptCount val="1"/>
                    <c:pt idx="0">
                      <c:v>39%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{B1DC0F63-05F2-0346-A335-AEB6EA630D23}</c15:txfldGUID>
                      <c15:f>Fig.2!$F$34</c15:f>
                      <c15:dlblFieldTableCache>
                        <c:ptCount val="1"/>
                        <c:pt idx="0">
                          <c:v>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4A66-524B-A496-59000A1EA2D4}"/>
                </c:ext>
              </c:extLst>
            </c:dLbl>
            <c:dLbl>
              <c:idx val="13"/>
              <c:tx>
                <c:strRef>
                  <c:f>Fig.2!$F$35</c:f>
                  <c:strCache>
                    <c:ptCount val="1"/>
                    <c:pt idx="0">
                      <c:v>39%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{213D0776-62DE-CE40-BC4C-D8947727F3F8}</c15:txfldGUID>
                      <c15:f>Fig.2!$F$35</c15:f>
                      <c15:dlblFieldTableCache>
                        <c:ptCount val="1"/>
                        <c:pt idx="0">
                          <c:v>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4A66-524B-A496-59000A1EA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Fig.2!$B$6:$C$19</c:f>
              <c:multiLvlStrCache>
                <c:ptCount val="14"/>
                <c:lvl>
                  <c:pt idx="0">
                    <c:v>B</c:v>
                  </c:pt>
                  <c:pt idx="1">
                    <c:v>R</c:v>
                  </c:pt>
                  <c:pt idx="2">
                    <c:v>C50</c:v>
                  </c:pt>
                  <c:pt idx="3">
                    <c:v>C80</c:v>
                  </c:pt>
                  <c:pt idx="4">
                    <c:v> </c:v>
                  </c:pt>
                  <c:pt idx="5">
                    <c:v>B</c:v>
                  </c:pt>
                  <c:pt idx="6">
                    <c:v>R</c:v>
                  </c:pt>
                  <c:pt idx="7">
                    <c:v>C50</c:v>
                  </c:pt>
                  <c:pt idx="8">
                    <c:v>C80</c:v>
                  </c:pt>
                  <c:pt idx="10">
                    <c:v>B</c:v>
                  </c:pt>
                  <c:pt idx="11">
                    <c:v>R</c:v>
                  </c:pt>
                  <c:pt idx="12">
                    <c:v>C50</c:v>
                  </c:pt>
                  <c:pt idx="13">
                    <c:v>C80</c:v>
                  </c:pt>
                </c:lvl>
                <c:lvl>
                  <c:pt idx="0">
                    <c:v>2020</c:v>
                  </c:pt>
                  <c:pt idx="4">
                    <c:v> </c:v>
                  </c:pt>
                  <c:pt idx="5">
                    <c:v>2025</c:v>
                  </c:pt>
                  <c:pt idx="9">
                    <c:v> </c:v>
                  </c:pt>
                  <c:pt idx="10">
                    <c:v>2030</c:v>
                  </c:pt>
                </c:lvl>
              </c:multiLvlStrCache>
            </c:multiLvlStrRef>
          </c:cat>
          <c:val>
            <c:numRef>
              <c:f>Fig.2!$F$6:$F$19</c:f>
              <c:numCache>
                <c:formatCode>_(* #,##0_);_(* \(#,##0\);_(* "-"??_);_(@_)</c:formatCode>
                <c:ptCount val="14"/>
                <c:pt idx="0">
                  <c:v>200.2098</c:v>
                </c:pt>
                <c:pt idx="1">
                  <c:v>210.20496</c:v>
                </c:pt>
                <c:pt idx="2">
                  <c:v>512.47752000000003</c:v>
                </c:pt>
                <c:pt idx="3">
                  <c:v>557.06592000000001</c:v>
                </c:pt>
                <c:pt idx="5">
                  <c:v>381.13884000000002</c:v>
                </c:pt>
                <c:pt idx="6">
                  <c:v>859.53120000000001</c:v>
                </c:pt>
                <c:pt idx="7">
                  <c:v>2189.2466399999998</c:v>
                </c:pt>
                <c:pt idx="8">
                  <c:v>1677.91668</c:v>
                </c:pt>
                <c:pt idx="10">
                  <c:v>776.60028</c:v>
                </c:pt>
                <c:pt idx="11">
                  <c:v>2739.37464</c:v>
                </c:pt>
                <c:pt idx="12">
                  <c:v>3955.8758400000002</c:v>
                </c:pt>
                <c:pt idx="13">
                  <c:v>4031.8688400000001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A66-524B-A496-59000A1EA2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497148431"/>
        <c:axId val="1497057311"/>
      </c:barChart>
      <c:catAx>
        <c:axId val="14971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057311"/>
        <c:crosses val="autoZero"/>
        <c:auto val="1"/>
        <c:lblAlgn val="ctr"/>
        <c:lblOffset val="100"/>
        <c:noMultiLvlLbl val="0"/>
      </c:catAx>
      <c:valAx>
        <c:axId val="1497057311"/>
        <c:scaling>
          <c:orientation val="minMax"/>
          <c:max val="11000"/>
          <c:min val="-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Power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14843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5791217450644"/>
          <c:y val="3.5991806131694969E-2"/>
          <c:w val="0.74565343578760968"/>
          <c:h val="0.8198008522097087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Fig.4!$C$3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Fig.4!$B$4:$B$7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Fig.4!$C$4:$C$7</c:f>
              <c:numCache>
                <c:formatCode>0.00</c:formatCode>
                <c:ptCount val="4"/>
                <c:pt idx="0" formatCode="General">
                  <c:v>3800</c:v>
                </c:pt>
                <c:pt idx="1">
                  <c:v>3850</c:v>
                </c:pt>
                <c:pt idx="2">
                  <c:v>3993.4666354999999</c:v>
                </c:pt>
                <c:pt idx="3">
                  <c:v>3977.4074521300504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A-9749-8F1C-42179A3548DC}"/>
            </c:ext>
          </c:extLst>
        </c:ser>
        <c:ser>
          <c:idx val="1"/>
          <c:order val="1"/>
          <c:tx>
            <c:strRef>
              <c:f>Fig.4!$D$3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Fig.4!$B$4:$B$7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Fig.4!$D$4:$D$7</c:f>
              <c:numCache>
                <c:formatCode>0.00</c:formatCode>
                <c:ptCount val="4"/>
                <c:pt idx="0" formatCode="General">
                  <c:v>3800</c:v>
                </c:pt>
                <c:pt idx="1">
                  <c:v>3735.8149470400399</c:v>
                </c:pt>
                <c:pt idx="2">
                  <c:v>3625.5420335199801</c:v>
                </c:pt>
                <c:pt idx="3">
                  <c:v>2966.9580216199697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A-9749-8F1C-42179A35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38096"/>
        <c:axId val="-2065234752"/>
      </c:scatterChart>
      <c:scatterChart>
        <c:scatterStyle val="smoothMarker"/>
        <c:varyColors val="0"/>
        <c:ser>
          <c:idx val="2"/>
          <c:order val="2"/>
          <c:tx>
            <c:strRef>
              <c:f>Fig.4!$E$3</c:f>
              <c:strCache>
                <c:ptCount val="1"/>
                <c:pt idx="0">
                  <c:v>C50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Fig.4!$B$4:$B$7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Fig.4!$E$4:$E$7</c:f>
              <c:numCache>
                <c:formatCode>0.00</c:formatCode>
                <c:ptCount val="4"/>
                <c:pt idx="0" formatCode="General">
                  <c:v>3800</c:v>
                </c:pt>
                <c:pt idx="1">
                  <c:v>3121.6552477400396</c:v>
                </c:pt>
                <c:pt idx="2">
                  <c:v>2497.3216563999399</c:v>
                </c:pt>
                <c:pt idx="3">
                  <c:v>1914.1970456499701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AA-9749-8F1C-42179A3548DC}"/>
            </c:ext>
          </c:extLst>
        </c:ser>
        <c:ser>
          <c:idx val="3"/>
          <c:order val="3"/>
          <c:tx>
            <c:strRef>
              <c:f>Fig.4!$F$3</c:f>
              <c:strCache>
                <c:ptCount val="1"/>
                <c:pt idx="0">
                  <c:v>C80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Fig.4!$B$4:$B$7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Fig.4!$F$4:$F$7</c:f>
              <c:numCache>
                <c:formatCode>0.00</c:formatCode>
                <c:ptCount val="4"/>
                <c:pt idx="0" formatCode="General">
                  <c:v>3800</c:v>
                </c:pt>
                <c:pt idx="1">
                  <c:v>2747.0586989600401</c:v>
                </c:pt>
                <c:pt idx="2">
                  <c:v>1748.13174388995</c:v>
                </c:pt>
                <c:pt idx="3">
                  <c:v>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AA-9749-8F1C-42179A35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38096"/>
        <c:axId val="-2065234752"/>
      </c:scatterChart>
      <c:valAx>
        <c:axId val="-2065238096"/>
        <c:scaling>
          <c:orientation val="minMax"/>
          <c:max val="2030"/>
          <c:min val="201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34752"/>
        <c:crosses val="autoZero"/>
        <c:crossBetween val="midCat"/>
        <c:majorUnit val="5"/>
      </c:valAx>
      <c:valAx>
        <c:axId val="-206523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Fig.4!$J$3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Fig.4!$I$4:$I$7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Fig.4!$J$4:$J$7</c:f>
              <c:numCache>
                <c:formatCode>_(* #,##0.00_);_(* \(#,##0.00\);_(* "-"??_);_(@_)</c:formatCode>
                <c:ptCount val="4"/>
                <c:pt idx="0">
                  <c:v>60.5</c:v>
                </c:pt>
                <c:pt idx="1">
                  <c:v>66.003202503215803</c:v>
                </c:pt>
                <c:pt idx="2">
                  <c:v>69.373660417728502</c:v>
                </c:pt>
                <c:pt idx="3">
                  <c:v>73.522029919237298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F-6C46-90E6-D0FE916A9996}"/>
            </c:ext>
          </c:extLst>
        </c:ser>
        <c:ser>
          <c:idx val="1"/>
          <c:order val="1"/>
          <c:tx>
            <c:strRef>
              <c:f>Fig.4!$K$3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Fig.4!$I$4:$I$7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Fig.4!$K$4:$K$7</c:f>
              <c:numCache>
                <c:formatCode>_(* #,##0.00_);_(* \(#,##0.00\);_(* "-"??_);_(@_)</c:formatCode>
                <c:ptCount val="4"/>
                <c:pt idx="0">
                  <c:v>60.5</c:v>
                </c:pt>
                <c:pt idx="1">
                  <c:v>65.891449751965794</c:v>
                </c:pt>
                <c:pt idx="2">
                  <c:v>65.973522472218804</c:v>
                </c:pt>
                <c:pt idx="3">
                  <c:v>65.080576904807501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F-6C46-90E6-D0FE916A9996}"/>
            </c:ext>
          </c:extLst>
        </c:ser>
        <c:ser>
          <c:idx val="2"/>
          <c:order val="2"/>
          <c:tx>
            <c:strRef>
              <c:f>Fig.4!$L$3</c:f>
              <c:strCache>
                <c:ptCount val="1"/>
                <c:pt idx="0">
                  <c:v>C50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Fig.4!$I$4:$I$7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Fig.4!$L$4:$L$7</c:f>
              <c:numCache>
                <c:formatCode>_(* #,##0.00_);_(* \(#,##0.00\);_(* "-"??_);_(@_)</c:formatCode>
                <c:ptCount val="4"/>
                <c:pt idx="0">
                  <c:v>60.5</c:v>
                </c:pt>
                <c:pt idx="1">
                  <c:v>66.387822970596801</c:v>
                </c:pt>
                <c:pt idx="2">
                  <c:v>69.565676718790101</c:v>
                </c:pt>
                <c:pt idx="3">
                  <c:v>69.472426701688903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F-6C46-90E6-D0FE916A9996}"/>
            </c:ext>
          </c:extLst>
        </c:ser>
        <c:ser>
          <c:idx val="3"/>
          <c:order val="3"/>
          <c:tx>
            <c:strRef>
              <c:f>Fig.4!$M$3</c:f>
              <c:strCache>
                <c:ptCount val="1"/>
                <c:pt idx="0">
                  <c:v>C80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Fig.4!$I$4:$I$7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xVal>
          <c:yVal>
            <c:numRef>
              <c:f>Fig.4!$M$4:$M$7</c:f>
              <c:numCache>
                <c:formatCode>_(* #,##0.00_);_(* \(#,##0.00\);_(* "-"??_);_(@_)</c:formatCode>
                <c:ptCount val="4"/>
                <c:pt idx="0">
                  <c:v>60.5</c:v>
                </c:pt>
                <c:pt idx="1">
                  <c:v>69.646768995119501</c:v>
                </c:pt>
                <c:pt idx="2">
                  <c:v>82.983794025630701</c:v>
                </c:pt>
                <c:pt idx="3">
                  <c:v>89.078004396274807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F-6C46-90E6-D0FE916A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995520"/>
        <c:axId val="-2068992208"/>
      </c:scatterChart>
      <c:valAx>
        <c:axId val="-2068995520"/>
        <c:scaling>
          <c:orientation val="minMax"/>
          <c:max val="2030"/>
          <c:min val="201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92208"/>
        <c:crosses val="autoZero"/>
        <c:crossBetween val="midCat"/>
        <c:majorUnit val="5"/>
      </c:valAx>
      <c:valAx>
        <c:axId val="-20689922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95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9233523228945E-2"/>
          <c:y val="2.2166583481700548E-2"/>
          <c:w val="0.54336466006265349"/>
          <c:h val="0.92690931845439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Fig.5!$C$2</c:f>
              <c:strCache>
                <c:ptCount val="1"/>
                <c:pt idx="0">
                  <c:v>Existing Local Transmission and Distribution Costs</c:v>
                </c:pt>
              </c:strCache>
            </c:strRef>
          </c:tx>
          <c:spPr>
            <a:solidFill>
              <a:srgbClr val="26A4A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Fig.5!$C$3:$C$6</c:f>
              <c:numCache>
                <c:formatCode>_(* #,##0_);_(* \(#,##0\);_(* "-"??_);_(@_)</c:formatCode>
                <c:ptCount val="4"/>
                <c:pt idx="0">
                  <c:v>20998500000</c:v>
                </c:pt>
                <c:pt idx="1">
                  <c:v>20998500000</c:v>
                </c:pt>
                <c:pt idx="2">
                  <c:v>20998500000</c:v>
                </c:pt>
                <c:pt idx="3">
                  <c:v>20998500000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3-42F3-99C3-540FDFB9CDED}"/>
            </c:ext>
          </c:extLst>
        </c:ser>
        <c:ser>
          <c:idx val="2"/>
          <c:order val="1"/>
          <c:tx>
            <c:strRef>
              <c:f>Fig.5!$E$2</c:f>
              <c:strCache>
                <c:ptCount val="1"/>
                <c:pt idx="0">
                  <c:v>Existing Inter-provincial Transmission Costs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Fig.5!$E$3:$E$6</c:f>
              <c:numCache>
                <c:formatCode>_(* #,##0_);_(* \(#,##0\);_(* "-"??_);_(@_)</c:formatCode>
                <c:ptCount val="4"/>
                <c:pt idx="0">
                  <c:v>6299550000</c:v>
                </c:pt>
                <c:pt idx="1">
                  <c:v>6299550000</c:v>
                </c:pt>
                <c:pt idx="2">
                  <c:v>6299550000</c:v>
                </c:pt>
                <c:pt idx="3">
                  <c:v>6299550000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33-42F3-99C3-540FDFB9CDED}"/>
            </c:ext>
          </c:extLst>
        </c:ser>
        <c:ser>
          <c:idx val="1"/>
          <c:order val="2"/>
          <c:tx>
            <c:strRef>
              <c:f>Fig.5!$D$2</c:f>
              <c:strCache>
                <c:ptCount val="1"/>
                <c:pt idx="0">
                  <c:v>New Local Transmission and Distribution Costs</c:v>
                </c:pt>
              </c:strCache>
            </c:strRef>
          </c:tx>
          <c:spPr>
            <a:pattFill prst="wdUpDiag">
              <a:fgClr>
                <a:srgbClr val="26A4A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Fig.5!$D$3:$D$6</c:f>
              <c:numCache>
                <c:formatCode>_(* #,##0_);_(* \(#,##0\);_(* "-"??_);_(@_)</c:formatCode>
                <c:ptCount val="4"/>
                <c:pt idx="0">
                  <c:v>15756572751.401999</c:v>
                </c:pt>
                <c:pt idx="1">
                  <c:v>15756572751.401999</c:v>
                </c:pt>
                <c:pt idx="2">
                  <c:v>15756572751.401999</c:v>
                </c:pt>
                <c:pt idx="3">
                  <c:v>15756572751.401999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33-42F3-99C3-540FDFB9CDED}"/>
            </c:ext>
          </c:extLst>
        </c:ser>
        <c:ser>
          <c:idx val="3"/>
          <c:order val="3"/>
          <c:tx>
            <c:strRef>
              <c:f>Fig.5!$F$2</c:f>
              <c:strCache>
                <c:ptCount val="1"/>
                <c:pt idx="0">
                  <c:v>New Inter-provincial Transmission Costs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Fig.5!$F$3:$F$6</c:f>
              <c:numCache>
                <c:formatCode>_(* #,##0_);_(* \(#,##0\);_(* "-"??_);_(@_)</c:formatCode>
                <c:ptCount val="4"/>
                <c:pt idx="0">
                  <c:v>3290111174.5999999</c:v>
                </c:pt>
                <c:pt idx="1">
                  <c:v>5148733751.6000004</c:v>
                </c:pt>
                <c:pt idx="2">
                  <c:v>8315086315.1999998</c:v>
                </c:pt>
                <c:pt idx="3">
                  <c:v>12577391897.200001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33-42F3-99C3-540FDFB9CDED}"/>
            </c:ext>
          </c:extLst>
        </c:ser>
        <c:ser>
          <c:idx val="4"/>
          <c:order val="4"/>
          <c:tx>
            <c:strRef>
              <c:f>Fig.5!$G$2</c:f>
              <c:strCache>
                <c:ptCount val="1"/>
                <c:pt idx="0">
                  <c:v>Existing Plants Capital Costs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Fig.5!$G$3:$G$6</c:f>
              <c:numCache>
                <c:formatCode>_(* #,##0_);_(* \(#,##0\);_(* "-"??_);_(@_)</c:formatCode>
                <c:ptCount val="4"/>
                <c:pt idx="0">
                  <c:v>60270528986.339005</c:v>
                </c:pt>
                <c:pt idx="1">
                  <c:v>60270528986.339005</c:v>
                </c:pt>
                <c:pt idx="2">
                  <c:v>60270528986.339005</c:v>
                </c:pt>
                <c:pt idx="3">
                  <c:v>60270528986.339005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33-42F3-99C3-540FDFB9CDED}"/>
            </c:ext>
          </c:extLst>
        </c:ser>
        <c:ser>
          <c:idx val="5"/>
          <c:order val="5"/>
          <c:tx>
            <c:strRef>
              <c:f>Fig.5!$H$2</c:f>
              <c:strCache>
                <c:ptCount val="1"/>
                <c:pt idx="0">
                  <c:v>Existing Plants O&amp;M Costs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Fig.5!$H$3:$H$6</c:f>
              <c:numCache>
                <c:formatCode>_(* #,##0_);_(* \(#,##0\);_(* "-"??_);_(@_)</c:formatCode>
                <c:ptCount val="4"/>
                <c:pt idx="0">
                  <c:v>16529925596.536999</c:v>
                </c:pt>
                <c:pt idx="1">
                  <c:v>13684722643.713001</c:v>
                </c:pt>
                <c:pt idx="2">
                  <c:v>7616957915.2749996</c:v>
                </c:pt>
                <c:pt idx="3">
                  <c:v>7587236837.3640003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33-42F3-99C3-540FDFB9CDED}"/>
            </c:ext>
          </c:extLst>
        </c:ser>
        <c:ser>
          <c:idx val="7"/>
          <c:order val="6"/>
          <c:tx>
            <c:strRef>
              <c:f>Fig.5!$I$2</c:f>
              <c:strCache>
                <c:ptCount val="1"/>
                <c:pt idx="0">
                  <c:v>Coal Fuel Costs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Fig.5!$I$3:$I$6</c:f>
              <c:numCache>
                <c:formatCode>_(* #,##0_);_(* \(#,##0\);_(* "-"??_);_(@_)</c:formatCode>
                <c:ptCount val="4"/>
                <c:pt idx="0">
                  <c:v>98680622135.490005</c:v>
                </c:pt>
                <c:pt idx="1">
                  <c:v>64885117793.219994</c:v>
                </c:pt>
                <c:pt idx="2">
                  <c:v>46353264512.487</c:v>
                </c:pt>
                <c:pt idx="3">
                  <c:v>17797955401.02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033-42F3-99C3-540FDFB9CDED}"/>
            </c:ext>
          </c:extLst>
        </c:ser>
        <c:ser>
          <c:idx val="9"/>
          <c:order val="7"/>
          <c:tx>
            <c:strRef>
              <c:f>Fig.5!$K$2</c:f>
              <c:strCache>
                <c:ptCount val="1"/>
                <c:pt idx="0">
                  <c:v>Gas Fuel Costs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Fig.5!$K$3:$K$6</c:f>
              <c:numCache>
                <c:formatCode>_(* #,##0_);_(* \(#,##0\);_(* "-"??_);_(@_)</c:formatCode>
                <c:ptCount val="4"/>
                <c:pt idx="0">
                  <c:v>9047097186.3400002</c:v>
                </c:pt>
                <c:pt idx="1">
                  <c:v>997274656.82000005</c:v>
                </c:pt>
                <c:pt idx="2">
                  <c:v>1781480946.9150002</c:v>
                </c:pt>
                <c:pt idx="3">
                  <c:v>16342718268.16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033-42F3-99C3-540FDFB9CDED}"/>
            </c:ext>
          </c:extLst>
        </c:ser>
        <c:ser>
          <c:idx val="11"/>
          <c:order val="8"/>
          <c:tx>
            <c:strRef>
              <c:f>Fig.5!$M$2</c:f>
              <c:strCache>
                <c:ptCount val="1"/>
                <c:pt idx="0">
                  <c:v>Nuclear Fuel Costs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Fig.5!$M$3:$M$6</c:f>
              <c:numCache>
                <c:formatCode>_(* #,##0_);_(* \(#,##0\);_(* "-"??_);_(@_)</c:formatCode>
                <c:ptCount val="4"/>
                <c:pt idx="0">
                  <c:v>4538904230.4300003</c:v>
                </c:pt>
                <c:pt idx="1">
                  <c:v>4538904274.2600002</c:v>
                </c:pt>
                <c:pt idx="2">
                  <c:v>4538904186.6000004</c:v>
                </c:pt>
                <c:pt idx="3">
                  <c:v>4538904142.7699995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033-42F3-99C3-540FDFB9CDED}"/>
            </c:ext>
          </c:extLst>
        </c:ser>
        <c:ser>
          <c:idx val="8"/>
          <c:order val="9"/>
          <c:tx>
            <c:strRef>
              <c:f>Fig.5!$J$2</c:f>
              <c:strCache>
                <c:ptCount val="1"/>
                <c:pt idx="0">
                  <c:v>New Gas Plant Capital Costs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Fig.5!$J$3:$J$6</c:f>
              <c:numCache>
                <c:formatCode>_(* #,##0_);_(* \(#,##0\);_(* "-"??_);_(@_)</c:formatCode>
                <c:ptCount val="4"/>
                <c:pt idx="0">
                  <c:v>8616376468.4829998</c:v>
                </c:pt>
                <c:pt idx="1">
                  <c:v>4731465143.9629993</c:v>
                </c:pt>
                <c:pt idx="2">
                  <c:v>5911792637.5690002</c:v>
                </c:pt>
                <c:pt idx="3">
                  <c:v>11043636675.505001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033-42F3-99C3-540FDFB9CDED}"/>
            </c:ext>
          </c:extLst>
        </c:ser>
        <c:ser>
          <c:idx val="10"/>
          <c:order val="10"/>
          <c:tx>
            <c:strRef>
              <c:f>Fig.5!$L$2</c:f>
              <c:strCache>
                <c:ptCount val="1"/>
                <c:pt idx="0">
                  <c:v>New Nuclear Plant Capital Costs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Fig.5!$L$3:$L$6</c:f>
              <c:numCache>
                <c:formatCode>_(* #,##0_);_(* \(#,##0\);_(* "-"??_);_(@_)</c:formatCode>
                <c:ptCount val="4"/>
                <c:pt idx="0">
                  <c:v>13181843854.877001</c:v>
                </c:pt>
                <c:pt idx="1">
                  <c:v>13181843811.047001</c:v>
                </c:pt>
                <c:pt idx="2">
                  <c:v>13181843811.047001</c:v>
                </c:pt>
                <c:pt idx="3">
                  <c:v>14637088867.588001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033-42F3-99C3-540FDFB9CDED}"/>
            </c:ext>
          </c:extLst>
        </c:ser>
        <c:ser>
          <c:idx val="15"/>
          <c:order val="11"/>
          <c:tx>
            <c:strRef>
              <c:f>Fig.5!$O$2</c:f>
              <c:strCache>
                <c:ptCount val="1"/>
                <c:pt idx="0">
                  <c:v>New Solar Plant Costs</c:v>
                </c:pt>
              </c:strCache>
            </c:strRef>
          </c:tx>
          <c:spPr>
            <a:pattFill prst="wdUpDiag">
              <a:fgClr>
                <a:srgbClr val="FFF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Fig.5!$O$3:$O$6</c:f>
              <c:numCache>
                <c:formatCode>_(* #,##0_);_(* \(#,##0\);_(* "-"??_);_(@_)</c:formatCode>
                <c:ptCount val="4"/>
                <c:pt idx="0">
                  <c:v>15856162986.27</c:v>
                </c:pt>
                <c:pt idx="1">
                  <c:v>28464985936.508003</c:v>
                </c:pt>
                <c:pt idx="2">
                  <c:v>41299545755.771996</c:v>
                </c:pt>
                <c:pt idx="3">
                  <c:v>87839165496.016006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033-42F3-99C3-540FDFB9CDED}"/>
            </c:ext>
          </c:extLst>
        </c:ser>
        <c:ser>
          <c:idx val="14"/>
          <c:order val="12"/>
          <c:tx>
            <c:strRef>
              <c:f>Fig.5!$N$2</c:f>
              <c:strCache>
                <c:ptCount val="1"/>
                <c:pt idx="0">
                  <c:v>New Wind Plant Costs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Fig.5!$N$3:$N$6</c:f>
              <c:numCache>
                <c:formatCode>_(* #,##0_);_(* \(#,##0\);_(* "-"??_);_(@_)</c:formatCode>
                <c:ptCount val="4"/>
                <c:pt idx="0">
                  <c:v>35632436621.337997</c:v>
                </c:pt>
                <c:pt idx="1">
                  <c:v>24394173672.314999</c:v>
                </c:pt>
                <c:pt idx="2">
                  <c:v>34561053672.538002</c:v>
                </c:pt>
                <c:pt idx="3">
                  <c:v>71197693289.177002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033-42F3-99C3-540FDFB9CDED}"/>
            </c:ext>
          </c:extLst>
        </c:ser>
        <c:ser>
          <c:idx val="16"/>
          <c:order val="13"/>
          <c:tx>
            <c:strRef>
              <c:f>Fig.5!$P$2</c:f>
              <c:strCache>
                <c:ptCount val="1"/>
                <c:pt idx="0">
                  <c:v>New Storage Costs</c:v>
                </c:pt>
              </c:strCache>
            </c:strRef>
          </c:tx>
          <c:spPr>
            <a:pattFill prst="wdUpDiag">
              <a:fgClr>
                <a:srgbClr val="FF9900"/>
              </a:fgClr>
              <a:bgClr>
                <a:schemeClr val="bg1"/>
              </a:bgClr>
            </a:pattFill>
            <a:ln w="0">
              <a:noFill/>
            </a:ln>
            <a:effectLst/>
          </c:spPr>
          <c:invertIfNegative val="0"/>
          <c:dLbls>
            <c:delete val="1"/>
          </c:dLbls>
          <c:cat>
            <c:strRef>
              <c:f>Fig.5!$B$3:$B$6</c:f>
              <c:strCache>
                <c:ptCount val="4"/>
                <c:pt idx="0">
                  <c:v>B</c:v>
                </c:pt>
                <c:pt idx="1">
                  <c:v>R</c:v>
                </c:pt>
                <c:pt idx="2">
                  <c:v>C50</c:v>
                </c:pt>
                <c:pt idx="3">
                  <c:v>C80</c:v>
                </c:pt>
              </c:strCache>
            </c:strRef>
          </c:cat>
          <c:val>
            <c:numRef>
              <c:f>Fig.5!$P$3:$P$6</c:f>
              <c:numCache>
                <c:formatCode>_(* #,##0_);_(* \(#,##0\);_(* "-"??_);_(@_)</c:formatCode>
                <c:ptCount val="4"/>
                <c:pt idx="0">
                  <c:v>2988089887.0950003</c:v>
                </c:pt>
                <c:pt idx="1">
                  <c:v>12602824417.571001</c:v>
                </c:pt>
                <c:pt idx="2">
                  <c:v>18214858101.282997</c:v>
                </c:pt>
                <c:pt idx="3">
                  <c:v>42150369281.038002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033-42F3-99C3-540FDFB9CD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48758352"/>
        <c:axId val="1048817040"/>
      </c:barChart>
      <c:catAx>
        <c:axId val="10487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17040"/>
        <c:crosses val="autoZero"/>
        <c:auto val="1"/>
        <c:lblAlgn val="ctr"/>
        <c:lblOffset val="100"/>
        <c:noMultiLvlLbl val="0"/>
      </c:catAx>
      <c:valAx>
        <c:axId val="1048817040"/>
        <c:scaling>
          <c:orientation val="minMax"/>
          <c:max val="4000000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58352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0704727921498661E-2"/>
                <c:y val="0.4257332071901608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 2015 USD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02950034471494"/>
          <c:y val="0.16104187307712364"/>
          <c:w val="0.37389830303470128"/>
          <c:h val="0.78198437115890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11212378514756E-2"/>
          <c:y val="2.2587290905874861E-2"/>
          <c:w val="0.90178310721245181"/>
          <c:h val="0.82924129331989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Fig.8a!$D$3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Fig.8a!$D$17</c:f>
                  <c:strCache>
                    <c:ptCount val="1"/>
                    <c:pt idx="0">
                      <c:v>49%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{899C323C-4D7C-DA4F-9D91-12DAC34FF517}</c15:txfldGUID>
                      <c15:f>Fig.8a!$D$17</c15:f>
                      <c15:dlblFieldTableCache>
                        <c:ptCount val="1"/>
                        <c:pt idx="0">
                          <c:v>49%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BAC-C546-860D-9899E52B1507}"/>
                </c:ext>
              </c:extLst>
            </c:dLbl>
            <c:dLbl>
              <c:idx val="1"/>
              <c:tx>
                <c:strRef>
                  <c:f>Fig.8a!$D$18</c:f>
                  <c:strCache>
                    <c:ptCount val="1"/>
                    <c:pt idx="0">
                      <c:v>46%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{E0CE468A-CE3D-D84D-A3A8-AC4A5EAF1446}</c15:txfldGUID>
                      <c15:f>Fig.8a!$D$18</c15:f>
                      <c15:dlblFieldTableCache>
                        <c:ptCount val="1"/>
                        <c:pt idx="0">
                          <c:v>46%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900-4DB0-9358-2A0285DBDBF8}"/>
                </c:ext>
              </c:extLst>
            </c:dLbl>
            <c:dLbl>
              <c:idx val="2"/>
              <c:tx>
                <c:strRef>
                  <c:f>Fig.8a!$D$19</c:f>
                  <c:strCache>
                    <c:ptCount val="1"/>
                    <c:pt idx="0">
                      <c:v>49%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{E24DB435-F110-1A4A-AAAC-18779B1247F6}</c15:txfldGUID>
                      <c15:f>Fig.8a!$D$19</c15:f>
                      <c15:dlblFieldTableCache>
                        <c:ptCount val="1"/>
                        <c:pt idx="0">
                          <c:v>49%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900-4DB0-9358-2A0285DBDB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00-4DB0-9358-2A0285DBDBF8}"/>
                </c:ext>
              </c:extLst>
            </c:dLbl>
            <c:dLbl>
              <c:idx val="4"/>
              <c:tx>
                <c:strRef>
                  <c:f>Fig.8a!$D$21</c:f>
                  <c:strCache>
                    <c:ptCount val="1"/>
                    <c:pt idx="0">
                      <c:v>33%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{167AC743-7EE1-6D4C-89B9-464DC5DEE873}</c15:txfldGUID>
                      <c15:f>Fig.8a!$D$21</c15:f>
                      <c15:dlblFieldTableCache>
                        <c:ptCount val="1"/>
                        <c:pt idx="0">
                          <c:v>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900-4DB0-9358-2A0285DBDBF8}"/>
                </c:ext>
              </c:extLst>
            </c:dLbl>
            <c:dLbl>
              <c:idx val="5"/>
              <c:tx>
                <c:strRef>
                  <c:f>Fig.8a!$D$22</c:f>
                  <c:strCache>
                    <c:ptCount val="1"/>
                    <c:pt idx="0">
                      <c:v>26%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{5C5BB301-8EB1-3347-9941-BAE1E05E8538}</c15:txfldGUID>
                      <c15:f>Fig.8a!$D$22</c15:f>
                      <c15:dlblFieldTableCache>
                        <c:ptCount val="1"/>
                        <c:pt idx="0">
                          <c:v>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900-4DB0-9358-2A0285DBDBF8}"/>
                </c:ext>
              </c:extLst>
            </c:dLbl>
            <c:dLbl>
              <c:idx val="6"/>
              <c:tx>
                <c:strRef>
                  <c:f>Fig.8a!$D$23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{668421E2-C24D-3D4C-B10F-86BE55FD6022}</c15:txfldGUID>
                      <c15:f>Fig.8a!$D$23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900-4DB0-9358-2A0285DBDBF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00-4DB0-9358-2A0285DBDBF8}"/>
                </c:ext>
              </c:extLst>
            </c:dLbl>
            <c:dLbl>
              <c:idx val="8"/>
              <c:tx>
                <c:strRef>
                  <c:f>Fig.8a!$D$25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{120F8087-7BE5-1744-94B2-C9E85DBBED0A}</c15:txfldGUID>
                      <c15:f>Fig.8a!$D$25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900-4DB0-9358-2A0285DBDBF8}"/>
                </c:ext>
              </c:extLst>
            </c:dLbl>
            <c:dLbl>
              <c:idx val="9"/>
              <c:tx>
                <c:strRef>
                  <c:f>Fig.8a!$D$26</c:f>
                  <c:strCache>
                    <c:ptCount val="1"/>
                    <c:pt idx="0">
                      <c:v>15%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{B8B790FD-96C4-F648-80E4-5E5962FFF7F8}</c15:txfldGUID>
                      <c15:f>Fig.8a!$D$26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900-4DB0-9358-2A0285DBDBF8}"/>
                </c:ext>
              </c:extLst>
            </c:dLbl>
            <c:dLbl>
              <c:idx val="10"/>
              <c:tx>
                <c:strRef>
                  <c:f>Fig.8a!$D$27</c:f>
                  <c:strCache>
                    <c:ptCount val="1"/>
                    <c:pt idx="0">
                      <c:v>23%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{A50DFCC1-AF44-EE48-AC8E-824FDEAAA420}</c15:txfldGUID>
                      <c15:f>Fig.8a!$D$27</c15:f>
                      <c15:dlblFieldTableCache>
                        <c:ptCount val="1"/>
                        <c:pt idx="0">
                          <c:v>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900-4DB0-9358-2A0285DBDB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Fig.8a!$D$4:$D$14</c:f>
              <c:numCache>
                <c:formatCode>_(* #,##0_);_(* \(#,##0\);_(* "-"??_);_(@_)</c:formatCode>
                <c:ptCount val="11"/>
                <c:pt idx="0">
                  <c:v>828281</c:v>
                </c:pt>
                <c:pt idx="1">
                  <c:v>850467</c:v>
                </c:pt>
                <c:pt idx="2">
                  <c:v>828975</c:v>
                </c:pt>
                <c:pt idx="3">
                  <c:v>0</c:v>
                </c:pt>
                <c:pt idx="4">
                  <c:v>768889</c:v>
                </c:pt>
                <c:pt idx="5">
                  <c:v>774372</c:v>
                </c:pt>
                <c:pt idx="6">
                  <c:v>771981</c:v>
                </c:pt>
                <c:pt idx="7">
                  <c:v>0</c:v>
                </c:pt>
                <c:pt idx="8">
                  <c:v>706785</c:v>
                </c:pt>
                <c:pt idx="9">
                  <c:v>744842</c:v>
                </c:pt>
                <c:pt idx="10">
                  <c:v>736338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00-4DB0-9358-2A0285DBDBF8}"/>
            </c:ext>
          </c:extLst>
        </c:ser>
        <c:ser>
          <c:idx val="1"/>
          <c:order val="1"/>
          <c:tx>
            <c:strRef>
              <c:f>Fig.8a!$E$3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Fig.8a!$E$17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{1F91C1BA-E97B-594C-B186-91C5C28FC46E}</c15:txfldGUID>
                      <c15:f>Fig.8a!$E$17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BAC-C546-860D-9899E52B1507}"/>
                </c:ext>
              </c:extLst>
            </c:dLbl>
            <c:dLbl>
              <c:idx val="1"/>
              <c:tx>
                <c:strRef>
                  <c:f>Fig.8a!$E$18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{40E867B0-D2C9-3143-BA38-DFB950F08248}</c15:txfldGUID>
                      <c15:f>Fig.8a!$E$18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900-4DB0-9358-2A0285DBDBF8}"/>
                </c:ext>
              </c:extLst>
            </c:dLbl>
            <c:dLbl>
              <c:idx val="2"/>
              <c:tx>
                <c:strRef>
                  <c:f>Fig.8a!$E$19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{D3B4CE42-D163-5A4B-8D2A-C5F869D5F1F8}</c15:txfldGUID>
                      <c15:f>Fig.8a!$E$19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900-4DB0-9358-2A0285DBDBF8}"/>
                </c:ext>
              </c:extLst>
            </c:dLbl>
            <c:dLbl>
              <c:idx val="4"/>
              <c:tx>
                <c:strRef>
                  <c:f>Fig.8a!$E$21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{999B1835-780C-3B43-BE3A-7311F7CE457D}</c15:txfldGUID>
                      <c15:f>Fig.8a!$E$21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900-4DB0-9358-2A0285DBDBF8}"/>
                </c:ext>
              </c:extLst>
            </c:dLbl>
            <c:dLbl>
              <c:idx val="5"/>
              <c:tx>
                <c:strRef>
                  <c:f>Fig.8a!$E$22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{3745B41D-2906-714C-9FCE-0619C848EE97}</c15:txfldGUID>
                      <c15:f>Fig.8a!$E$22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BAC-C546-860D-9899E52B1507}"/>
                </c:ext>
              </c:extLst>
            </c:dLbl>
            <c:dLbl>
              <c:idx val="6"/>
              <c:tx>
                <c:strRef>
                  <c:f>Fig.8a!$E$23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{6C9C4BE3-5B95-344B-9815-3794A17DF878}</c15:txfldGUID>
                      <c15:f>Fig.8a!$E$23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900-4DB0-9358-2A0285DBDBF8}"/>
                </c:ext>
              </c:extLst>
            </c:dLbl>
            <c:dLbl>
              <c:idx val="8"/>
              <c:tx>
                <c:strRef>
                  <c:f>Fig.8a!$E$25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{749531D6-8397-FD4C-967D-28C89CB3CAD0}</c15:txfldGUID>
                      <c15:f>Fig.8a!$E$25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900-4DB0-9358-2A0285DBDBF8}"/>
                </c:ext>
              </c:extLst>
            </c:dLbl>
            <c:dLbl>
              <c:idx val="9"/>
              <c:tx>
                <c:strRef>
                  <c:f>Fig.8a!$E$26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{7456039A-6FFD-2E41-B332-5A36A5942A71}</c15:txfldGUID>
                      <c15:f>Fig.8a!$E$26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900-4DB0-9358-2A0285DBDBF8}"/>
                </c:ext>
              </c:extLst>
            </c:dLbl>
            <c:dLbl>
              <c:idx val="10"/>
              <c:tx>
                <c:strRef>
                  <c:f>Fig.8a!$E$27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{D2141E40-87B5-AF43-B310-1EC450F87078}</c15:txfldGUID>
                      <c15:f>Fig.8a!$E$27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BAC-C546-860D-9899E52B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Fig.8a!$E$4:$E$14</c:f>
              <c:numCache>
                <c:formatCode>_(* #,##0_);_(* \(#,##0\);_(* "-"??_);_(@_)</c:formatCode>
                <c:ptCount val="11"/>
                <c:pt idx="0">
                  <c:v>116284</c:v>
                </c:pt>
                <c:pt idx="1">
                  <c:v>159900</c:v>
                </c:pt>
                <c:pt idx="2">
                  <c:v>115934</c:v>
                </c:pt>
                <c:pt idx="4">
                  <c:v>186841</c:v>
                </c:pt>
                <c:pt idx="5">
                  <c:v>275310</c:v>
                </c:pt>
                <c:pt idx="6">
                  <c:v>200703</c:v>
                </c:pt>
                <c:pt idx="8">
                  <c:v>167589</c:v>
                </c:pt>
                <c:pt idx="9">
                  <c:v>256909</c:v>
                </c:pt>
                <c:pt idx="10">
                  <c:v>180024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900-4DB0-9358-2A0285DBDBF8}"/>
            </c:ext>
          </c:extLst>
        </c:ser>
        <c:ser>
          <c:idx val="4"/>
          <c:order val="2"/>
          <c:tx>
            <c:strRef>
              <c:f>Fig.8a!$H$3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Fig.8a!$H$17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{F9CA6757-3C68-5640-BF3E-22A16C625D43}</c15:txfldGUID>
                      <c15:f>Fig.8a!$H$17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BAC-C546-860D-9899E52B1507}"/>
                </c:ext>
              </c:extLst>
            </c:dLbl>
            <c:dLbl>
              <c:idx val="1"/>
              <c:tx>
                <c:strRef>
                  <c:f>Fig.8a!$H$18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{C63D6EC8-B806-5847-A20A-CAFAB76B1D81}</c15:txfldGUID>
                      <c15:f>Fig.8a!$H$18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900-4DB0-9358-2A0285DBDBF8}"/>
                </c:ext>
              </c:extLst>
            </c:dLbl>
            <c:dLbl>
              <c:idx val="2"/>
              <c:tx>
                <c:strRef>
                  <c:f>Fig.8a!$H$19</c:f>
                  <c:strCache>
                    <c:ptCount val="1"/>
                    <c:pt idx="0">
                      <c:v>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{559CDDEC-49DD-7648-9403-C5D2218060B4}</c15:txfldGUID>
                      <c15:f>Fig.8a!$H$19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900-4DB0-9358-2A0285DBDBF8}"/>
                </c:ext>
              </c:extLst>
            </c:dLbl>
            <c:dLbl>
              <c:idx val="4"/>
              <c:tx>
                <c:strRef>
                  <c:f>Fig.8a!$H$21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{E7D14C53-0A64-4642-B2FD-8FF1DA00B979}</c15:txfldGUID>
                      <c15:f>Fig.8a!$H$21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900-4DB0-9358-2A0285DBDBF8}"/>
                </c:ext>
              </c:extLst>
            </c:dLbl>
            <c:dLbl>
              <c:idx val="5"/>
              <c:tx>
                <c:strRef>
                  <c:f>Fig.8a!$H$22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{B219F693-2505-9746-83EB-B7E943A9E08A}</c15:txfldGUID>
                      <c15:f>Fig.8a!$H$22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BAC-C546-860D-9899E52B1507}"/>
                </c:ext>
              </c:extLst>
            </c:dLbl>
            <c:dLbl>
              <c:idx val="6"/>
              <c:tx>
                <c:strRef>
                  <c:f>Fig.8a!$H$23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{9EA10B7B-05FB-4148-878F-26F070FA4838}</c15:txfldGUID>
                      <c15:f>Fig.8a!$H$23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900-4DB0-9358-2A0285DBDBF8}"/>
                </c:ext>
              </c:extLst>
            </c:dLbl>
            <c:dLbl>
              <c:idx val="8"/>
              <c:tx>
                <c:strRef>
                  <c:f>Fig.8a!$H$25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{B276F024-5A68-614B-A418-D67F88A1D576}</c15:txfldGUID>
                      <c15:f>Fig.8a!$H$25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900-4DB0-9358-2A0285DBDBF8}"/>
                </c:ext>
              </c:extLst>
            </c:dLbl>
            <c:dLbl>
              <c:idx val="9"/>
              <c:tx>
                <c:strRef>
                  <c:f>Fig.8a!$H$26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{1C3D838D-084E-3344-A95E-5E67CD6EBD3E}</c15:txfldGUID>
                      <c15:f>Fig.8a!$H$26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900-4DB0-9358-2A0285DBDBF8}"/>
                </c:ext>
              </c:extLst>
            </c:dLbl>
            <c:dLbl>
              <c:idx val="10"/>
              <c:tx>
                <c:strRef>
                  <c:f>Fig.8a!$H$27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{E501D810-927B-C24E-BFAA-358D282FBE88}</c15:txfldGUID>
                      <c15:f>Fig.8a!$H$27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BAC-C546-860D-9899E52B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Fig.8a!$H$4:$H$14</c:f>
              <c:numCache>
                <c:formatCode>_(* #,##0_);_(* \(#,##0\);_(* "-"??_);_(@_)</c:formatCode>
                <c:ptCount val="11"/>
                <c:pt idx="0">
                  <c:v>98200</c:v>
                </c:pt>
                <c:pt idx="1">
                  <c:v>98200</c:v>
                </c:pt>
                <c:pt idx="2">
                  <c:v>98200</c:v>
                </c:pt>
                <c:pt idx="4">
                  <c:v>110000</c:v>
                </c:pt>
                <c:pt idx="5">
                  <c:v>110000</c:v>
                </c:pt>
                <c:pt idx="6">
                  <c:v>110000</c:v>
                </c:pt>
                <c:pt idx="8">
                  <c:v>120600</c:v>
                </c:pt>
                <c:pt idx="9">
                  <c:v>120600</c:v>
                </c:pt>
                <c:pt idx="10">
                  <c:v>120600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900-4DB0-9358-2A0285DBDBF8}"/>
            </c:ext>
          </c:extLst>
        </c:ser>
        <c:ser>
          <c:idx val="5"/>
          <c:order val="3"/>
          <c:tx>
            <c:strRef>
              <c:f>Fig.8a!$I$3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6A4AA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Fig.8a!$I$17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{8F14D852-63BF-D342-A117-296825F05B8B}</c15:txfldGUID>
                      <c15:f>Fig.8a!$I$17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BAC-C546-860D-9899E52B1507}"/>
                </c:ext>
              </c:extLst>
            </c:dLbl>
            <c:dLbl>
              <c:idx val="1"/>
              <c:tx>
                <c:strRef>
                  <c:f>Fig.8a!$I$18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{A6C1D9C2-2FAB-7348-8CCF-F1768910CCC1}</c15:txfldGUID>
                      <c15:f>Fig.8a!$I$18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900-4DB0-9358-2A0285DBDBF8}"/>
                </c:ext>
              </c:extLst>
            </c:dLbl>
            <c:dLbl>
              <c:idx val="2"/>
              <c:tx>
                <c:strRef>
                  <c:f>Fig.8a!$I$19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{2ADC61B1-59D2-334E-8926-BEEAE4F3FD90}</c15:txfldGUID>
                      <c15:f>Fig.8a!$I$19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900-4DB0-9358-2A0285DBDBF8}"/>
                </c:ext>
              </c:extLst>
            </c:dLbl>
            <c:dLbl>
              <c:idx val="4"/>
              <c:tx>
                <c:strRef>
                  <c:f>Fig.8a!$I$21</c:f>
                  <c:strCache>
                    <c:ptCount val="1"/>
                    <c:pt idx="0">
                      <c:v>15%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{9F74172C-A047-724A-8B26-824C7A641D71}</c15:txfldGUID>
                      <c15:f>Fig.8a!$I$21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900-4DB0-9358-2A0285DBDBF8}"/>
                </c:ext>
              </c:extLst>
            </c:dLbl>
            <c:dLbl>
              <c:idx val="5"/>
              <c:tx>
                <c:strRef>
                  <c:f>Fig.8a!$I$22</c:f>
                  <c:strCache>
                    <c:ptCount val="1"/>
                    <c:pt idx="0">
                      <c:v>12%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{26468A1C-DC22-1F4C-885B-5E730FEBA9EB}</c15:txfldGUID>
                      <c15:f>Fig.8a!$I$22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BAC-C546-860D-9899E52B1507}"/>
                </c:ext>
              </c:extLst>
            </c:dLbl>
            <c:dLbl>
              <c:idx val="6"/>
              <c:tx>
                <c:strRef>
                  <c:f>Fig.8a!$I$23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{90B39B4E-102E-434C-9C43-E51AFBF96B11}</c15:txfldGUID>
                      <c15:f>Fig.8a!$I$23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900-4DB0-9358-2A0285DBDBF8}"/>
                </c:ext>
              </c:extLst>
            </c:dLbl>
            <c:dLbl>
              <c:idx val="8"/>
              <c:tx>
                <c:strRef>
                  <c:f>Fig.8a!$I$25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{4E5BD639-1141-6440-B17D-ACC85E02DEF7}</c15:txfldGUID>
                      <c15:f>Fig.8a!$I$25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900-4DB0-9358-2A0285DBDBF8}"/>
                </c:ext>
              </c:extLst>
            </c:dLbl>
            <c:dLbl>
              <c:idx val="9"/>
              <c:tx>
                <c:strRef>
                  <c:f>Fig.8a!$I$26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{4B0CAE49-91AD-C64D-A2B2-1B9B43F4ADAB}</c15:txfldGUID>
                      <c15:f>Fig.8a!$I$26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900-4DB0-9358-2A0285DBDBF8}"/>
                </c:ext>
              </c:extLst>
            </c:dLbl>
            <c:dLbl>
              <c:idx val="10"/>
              <c:tx>
                <c:strRef>
                  <c:f>Fig.8a!$I$27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{8DD6F6C4-ED1F-A34B-92D5-BB4A7EEDC5E1}</c15:txfldGUID>
                      <c15:f>Fig.8a!$I$27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BAC-C546-860D-9899E52B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Fig.8a!$I$4:$I$14</c:f>
              <c:numCache>
                <c:formatCode>_(* #,##0_);_(* \(#,##0\);_(* "-"??_);_(@_)</c:formatCode>
                <c:ptCount val="11"/>
                <c:pt idx="0">
                  <c:v>353172</c:v>
                </c:pt>
                <c:pt idx="1">
                  <c:v>353172</c:v>
                </c:pt>
                <c:pt idx="2">
                  <c:v>353172</c:v>
                </c:pt>
                <c:pt idx="4">
                  <c:v>353172</c:v>
                </c:pt>
                <c:pt idx="5">
                  <c:v>353172</c:v>
                </c:pt>
                <c:pt idx="6">
                  <c:v>353172</c:v>
                </c:pt>
                <c:pt idx="8">
                  <c:v>353172</c:v>
                </c:pt>
                <c:pt idx="9">
                  <c:v>353172</c:v>
                </c:pt>
                <c:pt idx="10">
                  <c:v>353172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900-4DB0-9358-2A0285DBDBF8}"/>
            </c:ext>
          </c:extLst>
        </c:ser>
        <c:ser>
          <c:idx val="2"/>
          <c:order val="4"/>
          <c:tx>
            <c:strRef>
              <c:f>Fig.8a!$F$3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Fig.8a!$F$17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{EA560E42-96F0-5847-86FF-233EDE36825F}</c15:txfldGUID>
                      <c15:f>Fig.8a!$F$17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BAC-C546-860D-9899E52B1507}"/>
                </c:ext>
              </c:extLst>
            </c:dLbl>
            <c:dLbl>
              <c:idx val="1"/>
              <c:tx>
                <c:strRef>
                  <c:f>Fig.8a!$F$18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{C790CC1A-60CC-BD4B-BBA2-657A42D8ED56}</c15:txfldGUID>
                      <c15:f>Fig.8a!$F$18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900-4DB0-9358-2A0285DBDBF8}"/>
                </c:ext>
              </c:extLst>
            </c:dLbl>
            <c:dLbl>
              <c:idx val="2"/>
              <c:tx>
                <c:strRef>
                  <c:f>Fig.8a!$F$19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{9086CDC9-FCDB-3648-9BE4-96178AFF4934}</c15:txfldGUID>
                      <c15:f>Fig.8a!$F$19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900-4DB0-9358-2A0285DBDBF8}"/>
                </c:ext>
              </c:extLst>
            </c:dLbl>
            <c:dLbl>
              <c:idx val="4"/>
              <c:tx>
                <c:strRef>
                  <c:f>Fig.8a!$F$21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{407001B7-29BC-D843-B29A-5E2170D04749}</c15:txfldGUID>
                      <c15:f>Fig.8a!$F$21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900-4DB0-9358-2A0285DBDBF8}"/>
                </c:ext>
              </c:extLst>
            </c:dLbl>
            <c:dLbl>
              <c:idx val="5"/>
              <c:tx>
                <c:strRef>
                  <c:f>Fig.8a!$F$22</c:f>
                  <c:strCache>
                    <c:ptCount val="1"/>
                    <c:pt idx="0">
                      <c:v>26%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{3B473317-7727-E349-9555-FF15915056DC}</c15:txfldGUID>
                      <c15:f>Fig.8a!$F$22</c15:f>
                      <c15:dlblFieldTableCache>
                        <c:ptCount val="1"/>
                        <c:pt idx="0">
                          <c:v>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BAC-C546-860D-9899E52B1507}"/>
                </c:ext>
              </c:extLst>
            </c:dLbl>
            <c:dLbl>
              <c:idx val="6"/>
              <c:tx>
                <c:strRef>
                  <c:f>Fig.8a!$F$23</c:f>
                  <c:strCache>
                    <c:ptCount val="1"/>
                    <c:pt idx="0">
                      <c:v>17%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{B7B0F93C-DE47-834E-8971-5AB4DB0DA4A4}</c15:txfldGUID>
                      <c15:f>Fig.8a!$F$23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900-4DB0-9358-2A0285DBDBF8}"/>
                </c:ext>
              </c:extLst>
            </c:dLbl>
            <c:dLbl>
              <c:idx val="8"/>
              <c:tx>
                <c:strRef>
                  <c:f>Fig.8a!$F$25</c:f>
                  <c:strCache>
                    <c:ptCount val="1"/>
                    <c:pt idx="0">
                      <c:v>35%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{27C8A569-01EE-7E4B-B4B8-DD84C718E456}</c15:txfldGUID>
                      <c15:f>Fig.8a!$F$25</c15:f>
                      <c15:dlblFieldTableCache>
                        <c:ptCount val="1"/>
                        <c:pt idx="0">
                          <c:v>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900-4DB0-9358-2A0285DBDBF8}"/>
                </c:ext>
              </c:extLst>
            </c:dLbl>
            <c:dLbl>
              <c:idx val="9"/>
              <c:tx>
                <c:strRef>
                  <c:f>Fig.8a!$F$26</c:f>
                  <c:strCache>
                    <c:ptCount val="1"/>
                    <c:pt idx="0">
                      <c:v>39%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{5E37375C-99B3-A548-AE3C-102124EA91A1}</c15:txfldGUID>
                      <c15:f>Fig.8a!$F$26</c15:f>
                      <c15:dlblFieldTableCache>
                        <c:ptCount val="1"/>
                        <c:pt idx="0">
                          <c:v>39%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900-4DB0-9358-2A0285DBDBF8}"/>
                </c:ext>
              </c:extLst>
            </c:dLbl>
            <c:dLbl>
              <c:idx val="10"/>
              <c:tx>
                <c:strRef>
                  <c:f>Fig.8a!$F$27</c:f>
                  <c:strCache>
                    <c:ptCount val="1"/>
                    <c:pt idx="0">
                      <c:v>30%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{B510D60D-3072-7F47-9DB4-19C213BD114B}</c15:txfldGUID>
                      <c15:f>Fig.8a!$F$27</c15:f>
                      <c15:dlblFieldTableCache>
                        <c:ptCount val="1"/>
                        <c:pt idx="0">
                          <c:v>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BAC-C546-860D-9899E52B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Fig.8a!$F$4:$F$14</c:f>
              <c:numCache>
                <c:formatCode>_(* #,##0_);_(* \(#,##0\);_(* "-"??_);_(@_)</c:formatCode>
                <c:ptCount val="11"/>
                <c:pt idx="0">
                  <c:v>133306</c:v>
                </c:pt>
                <c:pt idx="1">
                  <c:v>138048</c:v>
                </c:pt>
                <c:pt idx="2">
                  <c:v>133306</c:v>
                </c:pt>
                <c:pt idx="4">
                  <c:v>436510</c:v>
                </c:pt>
                <c:pt idx="5">
                  <c:v>780406</c:v>
                </c:pt>
                <c:pt idx="6">
                  <c:v>386310</c:v>
                </c:pt>
                <c:pt idx="8">
                  <c:v>1259092</c:v>
                </c:pt>
                <c:pt idx="9">
                  <c:v>1891728</c:v>
                </c:pt>
                <c:pt idx="10">
                  <c:v>976117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900-4DB0-9358-2A0285DBDBF8}"/>
            </c:ext>
          </c:extLst>
        </c:ser>
        <c:ser>
          <c:idx val="6"/>
          <c:order val="5"/>
          <c:tx>
            <c:strRef>
              <c:f>Fig.8a!$J$3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Fig.8a!$J$17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{7E649741-699C-B743-8E26-0F76E6661A0B}</c15:txfldGUID>
                      <c15:f>Fig.8a!$J$17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BAC-C546-860D-9899E52B1507}"/>
                </c:ext>
              </c:extLst>
            </c:dLbl>
            <c:dLbl>
              <c:idx val="1"/>
              <c:tx>
                <c:strRef>
                  <c:f>Fig.8a!$J$18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{8CAE275B-C1A4-3247-8A7B-44B0822774A5}</c15:txfldGUID>
                      <c15:f>Fig.8a!$J$18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900-4DB0-9358-2A0285DBDBF8}"/>
                </c:ext>
              </c:extLst>
            </c:dLbl>
            <c:dLbl>
              <c:idx val="2"/>
              <c:tx>
                <c:strRef>
                  <c:f>Fig.8a!$J$19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{11F454A4-7F41-7B42-B0A4-0AD78690063B}</c15:txfldGUID>
                      <c15:f>Fig.8a!$J$19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900-4DB0-9358-2A0285DBDBF8}"/>
                </c:ext>
              </c:extLst>
            </c:dLbl>
            <c:dLbl>
              <c:idx val="4"/>
              <c:tx>
                <c:strRef>
                  <c:f>Fig.8a!$J$21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{827A35AC-9D27-474F-9BC6-06D3506382AD}</c15:txfldGUID>
                      <c15:f>Fig.8a!$J$21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900-4DB0-9358-2A0285DBDBF8}"/>
                </c:ext>
              </c:extLst>
            </c:dLbl>
            <c:dLbl>
              <c:idx val="5"/>
              <c:tx>
                <c:strRef>
                  <c:f>Fig.8a!$J$22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{EB72821D-8BA8-A442-ABAA-B3DABDD7A753}</c15:txfldGUID>
                      <c15:f>Fig.8a!$J$22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BAC-C546-860D-9899E52B1507}"/>
                </c:ext>
              </c:extLst>
            </c:dLbl>
            <c:dLbl>
              <c:idx val="6"/>
              <c:tx>
                <c:strRef>
                  <c:f>Fig.8a!$J$23</c:f>
                  <c:strCache>
                    <c:ptCount val="1"/>
                    <c:pt idx="0">
                      <c:v>18%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{1D25F379-B28E-9243-B526-1FACA1485DB5}</c15:txfldGUID>
                      <c15:f>Fig.8a!$J$23</c15:f>
                      <c15:dlblFieldTableCache>
                        <c:ptCount val="1"/>
                        <c:pt idx="0">
                          <c:v>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900-4DB0-9358-2A0285DBDBF8}"/>
                </c:ext>
              </c:extLst>
            </c:dLbl>
            <c:dLbl>
              <c:idx val="8"/>
              <c:tx>
                <c:strRef>
                  <c:f>Fig.8a!$J$25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{05A7D1B4-9A0D-AF49-9E72-027E5F19A359}</c15:txfldGUID>
                      <c15:f>Fig.8a!$J$25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900-4DB0-9358-2A0285DBDBF8}"/>
                </c:ext>
              </c:extLst>
            </c:dLbl>
            <c:dLbl>
              <c:idx val="9"/>
              <c:tx>
                <c:strRef>
                  <c:f>Fig.8a!$J$26</c:f>
                  <c:strCache>
                    <c:ptCount val="1"/>
                    <c:pt idx="0">
                      <c:v>21%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{4D2F1FA5-A78A-4744-B9E7-8BD2AC942788}</c15:txfldGUID>
                      <c15:f>Fig.8a!$J$26</c15:f>
                      <c15:dlblFieldTableCache>
                        <c:ptCount val="1"/>
                        <c:pt idx="0">
                          <c:v>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900-4DB0-9358-2A0285DBDBF8}"/>
                </c:ext>
              </c:extLst>
            </c:dLbl>
            <c:dLbl>
              <c:idx val="10"/>
              <c:tx>
                <c:strRef>
                  <c:f>Fig.8a!$J$27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{486EF9FD-FB08-5A46-82BD-28F253497DEC}</c15:txfldGUID>
                      <c15:f>Fig.8a!$J$27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BAC-C546-860D-9899E52B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Fig.8a!$J$4:$J$14</c:f>
              <c:numCache>
                <c:formatCode>_(* #,##0_);_(* \(#,##0\);_(* "-"??_);_(@_)</c:formatCode>
                <c:ptCount val="11"/>
                <c:pt idx="0">
                  <c:v>164989</c:v>
                </c:pt>
                <c:pt idx="1">
                  <c:v>245732</c:v>
                </c:pt>
                <c:pt idx="2">
                  <c:v>164989</c:v>
                </c:pt>
                <c:pt idx="4">
                  <c:v>448728</c:v>
                </c:pt>
                <c:pt idx="5">
                  <c:v>606661</c:v>
                </c:pt>
                <c:pt idx="6">
                  <c:v>410085</c:v>
                </c:pt>
                <c:pt idx="8">
                  <c:v>663064</c:v>
                </c:pt>
                <c:pt idx="9">
                  <c:v>1035390</c:v>
                </c:pt>
                <c:pt idx="10">
                  <c:v>653749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900-4DB0-9358-2A0285DBDBF8}"/>
            </c:ext>
          </c:extLst>
        </c:ser>
        <c:ser>
          <c:idx val="3"/>
          <c:order val="6"/>
          <c:tx>
            <c:strRef>
              <c:f>Fig.8a!$G$3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AC-C546-860D-9899E52B15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900-4DB0-9358-2A0285DBDB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900-4DB0-9358-2A0285DBDBF8}"/>
                </c:ext>
              </c:extLst>
            </c:dLbl>
            <c:dLbl>
              <c:idx val="4"/>
              <c:tx>
                <c:strRef>
                  <c:f>Fig.8a!$G$21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{EBB061BC-506B-C243-AD57-69445A79EC25}</c15:txfldGUID>
                      <c15:f>Fig.8a!$G$21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900-4DB0-9358-2A0285DBDBF8}"/>
                </c:ext>
              </c:extLst>
            </c:dLbl>
            <c:dLbl>
              <c:idx val="5"/>
              <c:tx>
                <c:strRef>
                  <c:f>Fig.8a!$G$22</c:f>
                  <c:strCache>
                    <c:ptCount val="1"/>
                    <c:pt idx="0">
                      <c:v>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{ECEF6DD5-D11E-2040-B4C6-2F64F9B771A4}</c15:txfldGUID>
                      <c15:f>Fig.8a!$G$22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BAC-C546-860D-9899E52B1507}"/>
                </c:ext>
              </c:extLst>
            </c:dLbl>
            <c:dLbl>
              <c:idx val="6"/>
              <c:tx>
                <c:strRef>
                  <c:f>Fig.8a!$G$23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{B34D12C2-FB32-D449-A35D-5ABDA4A944BA}</c15:txfldGUID>
                      <c15:f>Fig.8a!$G$23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900-4DB0-9358-2A0285DBDBF8}"/>
                </c:ext>
              </c:extLst>
            </c:dLbl>
            <c:dLbl>
              <c:idx val="8"/>
              <c:tx>
                <c:strRef>
                  <c:f>Fig.8a!$G$25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{DE6F6B8D-DAA5-6349-9AFA-1AE5C34A2553}</c15:txfldGUID>
                      <c15:f>Fig.8a!$G$25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900-4DB0-9358-2A0285DBDBF8}"/>
                </c:ext>
              </c:extLst>
            </c:dLbl>
            <c:dLbl>
              <c:idx val="9"/>
              <c:tx>
                <c:strRef>
                  <c:f>Fig.8a!$G$26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{3B2664BA-C816-874A-B227-23963EDE30AB}</c15:txfldGUID>
                      <c15:f>Fig.8a!$G$26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900-4DB0-9358-2A0285DBDBF8}"/>
                </c:ext>
              </c:extLst>
            </c:dLbl>
            <c:dLbl>
              <c:idx val="10"/>
              <c:tx>
                <c:strRef>
                  <c:f>Fig.8a!$G$27</c:f>
                  <c:strCache>
                    <c:ptCount val="1"/>
                    <c:pt idx="0">
                      <c:v>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{210CB521-D690-F546-B842-2E1D9C2DD937}</c15:txfldGUID>
                      <c15:f>Fig.8a!$G$27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BAC-C546-860D-9899E52B1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Fig.8a!$B$4:$C$14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Fig.8a!$G$4:$G$14</c:f>
              <c:numCache>
                <c:formatCode>_(* #,##0_);_(* \(#,##0\);_(* "-"??_);_(@_)</c:formatCode>
                <c:ptCount val="11"/>
                <c:pt idx="0">
                  <c:v>5097</c:v>
                </c:pt>
                <c:pt idx="1">
                  <c:v>9770</c:v>
                </c:pt>
                <c:pt idx="2">
                  <c:v>4678</c:v>
                </c:pt>
                <c:pt idx="4">
                  <c:v>39793</c:v>
                </c:pt>
                <c:pt idx="5">
                  <c:v>122747</c:v>
                </c:pt>
                <c:pt idx="6">
                  <c:v>26011</c:v>
                </c:pt>
                <c:pt idx="8">
                  <c:v>307434</c:v>
                </c:pt>
                <c:pt idx="9">
                  <c:v>486007</c:v>
                </c:pt>
                <c:pt idx="10">
                  <c:v>222952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900-4DB0-9358-2A0285DBDB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497148431"/>
        <c:axId val="1497057311"/>
      </c:barChart>
      <c:catAx>
        <c:axId val="14971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057311"/>
        <c:crosses val="autoZero"/>
        <c:auto val="1"/>
        <c:lblAlgn val="ctr"/>
        <c:lblOffset val="100"/>
        <c:noMultiLvlLbl val="0"/>
      </c:catAx>
      <c:valAx>
        <c:axId val="1497057311"/>
        <c:scaling>
          <c:orientation val="minMax"/>
          <c:max val="50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148431"/>
        <c:crosses val="autoZero"/>
        <c:crossBetween val="between"/>
        <c:majorUnit val="1000000"/>
        <c:dispUnits>
          <c:builtInUnit val="thousands"/>
          <c:dispUnitsLbl>
            <c:layout>
              <c:manualLayout>
                <c:xMode val="edge"/>
                <c:yMode val="edge"/>
                <c:x val="9.0088758300092241E-3"/>
                <c:y val="0.2951879686405793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 sz="1200" b="1"/>
                    <a:t>Installed</a:t>
                  </a:r>
                  <a:r>
                    <a:rPr lang="zh-CN" sz="1200" b="1"/>
                    <a:t> </a:t>
                  </a:r>
                  <a:r>
                    <a:rPr lang="en-US" sz="1200" b="1"/>
                    <a:t>Capacity</a:t>
                  </a:r>
                  <a:r>
                    <a:rPr lang="zh-CN" sz="1200" b="1"/>
                    <a:t> </a:t>
                  </a:r>
                  <a:r>
                    <a:rPr lang="en-US" sz="1200" b="1"/>
                    <a:t>(GW)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11212378514756E-2"/>
          <c:y val="2.2587290905874861E-2"/>
          <c:w val="0.90178310721245181"/>
          <c:h val="0.82924129331989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'Fig. 8b'!$D$3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'Fig. 8b'!$D$17</c:f>
                  <c:strCache>
                    <c:ptCount val="1"/>
                    <c:pt idx="0">
                      <c:v>64%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{3A7D2F83-A3DD-5C47-B14C-0334D899D4A4}</c15:txfldGUID>
                      <c15:f>'Fig. 8b'!$D$17</c15:f>
                      <c15:dlblFieldTableCache>
                        <c:ptCount val="1"/>
                        <c:pt idx="0">
                          <c:v>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D97-D44A-94D8-64D9C508C48E}"/>
                </c:ext>
              </c:extLst>
            </c:dLbl>
            <c:dLbl>
              <c:idx val="1"/>
              <c:tx>
                <c:strRef>
                  <c:f>'Fig. 8b'!$D$18</c:f>
                  <c:strCache>
                    <c:ptCount val="1"/>
                    <c:pt idx="0">
                      <c:v>65%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{1EDE54EB-D949-E846-B34F-0B2B02BC204E}</c15:txfldGUID>
                      <c15:f>'Fig. 8b'!$D$18</c15:f>
                      <c15:dlblFieldTableCache>
                        <c:ptCount val="1"/>
                        <c:pt idx="0">
                          <c:v>65%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D97-D44A-94D8-64D9C508C48E}"/>
                </c:ext>
              </c:extLst>
            </c:dLbl>
            <c:dLbl>
              <c:idx val="2"/>
              <c:tx>
                <c:strRef>
                  <c:f>'Fig. 8b'!$D$19</c:f>
                  <c:strCache>
                    <c:ptCount val="1"/>
                    <c:pt idx="0">
                      <c:v>64%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{83B79B4B-CBC7-1B4F-80A7-5F913089A3BC}</c15:txfldGUID>
                      <c15:f>'Fig. 8b'!$D$19</c15:f>
                      <c15:dlblFieldTableCache>
                        <c:ptCount val="1"/>
                        <c:pt idx="0">
                          <c:v>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D97-D44A-94D8-64D9C508C4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97-D44A-94D8-64D9C508C48E}"/>
                </c:ext>
              </c:extLst>
            </c:dLbl>
            <c:dLbl>
              <c:idx val="4"/>
              <c:tx>
                <c:strRef>
                  <c:f>'Fig. 8b'!$D$21</c:f>
                  <c:strCache>
                    <c:ptCount val="1"/>
                    <c:pt idx="0">
                      <c:v>54%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{1E24388F-1800-C448-A286-E18816E02E9F}</c15:txfldGUID>
                      <c15:f>'Fig. 8b'!$D$21</c15:f>
                      <c15:dlblFieldTableCache>
                        <c:ptCount val="1"/>
                        <c:pt idx="0">
                          <c:v>54%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D97-D44A-94D8-64D9C508C48E}"/>
                </c:ext>
              </c:extLst>
            </c:dLbl>
            <c:dLbl>
              <c:idx val="5"/>
              <c:tx>
                <c:strRef>
                  <c:f>'Fig. 8b'!$D$22</c:f>
                  <c:strCache>
                    <c:ptCount val="1"/>
                    <c:pt idx="0">
                      <c:v>50%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{A3B919CD-6271-BF41-92AD-52419EAFD14B}</c15:txfldGUID>
                      <c15:f>'Fig. 8b'!$D$22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D97-D44A-94D8-64D9C508C48E}"/>
                </c:ext>
              </c:extLst>
            </c:dLbl>
            <c:dLbl>
              <c:idx val="6"/>
              <c:tx>
                <c:strRef>
                  <c:f>'Fig. 8b'!$D$23</c:f>
                  <c:strCache>
                    <c:ptCount val="1"/>
                    <c:pt idx="0">
                      <c:v>56%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{F0B51984-A2A6-BC44-A827-C6E620D570E6}</c15:txfldGUID>
                      <c15:f>'Fig. 8b'!$D$23</c15:f>
                      <c15:dlblFieldTableCache>
                        <c:ptCount val="1"/>
                        <c:pt idx="0">
                          <c:v>56%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D97-D44A-94D8-64D9C508C4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97-D44A-94D8-64D9C508C48E}"/>
                </c:ext>
              </c:extLst>
            </c:dLbl>
            <c:dLbl>
              <c:idx val="8"/>
              <c:tx>
                <c:strRef>
                  <c:f>'Fig. 8b'!$D$25</c:f>
                  <c:strCache>
                    <c:ptCount val="1"/>
                    <c:pt idx="0">
                      <c:v>38%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{0FA48517-AA24-8A4A-A854-2C5F5D6CD6B7}</c15:txfldGUID>
                      <c15:f>'Fig. 8b'!$D$25</c15:f>
                      <c15:dlblFieldTableCache>
                        <c:ptCount val="1"/>
                        <c:pt idx="0">
                          <c:v>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D97-D44A-94D8-64D9C508C48E}"/>
                </c:ext>
              </c:extLst>
            </c:dLbl>
            <c:dLbl>
              <c:idx val="9"/>
              <c:tx>
                <c:strRef>
                  <c:f>'Fig. 8b'!$D$26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{515E0116-6C2B-9448-B092-A00F3057E337}</c15:txfldGUID>
                      <c15:f>'Fig. 8b'!$D$26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D97-D44A-94D8-64D9C508C48E}"/>
                </c:ext>
              </c:extLst>
            </c:dLbl>
            <c:dLbl>
              <c:idx val="10"/>
              <c:tx>
                <c:strRef>
                  <c:f>'Fig. 8b'!$D$27</c:f>
                  <c:strCache>
                    <c:ptCount val="1"/>
                    <c:pt idx="0">
                      <c:v>43%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{8A15C50D-05D1-754B-854F-AC9BD2CB713C}</c15:txfldGUID>
                      <c15:f>'Fig. 8b'!$D$27</c15:f>
                      <c15:dlblFieldTableCache>
                        <c:ptCount val="1"/>
                        <c:pt idx="0">
                          <c:v>43%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8b'!$D$4:$D$14</c:f>
              <c:numCache>
                <c:formatCode>_(* #,##0_);_(* \(#,##0\);_(* "-"??_);_(@_)</c:formatCode>
                <c:ptCount val="11"/>
                <c:pt idx="0">
                  <c:v>4593.7878000000001</c:v>
                </c:pt>
                <c:pt idx="1">
                  <c:v>5005.0347599999996</c:v>
                </c:pt>
                <c:pt idx="2">
                  <c:v>4595.3295600000001</c:v>
                </c:pt>
                <c:pt idx="3">
                  <c:v>0</c:v>
                </c:pt>
                <c:pt idx="4">
                  <c:v>4489.3685999999998</c:v>
                </c:pt>
                <c:pt idx="5">
                  <c:v>4823.1333599999998</c:v>
                </c:pt>
                <c:pt idx="6">
                  <c:v>4611.3253199999999</c:v>
                </c:pt>
                <c:pt idx="7">
                  <c:v>0</c:v>
                </c:pt>
                <c:pt idx="8">
                  <c:v>3676.2829200000001</c:v>
                </c:pt>
                <c:pt idx="9">
                  <c:v>4032.43824</c:v>
                </c:pt>
                <c:pt idx="10">
                  <c:v>4107.4939199999999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97-D44A-94D8-64D9C508C48E}"/>
            </c:ext>
          </c:extLst>
        </c:ser>
        <c:ser>
          <c:idx val="1"/>
          <c:order val="1"/>
          <c:tx>
            <c:strRef>
              <c:f>'Fig. 8b'!$E$3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'Fig. 8b'!$E$17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{AE3357EE-4E87-A142-968C-1DFF57EB3E71}</c15:txfldGUID>
                      <c15:f>'Fig. 8b'!$E$17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D97-D44A-94D8-64D9C508C48E}"/>
                </c:ext>
              </c:extLst>
            </c:dLbl>
            <c:dLbl>
              <c:idx val="1"/>
              <c:tx>
                <c:strRef>
                  <c:f>'Fig. 8b'!$E$18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{3D28B1F4-3FC3-7F49-808F-20152ED4A99D}</c15:txfldGUID>
                      <c15:f>'Fig. 8b'!$E$18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D97-D44A-94D8-64D9C508C48E}"/>
                </c:ext>
              </c:extLst>
            </c:dLbl>
            <c:dLbl>
              <c:idx val="2"/>
              <c:tx>
                <c:strRef>
                  <c:f>'Fig. 8b'!$E$19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{58030491-EEF9-CF46-B2A7-31D9E3C9BECA}</c15:txfldGUID>
                      <c15:f>'Fig. 8b'!$E$19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D97-D44A-94D8-64D9C508C48E}"/>
                </c:ext>
              </c:extLst>
            </c:dLbl>
            <c:dLbl>
              <c:idx val="4"/>
              <c:tx>
                <c:strRef>
                  <c:f>'Fig. 8b'!$E$21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{13E88D30-6B0B-BA4B-B7F4-29D397542918}</c15:txfldGUID>
                      <c15:f>'Fig. 8b'!$E$21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D97-D44A-94D8-64D9C508C48E}"/>
                </c:ext>
              </c:extLst>
            </c:dLbl>
            <c:dLbl>
              <c:idx val="5"/>
              <c:tx>
                <c:strRef>
                  <c:f>'Fig. 8b'!$E$22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{CFFBB396-8468-8B42-BF88-26E724BC14D4}</c15:txfldGUID>
                      <c15:f>'Fig. 8b'!$E$22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D97-D44A-94D8-64D9C508C48E}"/>
                </c:ext>
              </c:extLst>
            </c:dLbl>
            <c:dLbl>
              <c:idx val="6"/>
              <c:tx>
                <c:strRef>
                  <c:f>'Fig. 8b'!$E$23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{D0494600-0FDE-A94D-B144-628AB1AB1204}</c15:txfldGUID>
                      <c15:f>'Fig. 8b'!$E$23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D97-D44A-94D8-64D9C508C48E}"/>
                </c:ext>
              </c:extLst>
            </c:dLbl>
            <c:dLbl>
              <c:idx val="8"/>
              <c:tx>
                <c:strRef>
                  <c:f>'Fig. 8b'!$E$25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{96C17C8B-5119-1A4B-82A8-B177533D45A5}</c15:txfldGUID>
                      <c15:f>'Fig. 8b'!$E$25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D97-D44A-94D8-64D9C508C48E}"/>
                </c:ext>
              </c:extLst>
            </c:dLbl>
            <c:dLbl>
              <c:idx val="9"/>
              <c:tx>
                <c:strRef>
                  <c:f>'Fig. 8b'!$E$26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{9F0F9E9D-AB55-C14D-8231-1DC7E6DAC083}</c15:txfldGUID>
                      <c15:f>'Fig. 8b'!$E$26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D97-D44A-94D8-64D9C508C48E}"/>
                </c:ext>
              </c:extLst>
            </c:dLbl>
            <c:dLbl>
              <c:idx val="10"/>
              <c:tx>
                <c:strRef>
                  <c:f>'Fig. 8b'!$E$27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{ACD019EA-F837-AF44-BAD6-70B30AAFA8B7}</c15:txfldGUID>
                      <c15:f>'Fig. 8b'!$E$27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8b'!$E$4:$E$14</c:f>
              <c:numCache>
                <c:formatCode>_(* #,##0_);_(* \(#,##0\);_(* "-"??_);_(@_)</c:formatCode>
                <c:ptCount val="11"/>
                <c:pt idx="0">
                  <c:v>28.040759999999999</c:v>
                </c:pt>
                <c:pt idx="1">
                  <c:v>59.261400000000002</c:v>
                </c:pt>
                <c:pt idx="2">
                  <c:v>28.102080000000001</c:v>
                </c:pt>
                <c:pt idx="4">
                  <c:v>72.891959999999997</c:v>
                </c:pt>
                <c:pt idx="5">
                  <c:v>173.31659999999999</c:v>
                </c:pt>
                <c:pt idx="6">
                  <c:v>94.932119999999998</c:v>
                </c:pt>
                <c:pt idx="8">
                  <c:v>25.246320000000001</c:v>
                </c:pt>
                <c:pt idx="9">
                  <c:v>65.516040000000004</c:v>
                </c:pt>
                <c:pt idx="10">
                  <c:v>41.224559999999997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97-D44A-94D8-64D9C508C48E}"/>
            </c:ext>
          </c:extLst>
        </c:ser>
        <c:ser>
          <c:idx val="4"/>
          <c:order val="2"/>
          <c:tx>
            <c:strRef>
              <c:f>'Fig. 8b'!$H$3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'Fig. 8b'!$H$17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{11CC220E-61B7-6D4A-AD2A-0E4DCC79BA33}</c15:txfldGUID>
                      <c15:f>'Fig. 8b'!$H$17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D97-D44A-94D8-64D9C508C48E}"/>
                </c:ext>
              </c:extLst>
            </c:dLbl>
            <c:dLbl>
              <c:idx val="1"/>
              <c:tx>
                <c:strRef>
                  <c:f>'Fig. 8b'!$H$18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{74F41E2C-EE00-1B44-BF58-9174514DB96E}</c15:txfldGUID>
                      <c15:f>'Fig. 8b'!$H$18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D97-D44A-94D8-64D9C508C48E}"/>
                </c:ext>
              </c:extLst>
            </c:dLbl>
            <c:dLbl>
              <c:idx val="2"/>
              <c:tx>
                <c:strRef>
                  <c:f>'Fig. 8b'!$H$19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{1FC893ED-12D9-D743-88BF-BEE87CA6F26B}</c15:txfldGUID>
                      <c15:f>'Fig. 8b'!$H$19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D97-D44A-94D8-64D9C508C48E}"/>
                </c:ext>
              </c:extLst>
            </c:dLbl>
            <c:dLbl>
              <c:idx val="4"/>
              <c:tx>
                <c:strRef>
                  <c:f>'Fig. 8b'!$H$21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{7A8385ED-8D70-704A-ABDA-939673ABD290}</c15:txfldGUID>
                      <c15:f>'Fig. 8b'!$H$21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D97-D44A-94D8-64D9C508C48E}"/>
                </c:ext>
              </c:extLst>
            </c:dLbl>
            <c:dLbl>
              <c:idx val="5"/>
              <c:tx>
                <c:strRef>
                  <c:f>'Fig. 8b'!$H$22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{8D467607-6803-154B-BC6C-52C1FFD8A6CD}</c15:txfldGUID>
                      <c15:f>'Fig. 8b'!$H$22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D97-D44A-94D8-64D9C508C48E}"/>
                </c:ext>
              </c:extLst>
            </c:dLbl>
            <c:dLbl>
              <c:idx val="6"/>
              <c:tx>
                <c:strRef>
                  <c:f>'Fig. 8b'!$H$23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{9E8C1E25-88D6-4947-BA54-59B4321DD5C2}</c15:txfldGUID>
                      <c15:f>'Fig. 8b'!$H$23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D97-D44A-94D8-64D9C508C48E}"/>
                </c:ext>
              </c:extLst>
            </c:dLbl>
            <c:dLbl>
              <c:idx val="8"/>
              <c:tx>
                <c:strRef>
                  <c:f>'Fig. 8b'!$H$25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{5501A9ED-3FBB-F347-96DF-13C5A95C910C}</c15:txfldGUID>
                      <c15:f>'Fig. 8b'!$H$25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ED97-D44A-94D8-64D9C508C48E}"/>
                </c:ext>
              </c:extLst>
            </c:dLbl>
            <c:dLbl>
              <c:idx val="9"/>
              <c:tx>
                <c:strRef>
                  <c:f>'Fig. 8b'!$H$26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{C4755873-0165-F241-AD5D-9935FA29EF7F}</c15:txfldGUID>
                      <c15:f>'Fig. 8b'!$H$26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D97-D44A-94D8-64D9C508C48E}"/>
                </c:ext>
              </c:extLst>
            </c:dLbl>
            <c:dLbl>
              <c:idx val="10"/>
              <c:tx>
                <c:strRef>
                  <c:f>'Fig. 8b'!$H$27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{919BAB62-CAE8-6B48-B761-D125673A0E0A}</c15:txfldGUID>
                      <c15:f>'Fig. 8b'!$H$27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8b'!$H$4:$H$14</c:f>
              <c:numCache>
                <c:formatCode>_(* #,##0_);_(* \(#,##0\);_(* "-"??_);_(@_)</c:formatCode>
                <c:ptCount val="11"/>
                <c:pt idx="0">
                  <c:v>743.77656000000002</c:v>
                </c:pt>
                <c:pt idx="1">
                  <c:v>743.77656000000002</c:v>
                </c:pt>
                <c:pt idx="2">
                  <c:v>743.77656000000002</c:v>
                </c:pt>
                <c:pt idx="4">
                  <c:v>833.15484000000004</c:v>
                </c:pt>
                <c:pt idx="5">
                  <c:v>833.15484000000004</c:v>
                </c:pt>
                <c:pt idx="6">
                  <c:v>833.15484000000004</c:v>
                </c:pt>
                <c:pt idx="8">
                  <c:v>913.44024000000002</c:v>
                </c:pt>
                <c:pt idx="9">
                  <c:v>913.44024000000002</c:v>
                </c:pt>
                <c:pt idx="10">
                  <c:v>913.44024000000002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D97-D44A-94D8-64D9C508C48E}"/>
            </c:ext>
          </c:extLst>
        </c:ser>
        <c:ser>
          <c:idx val="5"/>
          <c:order val="3"/>
          <c:tx>
            <c:strRef>
              <c:f>'Fig. 8b'!$I$3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6A4AA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'Fig. 8b'!$I$17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{4DDD1C71-2C13-5740-9339-7D9C2DDBCB2B}</c15:txfldGUID>
                      <c15:f>'Fig. 8b'!$I$17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D97-D44A-94D8-64D9C508C48E}"/>
                </c:ext>
              </c:extLst>
            </c:dLbl>
            <c:dLbl>
              <c:idx val="1"/>
              <c:tx>
                <c:strRef>
                  <c:f>'Fig. 8b'!$I$18</c:f>
                  <c:strCache>
                    <c:ptCount val="1"/>
                    <c:pt idx="0">
                      <c:v>17%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{E3B45816-8258-A74F-9106-2E28D4B8E0BE}</c15:txfldGUID>
                      <c15:f>'Fig. 8b'!$I$18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D97-D44A-94D8-64D9C508C48E}"/>
                </c:ext>
              </c:extLst>
            </c:dLbl>
            <c:dLbl>
              <c:idx val="2"/>
              <c:tx>
                <c:strRef>
                  <c:f>'Fig. 8b'!$I$19</c:f>
                  <c:strCache>
                    <c:ptCount val="1"/>
                    <c:pt idx="0">
                      <c:v>19%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{DCBACAD7-431B-EE48-9282-D0B613C71CCC}</c15:txfldGUID>
                      <c15:f>'Fig. 8b'!$I$19</c15:f>
                      <c15:dlblFieldTableCache>
                        <c:ptCount val="1"/>
                        <c:pt idx="0">
                          <c:v>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D97-D44A-94D8-64D9C508C48E}"/>
                </c:ext>
              </c:extLst>
            </c:dLbl>
            <c:dLbl>
              <c:idx val="4"/>
              <c:tx>
                <c:strRef>
                  <c:f>'Fig. 8b'!$I$21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{01A83AAE-9ED2-F64F-9F89-2D4C66B04BED}</c15:txfldGUID>
                      <c15:f>'Fig. 8b'!$I$21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D97-D44A-94D8-64D9C508C48E}"/>
                </c:ext>
              </c:extLst>
            </c:dLbl>
            <c:dLbl>
              <c:idx val="5"/>
              <c:tx>
                <c:strRef>
                  <c:f>'Fig. 8b'!$I$22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{73CF0C96-E07E-9547-B52B-D86CAD373A5B}</c15:txfldGUID>
                      <c15:f>'Fig. 8b'!$I$22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D97-D44A-94D8-64D9C508C48E}"/>
                </c:ext>
              </c:extLst>
            </c:dLbl>
            <c:dLbl>
              <c:idx val="6"/>
              <c:tx>
                <c:strRef>
                  <c:f>'Fig. 8b'!$I$23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{A045BC3F-D060-B249-A1D3-90228EEEAF07}</c15:txfldGUID>
                      <c15:f>'Fig. 8b'!$I$23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D97-D44A-94D8-64D9C508C48E}"/>
                </c:ext>
              </c:extLst>
            </c:dLbl>
            <c:dLbl>
              <c:idx val="8"/>
              <c:tx>
                <c:strRef>
                  <c:f>'Fig. 8b'!$I$25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{1BE7ECDC-F1C2-F043-BF8E-B86B7F4EFA07}</c15:txfldGUID>
                      <c15:f>'Fig. 8b'!$I$25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D97-D44A-94D8-64D9C508C48E}"/>
                </c:ext>
              </c:extLst>
            </c:dLbl>
            <c:dLbl>
              <c:idx val="9"/>
              <c:tx>
                <c:strRef>
                  <c:f>'Fig. 8b'!$I$26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{DBB7F728-A2FD-7145-B0A1-D9CE2BCDF8BF}</c15:txfldGUID>
                      <c15:f>'Fig. 8b'!$I$26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D97-D44A-94D8-64D9C508C48E}"/>
                </c:ext>
              </c:extLst>
            </c:dLbl>
            <c:dLbl>
              <c:idx val="10"/>
              <c:tx>
                <c:strRef>
                  <c:f>'Fig. 8b'!$I$27</c:f>
                  <c:strCache>
                    <c:ptCount val="1"/>
                    <c:pt idx="0">
                      <c:v>14%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{4C235490-2F7E-AA4D-A6E7-3C6113611660}</c15:txfldGUID>
                      <c15:f>'Fig. 8b'!$I$27</c15:f>
                      <c15:dlblFieldTableCache>
                        <c:ptCount val="1"/>
                        <c:pt idx="0">
                          <c:v>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8b'!$I$4:$I$14</c:f>
              <c:numCache>
                <c:formatCode>_(* #,##0_);_(* \(#,##0\);_(* "-"??_);_(@_)</c:formatCode>
                <c:ptCount val="11"/>
                <c:pt idx="0">
                  <c:v>1338.9222</c:v>
                </c:pt>
                <c:pt idx="1">
                  <c:v>1343.1620399999999</c:v>
                </c:pt>
                <c:pt idx="2">
                  <c:v>1336.8285599999999</c:v>
                </c:pt>
                <c:pt idx="4">
                  <c:v>1358.1066000000001</c:v>
                </c:pt>
                <c:pt idx="5">
                  <c:v>1363.99332</c:v>
                </c:pt>
                <c:pt idx="6">
                  <c:v>1352.4476400000001</c:v>
                </c:pt>
                <c:pt idx="8">
                  <c:v>1363.5903599999999</c:v>
                </c:pt>
                <c:pt idx="9">
                  <c:v>1365.26352</c:v>
                </c:pt>
                <c:pt idx="10">
                  <c:v>1366.5950399999999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D97-D44A-94D8-64D9C508C48E}"/>
            </c:ext>
          </c:extLst>
        </c:ser>
        <c:ser>
          <c:idx val="2"/>
          <c:order val="4"/>
          <c:tx>
            <c:strRef>
              <c:f>'Fig. 8b'!$F$3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'Fig. 8b'!$F$17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{6D21634F-6CEE-5244-AC59-79A8BB19B4D4}</c15:txfldGUID>
                      <c15:f>'Fig. 8b'!$F$17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D97-D44A-94D8-64D9C508C48E}"/>
                </c:ext>
              </c:extLst>
            </c:dLbl>
            <c:dLbl>
              <c:idx val="1"/>
              <c:tx>
                <c:strRef>
                  <c:f>'Fig. 8b'!$F$18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{EC4F8970-8FDB-B34E-87FF-AAA84C6C7EEE}</c15:txfldGUID>
                      <c15:f>'Fig. 8b'!$F$18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D97-D44A-94D8-64D9C508C48E}"/>
                </c:ext>
              </c:extLst>
            </c:dLbl>
            <c:dLbl>
              <c:idx val="2"/>
              <c:tx>
                <c:strRef>
                  <c:f>'Fig. 8b'!$F$19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{CDC8D5DF-654F-8241-8025-DCDEF140C318}</c15:txfldGUID>
                      <c15:f>'Fig. 8b'!$F$19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D97-D44A-94D8-64D9C508C48E}"/>
                </c:ext>
              </c:extLst>
            </c:dLbl>
            <c:dLbl>
              <c:idx val="4"/>
              <c:tx>
                <c:strRef>
                  <c:f>'Fig. 8b'!$F$21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{104946A7-DF91-164D-B492-B1D688FAEF69}</c15:txfldGUID>
                      <c15:f>'Fig. 8b'!$F$21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D97-D44A-94D8-64D9C508C48E}"/>
                </c:ext>
              </c:extLst>
            </c:dLbl>
            <c:dLbl>
              <c:idx val="5"/>
              <c:tx>
                <c:strRef>
                  <c:f>'Fig. 8b'!$F$22</c:f>
                  <c:strCache>
                    <c:ptCount val="1"/>
                    <c:pt idx="0">
                      <c:v>16%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{D50117DC-9958-DE4A-896B-CD6CD68A02DC}</c15:txfldGUID>
                      <c15:f>'Fig. 8b'!$F$22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D97-D44A-94D8-64D9C508C48E}"/>
                </c:ext>
              </c:extLst>
            </c:dLbl>
            <c:dLbl>
              <c:idx val="6"/>
              <c:tx>
                <c:strRef>
                  <c:f>'Fig. 8b'!$F$23</c:f>
                  <c:strCache>
                    <c:ptCount val="1"/>
                    <c:pt idx="0">
                      <c:v>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{C7CEE195-84D9-AB47-8AF1-AAD2BB78DB1C}</c15:txfldGUID>
                      <c15:f>'Fig. 8b'!$F$23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D97-D44A-94D8-64D9C508C48E}"/>
                </c:ext>
              </c:extLst>
            </c:dLbl>
            <c:dLbl>
              <c:idx val="8"/>
              <c:tx>
                <c:strRef>
                  <c:f>'Fig. 8b'!$F$25</c:f>
                  <c:strCache>
                    <c:ptCount val="1"/>
                    <c:pt idx="0">
                      <c:v>28%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{500D472C-AF98-AA47-B861-78992E383E38}</c15:txfldGUID>
                      <c15:f>'Fig. 8b'!$F$25</c15:f>
                      <c15:dlblFieldTableCache>
                        <c:ptCount val="1"/>
                        <c:pt idx="0">
                          <c:v>28%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D97-D44A-94D8-64D9C508C48E}"/>
                </c:ext>
              </c:extLst>
            </c:dLbl>
            <c:dLbl>
              <c:idx val="9"/>
              <c:tx>
                <c:strRef>
                  <c:f>'Fig. 8b'!$F$26</c:f>
                  <c:strCache>
                    <c:ptCount val="1"/>
                    <c:pt idx="0">
                      <c:v>34%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{3B77023A-C3EC-1645-BE56-EA83A44F3B33}</c15:txfldGUID>
                      <c15:f>'Fig. 8b'!$F$26</c15:f>
                      <c15:dlblFieldTableCache>
                        <c:ptCount val="1"/>
                        <c:pt idx="0">
                          <c:v>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D97-D44A-94D8-64D9C508C48E}"/>
                </c:ext>
              </c:extLst>
            </c:dLbl>
            <c:dLbl>
              <c:idx val="10"/>
              <c:tx>
                <c:strRef>
                  <c:f>'Fig. 8b'!$F$27</c:f>
                  <c:strCache>
                    <c:ptCount val="1"/>
                    <c:pt idx="0">
                      <c:v>22%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{AF6B85C4-F922-A847-9DE6-FA9E1C3C552E}</c15:txfldGUID>
                      <c15:f>'Fig. 8b'!$F$27</c15:f>
                      <c15:dlblFieldTableCache>
                        <c:ptCount val="1"/>
                        <c:pt idx="0">
                          <c:v>22%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8b'!$F$4:$F$14</c:f>
              <c:numCache>
                <c:formatCode>_(* #,##0_);_(* \(#,##0\);_(* "-"??_);_(@_)</c:formatCode>
                <c:ptCount val="11"/>
                <c:pt idx="0">
                  <c:v>210.20496</c:v>
                </c:pt>
                <c:pt idx="1">
                  <c:v>221.90832</c:v>
                </c:pt>
                <c:pt idx="2">
                  <c:v>210.20496</c:v>
                </c:pt>
                <c:pt idx="4">
                  <c:v>859.53120000000001</c:v>
                </c:pt>
                <c:pt idx="5">
                  <c:v>1593.4177199999999</c:v>
                </c:pt>
                <c:pt idx="6">
                  <c:v>754.03452000000004</c:v>
                </c:pt>
                <c:pt idx="8">
                  <c:v>2739.37464</c:v>
                </c:pt>
                <c:pt idx="9">
                  <c:v>4065.62988</c:v>
                </c:pt>
                <c:pt idx="10">
                  <c:v>2161.4774400000001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D97-D44A-94D8-64D9C508C48E}"/>
            </c:ext>
          </c:extLst>
        </c:ser>
        <c:ser>
          <c:idx val="6"/>
          <c:order val="5"/>
          <c:tx>
            <c:strRef>
              <c:f>'Fig. 8b'!$J$3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'Fig. 8b'!$J$17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{23850D5A-D4FB-6244-8030-FD710AE5E398}</c15:txfldGUID>
                      <c15:f>'Fig. 8b'!$J$17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D97-D44A-94D8-64D9C508C48E}"/>
                </c:ext>
              </c:extLst>
            </c:dLbl>
            <c:dLbl>
              <c:idx val="1"/>
              <c:tx>
                <c:strRef>
                  <c:f>'Fig. 8b'!$J$18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{189929E0-6612-1D47-B077-20DC1EF62859}</c15:txfldGUID>
                      <c15:f>'Fig. 8b'!$J$18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D97-D44A-94D8-64D9C508C48E}"/>
                </c:ext>
              </c:extLst>
            </c:dLbl>
            <c:dLbl>
              <c:idx val="2"/>
              <c:tx>
                <c:strRef>
                  <c:f>'Fig. 8b'!$J$19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{4EB23DFF-B6D2-1C43-8132-EF5E283F8DE9}</c15:txfldGUID>
                      <c15:f>'Fig. 8b'!$J$19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D97-D44A-94D8-64D9C508C48E}"/>
                </c:ext>
              </c:extLst>
            </c:dLbl>
            <c:dLbl>
              <c:idx val="4"/>
              <c:tx>
                <c:strRef>
                  <c:f>'Fig. 8b'!$J$21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{CBCB6ED6-D4E3-6945-9884-C76C375891D7}</c15:txfldGUID>
                      <c15:f>'Fig. 8b'!$J$21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D97-D44A-94D8-64D9C508C48E}"/>
                </c:ext>
              </c:extLst>
            </c:dLbl>
            <c:dLbl>
              <c:idx val="5"/>
              <c:tx>
                <c:strRef>
                  <c:f>'Fig. 8b'!$J$22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{7B9A55AD-2402-B741-8E3B-29A8A3DA8C53}</c15:txfldGUID>
                      <c15:f>'Fig. 8b'!$J$22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D97-D44A-94D8-64D9C508C48E}"/>
                </c:ext>
              </c:extLst>
            </c:dLbl>
            <c:dLbl>
              <c:idx val="6"/>
              <c:tx>
                <c:strRef>
                  <c:f>'Fig. 8b'!$J$23</c:f>
                  <c:strCache>
                    <c:ptCount val="1"/>
                    <c:pt idx="0">
                      <c:v>8%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{FFE7A429-5A34-6847-93C4-9D2C004DD214}</c15:txfldGUID>
                      <c15:f>'Fig. 8b'!$J$23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ED97-D44A-94D8-64D9C508C48E}"/>
                </c:ext>
              </c:extLst>
            </c:dLbl>
            <c:dLbl>
              <c:idx val="8"/>
              <c:tx>
                <c:strRef>
                  <c:f>'Fig. 8b'!$J$25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{9B04131B-5DD4-0849-BE4A-A07EC1E2F4DA}</c15:txfldGUID>
                      <c15:f>'Fig. 8b'!$J$25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D97-D44A-94D8-64D9C508C48E}"/>
                </c:ext>
              </c:extLst>
            </c:dLbl>
            <c:dLbl>
              <c:idx val="9"/>
              <c:tx>
                <c:strRef>
                  <c:f>'Fig. 8b'!$J$26</c:f>
                  <c:strCache>
                    <c:ptCount val="1"/>
                    <c:pt idx="0">
                      <c:v>13%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{86FCC584-4F46-7647-B307-8CFEEA4F2E08}</c15:txfldGUID>
                      <c15:f>'Fig. 8b'!$J$26</c15:f>
                      <c15:dlblFieldTableCache>
                        <c:ptCount val="1"/>
                        <c:pt idx="0">
                          <c:v>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D97-D44A-94D8-64D9C508C48E}"/>
                </c:ext>
              </c:extLst>
            </c:dLbl>
            <c:dLbl>
              <c:idx val="10"/>
              <c:tx>
                <c:strRef>
                  <c:f>'Fig. 8b'!$J$27</c:f>
                  <c:strCache>
                    <c:ptCount val="1"/>
                    <c:pt idx="0">
                      <c:v>11%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{6DB12D3D-76B1-5B4C-A59F-AB9711B142A4}</c15:txfldGUID>
                      <c15:f>'Fig. 8b'!$J$27</c15:f>
                      <c15:dlblFieldTableCache>
                        <c:ptCount val="1"/>
                        <c:pt idx="0">
                          <c:v>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8b'!$J$4:$J$14</c:f>
              <c:numCache>
                <c:formatCode>_(* #,##0_);_(* \(#,##0\);_(* "-"??_);_(@_)</c:formatCode>
                <c:ptCount val="11"/>
                <c:pt idx="0">
                  <c:v>220.76952</c:v>
                </c:pt>
                <c:pt idx="1">
                  <c:v>372.10728</c:v>
                </c:pt>
                <c:pt idx="2">
                  <c:v>220.76952</c:v>
                </c:pt>
                <c:pt idx="4">
                  <c:v>696.57767999999999</c:v>
                </c:pt>
                <c:pt idx="5">
                  <c:v>926.79924000000005</c:v>
                </c:pt>
                <c:pt idx="6">
                  <c:v>634.25027999999998</c:v>
                </c:pt>
                <c:pt idx="8">
                  <c:v>1050.68316</c:v>
                </c:pt>
                <c:pt idx="9">
                  <c:v>1546.3239599999999</c:v>
                </c:pt>
                <c:pt idx="10">
                  <c:v>1038.30528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D97-D44A-94D8-64D9C508C48E}"/>
            </c:ext>
          </c:extLst>
        </c:ser>
        <c:ser>
          <c:idx val="3"/>
          <c:order val="6"/>
          <c:tx>
            <c:strRef>
              <c:f>'Fig. 8b'!$G$3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D97-D44A-94D8-64D9C508C4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D97-D44A-94D8-64D9C508C4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D97-D44A-94D8-64D9C508C48E}"/>
                </c:ext>
              </c:extLst>
            </c:dLbl>
            <c:dLbl>
              <c:idx val="4"/>
              <c:tx>
                <c:strRef>
                  <c:f>'Fig. 8b'!$G$21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{7F48596C-E0C0-2D40-8B5C-7E861711FEB9}</c15:txfldGUID>
                      <c15:f>'Fig. 8b'!$G$21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D97-D44A-94D8-64D9C508C48E}"/>
                </c:ext>
              </c:extLst>
            </c:dLbl>
            <c:dLbl>
              <c:idx val="5"/>
              <c:tx>
                <c:strRef>
                  <c:f>'Fig. 8b'!$G$22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{AF603F03-0BA6-654B-A596-5DF8F163A262}</c15:txfldGUID>
                      <c15:f>'Fig. 8b'!$G$22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D97-D44A-94D8-64D9C508C48E}"/>
                </c:ext>
              </c:extLst>
            </c:dLbl>
            <c:dLbl>
              <c:idx val="6"/>
              <c:tx>
                <c:strRef>
                  <c:f>'Fig. 8b'!$G$23</c:f>
                  <c:strCache>
                    <c:ptCount val="1"/>
                    <c:pt idx="0">
                      <c:v>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{1218F2A0-9B34-3E45-AD3D-0F74B2A548EE}</c15:txfldGUID>
                      <c15:f>'Fig. 8b'!$G$23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D97-D44A-94D8-64D9C508C48E}"/>
                </c:ext>
              </c:extLst>
            </c:dLbl>
            <c:dLbl>
              <c:idx val="8"/>
              <c:tx>
                <c:strRef>
                  <c:f>'Fig. 8b'!$G$25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{8C7CF651-B610-AC4E-984F-9C86D7290A61}</c15:txfldGUID>
                      <c15:f>'Fig. 8b'!$G$25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D97-D44A-94D8-64D9C508C48E}"/>
                </c:ext>
              </c:extLst>
            </c:dLbl>
            <c:dLbl>
              <c:idx val="9"/>
              <c:tx>
                <c:strRef>
                  <c:f>'Fig. 8b'!$G$26</c:f>
                  <c:strCache>
                    <c:ptCount val="1"/>
                    <c:pt idx="0">
                      <c:v>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{A2048CBF-2ABF-9441-8DC3-52D104817A4E}</c15:txfldGUID>
                      <c15:f>'Fig. 8b'!$G$26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D97-D44A-94D8-64D9C508C48E}"/>
                </c:ext>
              </c:extLst>
            </c:dLbl>
            <c:dLbl>
              <c:idx val="10"/>
              <c:tx>
                <c:strRef>
                  <c:f>'Fig. 8b'!$G$27</c:f>
                  <c:strCache>
                    <c:ptCount val="1"/>
                    <c:pt idx="0">
                      <c:v>2%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{01420FA9-9E1D-D94A-B3A8-58A93F5D287D}</c15:txfldGUID>
                      <c15:f>'Fig. 8b'!$G$27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D97-D44A-94D8-64D9C508C4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'Fig. 8b'!$B$4:$C$14</c:f>
              <c:multiLvlStrCache>
                <c:ptCount val="11"/>
                <c:lvl>
                  <c:pt idx="0">
                    <c:v>R</c:v>
                  </c:pt>
                  <c:pt idx="1">
                    <c:v>D+20%</c:v>
                  </c:pt>
                  <c:pt idx="2">
                    <c:v>C+20%</c:v>
                  </c:pt>
                  <c:pt idx="3">
                    <c:v> </c:v>
                  </c:pt>
                  <c:pt idx="4">
                    <c:v>R</c:v>
                  </c:pt>
                  <c:pt idx="5">
                    <c:v>D+20%</c:v>
                  </c:pt>
                  <c:pt idx="6">
                    <c:v>C+20%</c:v>
                  </c:pt>
                  <c:pt idx="8">
                    <c:v>R</c:v>
                  </c:pt>
                  <c:pt idx="9">
                    <c:v>D+20%</c:v>
                  </c:pt>
                  <c:pt idx="10">
                    <c:v>C+20%</c:v>
                  </c:pt>
                </c:lvl>
                <c:lvl>
                  <c:pt idx="0">
                    <c:v>2020</c:v>
                  </c:pt>
                  <c:pt idx="3">
                    <c:v> </c:v>
                  </c:pt>
                  <c:pt idx="4">
                    <c:v>2025</c:v>
                  </c:pt>
                  <c:pt idx="7">
                    <c:v> </c:v>
                  </c:pt>
                  <c:pt idx="8">
                    <c:v>2030</c:v>
                  </c:pt>
                </c:lvl>
              </c:multiLvlStrCache>
            </c:multiLvlStrRef>
          </c:cat>
          <c:val>
            <c:numRef>
              <c:f>'Fig. 8b'!$G$4:$G$14</c:f>
              <c:numCache>
                <c:formatCode>_(* #,##0_);_(* \(#,##0\);_(* "-"??_);_(@_)</c:formatCode>
                <c:ptCount val="11"/>
                <c:pt idx="0">
                  <c:v>-12.693239999999999</c:v>
                </c:pt>
                <c:pt idx="1">
                  <c:v>-16.40748</c:v>
                </c:pt>
                <c:pt idx="2">
                  <c:v>-12.50928</c:v>
                </c:pt>
                <c:pt idx="4">
                  <c:v>-31.64988</c:v>
                </c:pt>
                <c:pt idx="5">
                  <c:v>-98.681399999999996</c:v>
                </c:pt>
                <c:pt idx="6">
                  <c:v>-22.819800000000001</c:v>
                </c:pt>
                <c:pt idx="8">
                  <c:v>-249.09935999999999</c:v>
                </c:pt>
                <c:pt idx="9">
                  <c:v>-397.49376000000001</c:v>
                </c:pt>
                <c:pt idx="10">
                  <c:v>-177.66156000000001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D97-D44A-94D8-64D9C508C4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497148431"/>
        <c:axId val="1497057311"/>
      </c:barChart>
      <c:catAx>
        <c:axId val="14971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057311"/>
        <c:crosses val="autoZero"/>
        <c:auto val="1"/>
        <c:lblAlgn val="ctr"/>
        <c:lblOffset val="100"/>
        <c:noMultiLvlLbl val="0"/>
      </c:catAx>
      <c:valAx>
        <c:axId val="1497057311"/>
        <c:scaling>
          <c:orientation val="minMax"/>
          <c:max val="12000"/>
          <c:min val="-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b="1"/>
                  <a:t>Power</a:t>
                </a:r>
                <a:r>
                  <a:rPr lang="zh-CN" altLang="en-US" b="1" baseline="0"/>
                  <a:t> </a:t>
                </a:r>
                <a:r>
                  <a:rPr lang="en-US" altLang="zh-CN" b="1" baseline="0"/>
                  <a:t>Generation</a:t>
                </a:r>
                <a:r>
                  <a:rPr lang="zh-CN" altLang="en-US" b="1" baseline="0"/>
                  <a:t> </a:t>
                </a:r>
                <a:r>
                  <a:rPr lang="en-US" altLang="zh-CN" b="1" baseline="0"/>
                  <a:t>(TWh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714843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36</xdr:row>
      <xdr:rowOff>165100</xdr:rowOff>
    </xdr:from>
    <xdr:to>
      <xdr:col>13</xdr:col>
      <xdr:colOff>901700</xdr:colOff>
      <xdr:row>73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28</xdr:row>
      <xdr:rowOff>177800</xdr:rowOff>
    </xdr:from>
    <xdr:to>
      <xdr:col>14</xdr:col>
      <xdr:colOff>406400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F0492-74D2-F249-BB5B-D829E3F03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36</xdr:row>
      <xdr:rowOff>66680</xdr:rowOff>
    </xdr:from>
    <xdr:to>
      <xdr:col>16</xdr:col>
      <xdr:colOff>152400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02113-B6C8-D94B-834E-B34CB934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444500</xdr:colOff>
      <xdr:row>4</xdr:row>
      <xdr:rowOff>50800</xdr:rowOff>
    </xdr:from>
    <xdr:to>
      <xdr:col>21</xdr:col>
      <xdr:colOff>609600</xdr:colOff>
      <xdr:row>27</xdr:row>
      <xdr:rowOff>127000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8A232E82-5C34-4148-BD91-CEA697893C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0" y="812800"/>
          <a:ext cx="5943600" cy="445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533400</xdr:colOff>
      <xdr:row>6</xdr:row>
      <xdr:rowOff>152400</xdr:rowOff>
    </xdr:from>
    <xdr:to>
      <xdr:col>21</xdr:col>
      <xdr:colOff>698500</xdr:colOff>
      <xdr:row>30</xdr:row>
      <xdr:rowOff>38100</xdr:rowOff>
    </xdr:to>
    <xdr:pic>
      <xdr:nvPicPr>
        <xdr:cNvPr id="2" name="Picture 1" descr="A screenshot of a cell phone&#10;&#10;Description automatically generated">
          <a:extLst>
            <a:ext uri="{FF2B5EF4-FFF2-40B4-BE49-F238E27FC236}">
              <a16:creationId xmlns:a16="http://schemas.microsoft.com/office/drawing/2014/main" id="{73B10E1B-63DA-FA46-8F87-941FD19AC1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0400" y="1295400"/>
          <a:ext cx="5943600" cy="445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14</xdr:row>
      <xdr:rowOff>114300</xdr:rowOff>
    </xdr:from>
    <xdr:to>
      <xdr:col>5</xdr:col>
      <xdr:colOff>501649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B0CFF-7B7A-8D41-B47B-092DDA18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13</xdr:row>
      <xdr:rowOff>177800</xdr:rowOff>
    </xdr:from>
    <xdr:to>
      <xdr:col>12</xdr:col>
      <xdr:colOff>592137</xdr:colOff>
      <xdr:row>35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AAA8F-62DC-0843-8D28-60F06773E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127001</xdr:colOff>
      <xdr:row>25</xdr:row>
      <xdr:rowOff>187325</xdr:rowOff>
    </xdr:from>
    <xdr:to>
      <xdr:col>8</xdr:col>
      <xdr:colOff>914401</xdr:colOff>
      <xdr:row>61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38</xdr:row>
      <xdr:rowOff>12700</xdr:rowOff>
    </xdr:from>
    <xdr:to>
      <xdr:col>13</xdr:col>
      <xdr:colOff>571500</xdr:colOff>
      <xdr:row>64</xdr:row>
      <xdr:rowOff>43468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7832CBC-33CB-474F-8455-6DF519B7A085}"/>
            </a:ext>
          </a:extLst>
        </xdr:cNvPr>
        <xdr:cNvGrpSpPr/>
      </xdr:nvGrpSpPr>
      <xdr:grpSpPr>
        <a:xfrm>
          <a:off x="5461000" y="7251700"/>
          <a:ext cx="5943600" cy="4983768"/>
          <a:chOff x="1600200" y="963295"/>
          <a:chExt cx="5943600" cy="4983768"/>
        </a:xfrm>
      </xdr:grpSpPr>
      <xdr:pic>
        <xdr:nvPicPr>
          <xdr:cNvPr id="3" name="Picture 2" descr="A picture containing text, map&#10;&#10;Description automatically generated">
            <a:extLst>
              <a:ext uri="{FF2B5EF4-FFF2-40B4-BE49-F238E27FC236}">
                <a16:creationId xmlns:a16="http://schemas.microsoft.com/office/drawing/2014/main" id="{68AC1347-381C-5744-8ED4-3932A05E736B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200" y="963295"/>
            <a:ext cx="5943600" cy="4931410"/>
          </a:xfrm>
          <a:prstGeom prst="rect">
            <a:avLst/>
          </a:prstGeom>
        </xdr:spPr>
      </xdr:pic>
      <xdr:pic>
        <xdr:nvPicPr>
          <xdr:cNvPr id="4" name="Picture 3" descr="A close up of a hand&#10;&#10;Description automatically generated">
            <a:extLst>
              <a:ext uri="{FF2B5EF4-FFF2-40B4-BE49-F238E27FC236}">
                <a16:creationId xmlns:a16="http://schemas.microsoft.com/office/drawing/2014/main" id="{46E154CE-647D-044A-ABB8-32D1257E7C6D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50820" y="5031105"/>
            <a:ext cx="736600" cy="8636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27D7F07-A1F4-334A-9332-4364A038F269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1820" y="4669790"/>
            <a:ext cx="863600" cy="1219200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3695874-57BF-424C-8571-8578E82BF54E}"/>
              </a:ext>
            </a:extLst>
          </xdr:cNvPr>
          <xdr:cNvSpPr txBox="1"/>
        </xdr:nvSpPr>
        <xdr:spPr>
          <a:xfrm>
            <a:off x="2161492" y="4669790"/>
            <a:ext cx="678391" cy="1277273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Coal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Gas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Solar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Storage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Nuclear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Hydro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Wind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6</xdr:row>
      <xdr:rowOff>165100</xdr:rowOff>
    </xdr:from>
    <xdr:to>
      <xdr:col>16</xdr:col>
      <xdr:colOff>228600</xdr:colOff>
      <xdr:row>30</xdr:row>
      <xdr:rowOff>50800</xdr:rowOff>
    </xdr:to>
    <xdr:pic>
      <xdr:nvPicPr>
        <xdr:cNvPr id="2" name="Picture 1" descr="A close up of a map&#10;&#10;Description automatically generated">
          <a:extLst>
            <a:ext uri="{FF2B5EF4-FFF2-40B4-BE49-F238E27FC236}">
              <a16:creationId xmlns:a16="http://schemas.microsoft.com/office/drawing/2014/main" id="{57975EF6-4BEE-1F4B-9DA9-40988429C10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000" y="1308100"/>
          <a:ext cx="5943600" cy="445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28</xdr:row>
      <xdr:rowOff>114300</xdr:rowOff>
    </xdr:from>
    <xdr:to>
      <xdr:col>15</xdr:col>
      <xdr:colOff>114300</xdr:colOff>
      <xdr:row>59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8E68-DB37-704B-B15A-524BF7A15A11}">
  <dimension ref="B2:B17"/>
  <sheetViews>
    <sheetView tabSelected="1" workbookViewId="0">
      <selection activeCell="K30" sqref="K30"/>
    </sheetView>
  </sheetViews>
  <sheetFormatPr baseColWidth="10" defaultRowHeight="15" x14ac:dyDescent="0.2"/>
  <sheetData>
    <row r="2" spans="2:2" x14ac:dyDescent="0.2">
      <c r="B2" t="s">
        <v>43</v>
      </c>
    </row>
    <row r="4" spans="2:2" x14ac:dyDescent="0.2">
      <c r="B4" t="s">
        <v>99</v>
      </c>
    </row>
    <row r="6" spans="2:2" x14ac:dyDescent="0.2">
      <c r="B6" t="s">
        <v>100</v>
      </c>
    </row>
    <row r="8" spans="2:2" x14ac:dyDescent="0.2">
      <c r="B8" t="s">
        <v>96</v>
      </c>
    </row>
    <row r="10" spans="2:2" x14ac:dyDescent="0.2">
      <c r="B10" t="s">
        <v>97</v>
      </c>
    </row>
    <row r="12" spans="2:2" x14ac:dyDescent="0.2">
      <c r="B12" t="s">
        <v>98</v>
      </c>
    </row>
    <row r="15" spans="2:2" x14ac:dyDescent="0.2">
      <c r="B15" t="s">
        <v>44</v>
      </c>
    </row>
    <row r="17" spans="2:2" x14ac:dyDescent="0.2">
      <c r="B17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27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I24" sqref="I24"/>
    </sheetView>
  </sheetViews>
  <sheetFormatPr baseColWidth="10" defaultColWidth="8.83203125" defaultRowHeight="15" x14ac:dyDescent="0.2"/>
  <cols>
    <col min="1" max="3" width="8.83203125" style="2"/>
    <col min="4" max="4" width="11.33203125" style="2" bestFit="1" customWidth="1"/>
    <col min="5" max="5" width="11.1640625" style="2" bestFit="1" customWidth="1"/>
    <col min="6" max="6" width="12.6640625" style="2" bestFit="1" customWidth="1"/>
    <col min="7" max="9" width="11.1640625" style="2" bestFit="1" customWidth="1"/>
    <col min="10" max="10" width="12.6640625" style="2" bestFit="1" customWidth="1"/>
    <col min="11" max="11" width="8.83203125" style="2"/>
    <col min="12" max="12" width="12.6640625" style="2" bestFit="1" customWidth="1"/>
    <col min="13" max="16384" width="8.83203125" style="2"/>
  </cols>
  <sheetData>
    <row r="2" spans="2:12" x14ac:dyDescent="0.2">
      <c r="B2" s="2" t="s">
        <v>102</v>
      </c>
    </row>
    <row r="3" spans="2:12" x14ac:dyDescent="0.2">
      <c r="B3" s="2" t="s">
        <v>30</v>
      </c>
      <c r="C3" s="2" t="s">
        <v>31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L3" s="2" t="s">
        <v>3</v>
      </c>
    </row>
    <row r="4" spans="2:12" x14ac:dyDescent="0.2">
      <c r="B4" s="18">
        <v>2020</v>
      </c>
      <c r="C4" s="2" t="s">
        <v>1</v>
      </c>
      <c r="D4" s="10">
        <v>828281</v>
      </c>
      <c r="E4" s="10">
        <v>116284</v>
      </c>
      <c r="F4" s="10">
        <v>133306</v>
      </c>
      <c r="G4" s="10">
        <v>5097</v>
      </c>
      <c r="H4" s="10">
        <v>98200</v>
      </c>
      <c r="I4" s="10">
        <v>353172</v>
      </c>
      <c r="J4" s="10">
        <v>164989</v>
      </c>
      <c r="L4" s="12">
        <v>1699329</v>
      </c>
    </row>
    <row r="5" spans="2:12" x14ac:dyDescent="0.2">
      <c r="B5" s="18"/>
      <c r="C5" s="2" t="s">
        <v>6</v>
      </c>
      <c r="D5" s="10">
        <v>850467</v>
      </c>
      <c r="E5" s="10">
        <v>159900</v>
      </c>
      <c r="F5" s="10">
        <v>138048</v>
      </c>
      <c r="G5" s="10">
        <v>9770</v>
      </c>
      <c r="H5" s="10">
        <v>98200</v>
      </c>
      <c r="I5" s="10">
        <v>353172</v>
      </c>
      <c r="J5" s="10">
        <v>245732</v>
      </c>
      <c r="L5" s="12">
        <v>1855289</v>
      </c>
    </row>
    <row r="6" spans="2:12" x14ac:dyDescent="0.2">
      <c r="B6" s="18"/>
      <c r="C6" s="2" t="s">
        <v>7</v>
      </c>
      <c r="D6" s="10">
        <v>828975</v>
      </c>
      <c r="E6" s="10">
        <v>115934</v>
      </c>
      <c r="F6" s="10">
        <v>133306</v>
      </c>
      <c r="G6" s="10">
        <v>4678</v>
      </c>
      <c r="H6" s="10">
        <v>98200</v>
      </c>
      <c r="I6" s="10">
        <v>353172</v>
      </c>
      <c r="J6" s="10">
        <v>164989</v>
      </c>
      <c r="L6" s="12">
        <v>1699254</v>
      </c>
    </row>
    <row r="7" spans="2:12" x14ac:dyDescent="0.2">
      <c r="B7" s="2" t="s">
        <v>0</v>
      </c>
      <c r="C7" s="2" t="s">
        <v>0</v>
      </c>
      <c r="D7" s="10" t="s">
        <v>0</v>
      </c>
      <c r="E7" s="10"/>
      <c r="F7" s="10"/>
      <c r="G7" s="10"/>
      <c r="H7" s="10"/>
      <c r="I7" s="10"/>
      <c r="J7" s="10"/>
      <c r="L7" s="12"/>
    </row>
    <row r="8" spans="2:12" x14ac:dyDescent="0.2">
      <c r="B8" s="18">
        <v>2025</v>
      </c>
      <c r="C8" s="2" t="s">
        <v>1</v>
      </c>
      <c r="D8" s="10">
        <v>768889</v>
      </c>
      <c r="E8" s="10">
        <v>186841</v>
      </c>
      <c r="F8" s="10">
        <v>436510</v>
      </c>
      <c r="G8" s="10">
        <v>39793</v>
      </c>
      <c r="H8" s="10">
        <v>110000</v>
      </c>
      <c r="I8" s="10">
        <v>353172</v>
      </c>
      <c r="J8" s="10">
        <v>448728</v>
      </c>
      <c r="L8" s="12">
        <v>2343933</v>
      </c>
    </row>
    <row r="9" spans="2:12" x14ac:dyDescent="0.2">
      <c r="B9" s="18"/>
      <c r="C9" s="2" t="s">
        <v>6</v>
      </c>
      <c r="D9" s="10">
        <v>774372</v>
      </c>
      <c r="E9" s="10">
        <v>275310</v>
      </c>
      <c r="F9" s="10">
        <v>780406</v>
      </c>
      <c r="G9" s="10">
        <v>122747</v>
      </c>
      <c r="H9" s="10">
        <v>110000</v>
      </c>
      <c r="I9" s="10">
        <v>353172</v>
      </c>
      <c r="J9" s="10">
        <v>606661</v>
      </c>
      <c r="L9" s="12">
        <v>3022668</v>
      </c>
    </row>
    <row r="10" spans="2:12" x14ac:dyDescent="0.2">
      <c r="B10" s="18"/>
      <c r="C10" s="2" t="s">
        <v>7</v>
      </c>
      <c r="D10" s="10">
        <v>771981</v>
      </c>
      <c r="E10" s="10">
        <v>200703</v>
      </c>
      <c r="F10" s="10">
        <v>386310</v>
      </c>
      <c r="G10" s="10">
        <v>26011</v>
      </c>
      <c r="H10" s="10">
        <v>110000</v>
      </c>
      <c r="I10" s="10">
        <v>353172</v>
      </c>
      <c r="J10" s="10">
        <v>410085</v>
      </c>
      <c r="L10" s="12">
        <v>2258262</v>
      </c>
    </row>
    <row r="11" spans="2:12" x14ac:dyDescent="0.2">
      <c r="B11" s="2" t="s">
        <v>0</v>
      </c>
      <c r="D11" s="10" t="s">
        <v>0</v>
      </c>
      <c r="E11" s="10"/>
      <c r="F11" s="10"/>
      <c r="G11" s="10"/>
      <c r="H11" s="10"/>
      <c r="I11" s="10"/>
      <c r="J11" s="10"/>
      <c r="L11" s="12"/>
    </row>
    <row r="12" spans="2:12" x14ac:dyDescent="0.2">
      <c r="B12" s="18">
        <v>2030</v>
      </c>
      <c r="C12" s="2" t="s">
        <v>1</v>
      </c>
      <c r="D12" s="10">
        <v>706785</v>
      </c>
      <c r="E12" s="10">
        <v>167589</v>
      </c>
      <c r="F12" s="10">
        <v>1259092</v>
      </c>
      <c r="G12" s="10">
        <v>307434</v>
      </c>
      <c r="H12" s="10">
        <v>120600</v>
      </c>
      <c r="I12" s="10">
        <v>353172</v>
      </c>
      <c r="J12" s="10">
        <v>663064</v>
      </c>
      <c r="L12" s="12">
        <v>3577736</v>
      </c>
    </row>
    <row r="13" spans="2:12" x14ac:dyDescent="0.2">
      <c r="B13" s="18"/>
      <c r="C13" s="2" t="s">
        <v>6</v>
      </c>
      <c r="D13" s="10">
        <v>744842</v>
      </c>
      <c r="E13" s="10">
        <v>256909</v>
      </c>
      <c r="F13" s="10">
        <v>1891728</v>
      </c>
      <c r="G13" s="10">
        <v>486007</v>
      </c>
      <c r="H13" s="10">
        <v>120600</v>
      </c>
      <c r="I13" s="10">
        <v>353172</v>
      </c>
      <c r="J13" s="10">
        <v>1035390</v>
      </c>
      <c r="L13" s="12">
        <v>4888648</v>
      </c>
    </row>
    <row r="14" spans="2:12" x14ac:dyDescent="0.2">
      <c r="B14" s="18"/>
      <c r="C14" s="2" t="s">
        <v>7</v>
      </c>
      <c r="D14" s="10">
        <v>736338</v>
      </c>
      <c r="E14" s="10">
        <v>180024</v>
      </c>
      <c r="F14" s="10">
        <v>976117</v>
      </c>
      <c r="G14" s="10">
        <v>222952</v>
      </c>
      <c r="H14" s="10">
        <v>120600</v>
      </c>
      <c r="I14" s="10">
        <v>353172</v>
      </c>
      <c r="J14" s="10">
        <v>653749</v>
      </c>
      <c r="L14" s="12">
        <v>3242952</v>
      </c>
    </row>
    <row r="15" spans="2:12" x14ac:dyDescent="0.2">
      <c r="B15" s="2" t="s">
        <v>0</v>
      </c>
      <c r="C15" s="2" t="s">
        <v>0</v>
      </c>
      <c r="D15" s="2" t="s">
        <v>0</v>
      </c>
    </row>
    <row r="17" spans="2:12" x14ac:dyDescent="0.2">
      <c r="B17" s="18">
        <v>2020</v>
      </c>
      <c r="C17" s="2" t="s">
        <v>1</v>
      </c>
      <c r="D17" s="3">
        <f t="shared" ref="D17:J19" si="0">D4/$L4</f>
        <v>0.48741650380826784</v>
      </c>
      <c r="E17" s="3">
        <f t="shared" si="0"/>
        <v>6.8429362413046563E-2</v>
      </c>
      <c r="F17" s="3">
        <f t="shared" si="0"/>
        <v>7.84462573168586E-2</v>
      </c>
      <c r="G17" s="3">
        <f t="shared" si="0"/>
        <v>2.9994191825126271E-3</v>
      </c>
      <c r="H17" s="3">
        <f t="shared" si="0"/>
        <v>5.7787514954432011E-2</v>
      </c>
      <c r="I17" s="3">
        <f t="shared" si="0"/>
        <v>0.20783026712308211</v>
      </c>
      <c r="J17" s="3">
        <f t="shared" si="0"/>
        <v>9.7090675201800244E-2</v>
      </c>
      <c r="L17" s="5"/>
    </row>
    <row r="18" spans="2:12" x14ac:dyDescent="0.2">
      <c r="B18" s="18"/>
      <c r="C18" s="2" t="s">
        <v>6</v>
      </c>
      <c r="D18" s="3">
        <f t="shared" si="0"/>
        <v>0.45840135957255179</v>
      </c>
      <c r="E18" s="3">
        <f t="shared" si="0"/>
        <v>8.6186033550568128E-2</v>
      </c>
      <c r="F18" s="3">
        <f t="shared" si="0"/>
        <v>7.440781463157492E-2</v>
      </c>
      <c r="G18" s="3">
        <f t="shared" si="0"/>
        <v>5.266025939894E-3</v>
      </c>
      <c r="H18" s="3">
        <f t="shared" si="0"/>
        <v>5.2929759191155661E-2</v>
      </c>
      <c r="I18" s="3">
        <f t="shared" si="0"/>
        <v>0.19035956123277828</v>
      </c>
      <c r="J18" s="3">
        <f t="shared" si="0"/>
        <v>0.13244944588147722</v>
      </c>
      <c r="L18" s="5"/>
    </row>
    <row r="19" spans="2:12" x14ac:dyDescent="0.2">
      <c r="B19" s="18"/>
      <c r="C19" s="2" t="s">
        <v>7</v>
      </c>
      <c r="D19" s="3">
        <f t="shared" si="0"/>
        <v>0.48784643143402928</v>
      </c>
      <c r="E19" s="3">
        <f t="shared" si="0"/>
        <v>6.8226409942245242E-2</v>
      </c>
      <c r="F19" s="3">
        <f t="shared" si="0"/>
        <v>7.8449719700527401E-2</v>
      </c>
      <c r="G19" s="3">
        <f t="shared" si="0"/>
        <v>2.752972775111902E-3</v>
      </c>
      <c r="H19" s="3">
        <f t="shared" si="0"/>
        <v>5.7790065522870623E-2</v>
      </c>
      <c r="I19" s="3">
        <f t="shared" si="0"/>
        <v>0.20783944013078681</v>
      </c>
      <c r="J19" s="3">
        <f t="shared" si="0"/>
        <v>9.7094960494428728E-2</v>
      </c>
      <c r="L19" s="5"/>
    </row>
    <row r="20" spans="2:12" x14ac:dyDescent="0.2">
      <c r="B20" s="2" t="s">
        <v>0</v>
      </c>
      <c r="C20" s="2" t="s">
        <v>0</v>
      </c>
      <c r="D20" s="3"/>
      <c r="E20" s="3"/>
      <c r="F20" s="3"/>
      <c r="G20" s="3"/>
      <c r="H20" s="3"/>
      <c r="I20" s="3"/>
      <c r="J20" s="3"/>
      <c r="L20" s="5"/>
    </row>
    <row r="21" spans="2:12" x14ac:dyDescent="0.2">
      <c r="B21" s="18">
        <v>2025</v>
      </c>
      <c r="C21" s="2" t="s">
        <v>1</v>
      </c>
      <c r="D21" s="3">
        <f t="shared" ref="D21:J23" si="1">D8/$L8</f>
        <v>0.32803369379585506</v>
      </c>
      <c r="E21" s="3">
        <f t="shared" si="1"/>
        <v>7.9712602706647331E-2</v>
      </c>
      <c r="F21" s="3">
        <f t="shared" si="1"/>
        <v>0.18622972584967232</v>
      </c>
      <c r="G21" s="3">
        <f t="shared" si="1"/>
        <v>1.6977021100859111E-2</v>
      </c>
      <c r="H21" s="3">
        <f t="shared" si="1"/>
        <v>4.6929669064772757E-2</v>
      </c>
      <c r="I21" s="3">
        <f t="shared" si="1"/>
        <v>0.15067495529949021</v>
      </c>
      <c r="J21" s="3">
        <f t="shared" si="1"/>
        <v>0.19144233218270318</v>
      </c>
      <c r="L21" s="5"/>
    </row>
    <row r="22" spans="2:12" x14ac:dyDescent="0.2">
      <c r="B22" s="18"/>
      <c r="C22" s="2" t="s">
        <v>6</v>
      </c>
      <c r="D22" s="3">
        <f t="shared" si="1"/>
        <v>0.25618824164612192</v>
      </c>
      <c r="E22" s="3">
        <f t="shared" si="1"/>
        <v>9.1081786024796635E-2</v>
      </c>
      <c r="F22" s="3">
        <f t="shared" si="1"/>
        <v>0.25818449131694249</v>
      </c>
      <c r="G22" s="3">
        <f t="shared" si="1"/>
        <v>4.060882637458034E-2</v>
      </c>
      <c r="H22" s="3">
        <f t="shared" si="1"/>
        <v>3.6391691049099673E-2</v>
      </c>
      <c r="I22" s="3">
        <f t="shared" si="1"/>
        <v>0.11684114828356935</v>
      </c>
      <c r="J22" s="3">
        <f t="shared" si="1"/>
        <v>0.20070381530488959</v>
      </c>
      <c r="L22" s="5"/>
    </row>
    <row r="23" spans="2:12" x14ac:dyDescent="0.2">
      <c r="B23" s="18"/>
      <c r="C23" s="2" t="s">
        <v>7</v>
      </c>
      <c r="D23" s="3">
        <f t="shared" si="1"/>
        <v>0.34184740300284022</v>
      </c>
      <c r="E23" s="3">
        <f t="shared" si="1"/>
        <v>8.8874984390650863E-2</v>
      </c>
      <c r="F23" s="3">
        <f t="shared" si="1"/>
        <v>0.17106518198508411</v>
      </c>
      <c r="G23" s="3">
        <f t="shared" si="1"/>
        <v>1.1518149798384775E-2</v>
      </c>
      <c r="H23" s="3">
        <f t="shared" si="1"/>
        <v>4.8710025674611718E-2</v>
      </c>
      <c r="I23" s="3">
        <f t="shared" si="1"/>
        <v>0.15639106534139971</v>
      </c>
      <c r="J23" s="3">
        <f t="shared" si="1"/>
        <v>0.1815931898070286</v>
      </c>
      <c r="L23" s="5"/>
    </row>
    <row r="24" spans="2:12" x14ac:dyDescent="0.2">
      <c r="B24" s="2" t="s">
        <v>0</v>
      </c>
      <c r="C24" s="2" t="s">
        <v>0</v>
      </c>
      <c r="D24" s="3"/>
      <c r="E24" s="3"/>
      <c r="F24" s="3"/>
      <c r="G24" s="3"/>
      <c r="H24" s="3"/>
      <c r="I24" s="3"/>
      <c r="J24" s="3"/>
      <c r="L24" s="5"/>
    </row>
    <row r="25" spans="2:12" x14ac:dyDescent="0.2">
      <c r="B25" s="18">
        <v>2030</v>
      </c>
      <c r="C25" s="2" t="s">
        <v>1</v>
      </c>
      <c r="D25" s="3">
        <f t="shared" ref="D25:J27" si="2">D12/$L12</f>
        <v>0.1975509092901209</v>
      </c>
      <c r="E25" s="3">
        <f t="shared" si="2"/>
        <v>4.6842192939892717E-2</v>
      </c>
      <c r="F25" s="3">
        <f t="shared" si="2"/>
        <v>0.35192423364943642</v>
      </c>
      <c r="G25" s="3">
        <f t="shared" si="2"/>
        <v>8.5929761167397478E-2</v>
      </c>
      <c r="H25" s="3">
        <f t="shared" si="2"/>
        <v>3.3708468148572167E-2</v>
      </c>
      <c r="I25" s="3">
        <f t="shared" si="2"/>
        <v>9.8713823490609698E-2</v>
      </c>
      <c r="J25" s="3">
        <f t="shared" si="2"/>
        <v>0.18533061131397063</v>
      </c>
      <c r="L25" s="5"/>
    </row>
    <row r="26" spans="2:12" x14ac:dyDescent="0.2">
      <c r="B26" s="18"/>
      <c r="C26" s="2" t="s">
        <v>6</v>
      </c>
      <c r="D26" s="3">
        <f t="shared" si="2"/>
        <v>0.15236155272377966</v>
      </c>
      <c r="E26" s="3">
        <f t="shared" si="2"/>
        <v>5.2552157569945718E-2</v>
      </c>
      <c r="F26" s="3">
        <f t="shared" si="2"/>
        <v>0.38696343037993325</v>
      </c>
      <c r="G26" s="3">
        <f t="shared" si="2"/>
        <v>9.9415421196208026E-2</v>
      </c>
      <c r="H26" s="3">
        <f t="shared" si="2"/>
        <v>2.4669397346669262E-2</v>
      </c>
      <c r="I26" s="3">
        <f t="shared" si="2"/>
        <v>7.2243286896499809E-2</v>
      </c>
      <c r="J26" s="3">
        <f t="shared" si="2"/>
        <v>0.21179475388696425</v>
      </c>
      <c r="L26" s="5"/>
    </row>
    <row r="27" spans="2:12" x14ac:dyDescent="0.2">
      <c r="B27" s="18"/>
      <c r="C27" s="2" t="s">
        <v>7</v>
      </c>
      <c r="D27" s="3">
        <f t="shared" si="2"/>
        <v>0.2270579398029943</v>
      </c>
      <c r="E27" s="3">
        <f t="shared" si="2"/>
        <v>5.5512385012174092E-2</v>
      </c>
      <c r="F27" s="3">
        <f t="shared" si="2"/>
        <v>0.30099643781344898</v>
      </c>
      <c r="G27" s="3">
        <f t="shared" si="2"/>
        <v>6.8749707057027057E-2</v>
      </c>
      <c r="H27" s="3">
        <f t="shared" si="2"/>
        <v>3.718833951288826E-2</v>
      </c>
      <c r="I27" s="3">
        <f t="shared" si="2"/>
        <v>0.10890447962227008</v>
      </c>
      <c r="J27" s="3">
        <f t="shared" si="2"/>
        <v>0.20159071117919722</v>
      </c>
      <c r="L27" s="5"/>
    </row>
  </sheetData>
  <mergeCells count="6">
    <mergeCell ref="B25:B27"/>
    <mergeCell ref="B4:B6"/>
    <mergeCell ref="B8:B10"/>
    <mergeCell ref="B12:B14"/>
    <mergeCell ref="B17:B19"/>
    <mergeCell ref="B21:B23"/>
  </mergeCells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0E21-690C-094B-B680-E7BCD42CE0E1}">
  <dimension ref="B2:L27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I23" sqref="I23"/>
    </sheetView>
  </sheetViews>
  <sheetFormatPr baseColWidth="10" defaultColWidth="8.83203125" defaultRowHeight="15" x14ac:dyDescent="0.2"/>
  <cols>
    <col min="1" max="3" width="8.83203125" style="2"/>
    <col min="4" max="4" width="11.33203125" style="2" bestFit="1" customWidth="1"/>
    <col min="5" max="5" width="11.1640625" style="2" bestFit="1" customWidth="1"/>
    <col min="6" max="6" width="12.6640625" style="2" bestFit="1" customWidth="1"/>
    <col min="7" max="9" width="11.1640625" style="2" bestFit="1" customWidth="1"/>
    <col min="10" max="10" width="12.6640625" style="2" bestFit="1" customWidth="1"/>
    <col min="11" max="11" width="8.83203125" style="2"/>
    <col min="12" max="12" width="10" style="2" customWidth="1"/>
    <col min="13" max="16384" width="8.83203125" style="2"/>
  </cols>
  <sheetData>
    <row r="2" spans="2:12" x14ac:dyDescent="0.2">
      <c r="B2" s="2" t="s">
        <v>107</v>
      </c>
    </row>
    <row r="3" spans="2:12" x14ac:dyDescent="0.2">
      <c r="B3" s="2" t="s">
        <v>30</v>
      </c>
      <c r="C3" s="2" t="s">
        <v>31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L3" s="2" t="s">
        <v>3</v>
      </c>
    </row>
    <row r="4" spans="2:12" x14ac:dyDescent="0.2">
      <c r="B4" s="18">
        <v>2020</v>
      </c>
      <c r="C4" s="2" t="s">
        <v>1</v>
      </c>
      <c r="D4" s="10">
        <v>4593.7878000000001</v>
      </c>
      <c r="E4" s="10">
        <v>28.040759999999999</v>
      </c>
      <c r="F4" s="10">
        <v>210.20496</v>
      </c>
      <c r="G4" s="10">
        <v>-12.693239999999999</v>
      </c>
      <c r="H4" s="10">
        <v>743.77656000000002</v>
      </c>
      <c r="I4" s="10">
        <v>1338.9222</v>
      </c>
      <c r="J4" s="10">
        <v>220.76952</v>
      </c>
      <c r="L4" s="4">
        <v>7135.5018</v>
      </c>
    </row>
    <row r="5" spans="2:12" x14ac:dyDescent="0.2">
      <c r="B5" s="18"/>
      <c r="C5" s="2" t="s">
        <v>6</v>
      </c>
      <c r="D5" s="10">
        <v>5005.0347599999996</v>
      </c>
      <c r="E5" s="10">
        <v>59.261400000000002</v>
      </c>
      <c r="F5" s="10">
        <v>221.90832</v>
      </c>
      <c r="G5" s="10">
        <v>-16.40748</v>
      </c>
      <c r="H5" s="10">
        <v>743.77656000000002</v>
      </c>
      <c r="I5" s="10">
        <v>1343.1620399999999</v>
      </c>
      <c r="J5" s="10">
        <v>372.10728</v>
      </c>
      <c r="L5" s="4">
        <v>7745.2503600000009</v>
      </c>
    </row>
    <row r="6" spans="2:12" x14ac:dyDescent="0.2">
      <c r="B6" s="18"/>
      <c r="C6" s="2" t="s">
        <v>7</v>
      </c>
      <c r="D6" s="10">
        <v>4595.3295600000001</v>
      </c>
      <c r="E6" s="10">
        <v>28.102080000000001</v>
      </c>
      <c r="F6" s="10">
        <v>210.20496</v>
      </c>
      <c r="G6" s="10">
        <v>-12.50928</v>
      </c>
      <c r="H6" s="10">
        <v>743.77656000000002</v>
      </c>
      <c r="I6" s="10">
        <v>1336.8285599999999</v>
      </c>
      <c r="J6" s="10">
        <v>220.76952</v>
      </c>
      <c r="L6" s="4">
        <v>7135.0112399999998</v>
      </c>
    </row>
    <row r="7" spans="2:12" x14ac:dyDescent="0.2">
      <c r="B7" s="2" t="s">
        <v>0</v>
      </c>
      <c r="C7" s="2" t="s">
        <v>0</v>
      </c>
      <c r="D7" s="10" t="s">
        <v>0</v>
      </c>
      <c r="E7" s="10"/>
      <c r="F7" s="10"/>
      <c r="G7" s="10"/>
      <c r="H7" s="10"/>
      <c r="I7" s="10"/>
      <c r="J7" s="10"/>
      <c r="L7" s="4"/>
    </row>
    <row r="8" spans="2:12" x14ac:dyDescent="0.2">
      <c r="B8" s="18">
        <v>2025</v>
      </c>
      <c r="C8" s="2" t="s">
        <v>1</v>
      </c>
      <c r="D8" s="10">
        <v>4489.3685999999998</v>
      </c>
      <c r="E8" s="10">
        <v>72.891959999999997</v>
      </c>
      <c r="F8" s="10">
        <v>859.53120000000001</v>
      </c>
      <c r="G8" s="10">
        <v>-31.64988</v>
      </c>
      <c r="H8" s="10">
        <v>833.15484000000004</v>
      </c>
      <c r="I8" s="10">
        <v>1358.1066000000001</v>
      </c>
      <c r="J8" s="10">
        <v>696.57767999999999</v>
      </c>
      <c r="L8" s="4">
        <v>8309.6308800000006</v>
      </c>
    </row>
    <row r="9" spans="2:12" x14ac:dyDescent="0.2">
      <c r="B9" s="18"/>
      <c r="C9" s="2" t="s">
        <v>6</v>
      </c>
      <c r="D9" s="10">
        <v>4823.1333599999998</v>
      </c>
      <c r="E9" s="10">
        <v>173.31659999999999</v>
      </c>
      <c r="F9" s="10">
        <v>1593.4177199999999</v>
      </c>
      <c r="G9" s="10">
        <v>-98.681399999999996</v>
      </c>
      <c r="H9" s="10">
        <v>833.15484000000004</v>
      </c>
      <c r="I9" s="10">
        <v>1363.99332</v>
      </c>
      <c r="J9" s="10">
        <v>926.79924000000005</v>
      </c>
      <c r="L9" s="4">
        <v>9713.8150800000003</v>
      </c>
    </row>
    <row r="10" spans="2:12" x14ac:dyDescent="0.2">
      <c r="B10" s="18"/>
      <c r="C10" s="2" t="s">
        <v>7</v>
      </c>
      <c r="D10" s="10">
        <v>4611.3253199999999</v>
      </c>
      <c r="E10" s="10">
        <v>94.932119999999998</v>
      </c>
      <c r="F10" s="10">
        <v>754.03452000000004</v>
      </c>
      <c r="G10" s="10">
        <v>-22.819800000000001</v>
      </c>
      <c r="H10" s="10">
        <v>833.15484000000004</v>
      </c>
      <c r="I10" s="10">
        <v>1352.4476400000001</v>
      </c>
      <c r="J10" s="10">
        <v>634.25027999999998</v>
      </c>
      <c r="L10" s="4">
        <v>8280.1447200000002</v>
      </c>
    </row>
    <row r="11" spans="2:12" x14ac:dyDescent="0.2">
      <c r="B11" s="2" t="s">
        <v>0</v>
      </c>
      <c r="D11" s="10" t="s">
        <v>0</v>
      </c>
      <c r="E11" s="10"/>
      <c r="F11" s="10"/>
      <c r="G11" s="10"/>
      <c r="H11" s="10"/>
      <c r="I11" s="10"/>
      <c r="J11" s="10"/>
      <c r="L11" s="4"/>
    </row>
    <row r="12" spans="2:12" x14ac:dyDescent="0.2">
      <c r="B12" s="18">
        <v>2030</v>
      </c>
      <c r="C12" s="2" t="s">
        <v>1</v>
      </c>
      <c r="D12" s="10">
        <v>3676.2829200000001</v>
      </c>
      <c r="E12" s="10">
        <v>25.246320000000001</v>
      </c>
      <c r="F12" s="10">
        <v>2739.37464</v>
      </c>
      <c r="G12" s="10">
        <v>-249.09935999999999</v>
      </c>
      <c r="H12" s="10">
        <v>913.44024000000002</v>
      </c>
      <c r="I12" s="10">
        <v>1363.5903599999999</v>
      </c>
      <c r="J12" s="10">
        <v>1050.68316</v>
      </c>
      <c r="L12" s="4">
        <v>9768.6176400000004</v>
      </c>
    </row>
    <row r="13" spans="2:12" x14ac:dyDescent="0.2">
      <c r="B13" s="18"/>
      <c r="C13" s="2" t="s">
        <v>6</v>
      </c>
      <c r="D13" s="10">
        <v>4032.43824</v>
      </c>
      <c r="E13" s="10">
        <v>65.516040000000004</v>
      </c>
      <c r="F13" s="10">
        <v>4065.62988</v>
      </c>
      <c r="G13" s="10">
        <v>-397.49376000000001</v>
      </c>
      <c r="H13" s="10">
        <v>913.44024000000002</v>
      </c>
      <c r="I13" s="10">
        <v>1365.26352</v>
      </c>
      <c r="J13" s="10">
        <v>1546.3239599999999</v>
      </c>
      <c r="L13" s="4">
        <v>11988.61188</v>
      </c>
    </row>
    <row r="14" spans="2:12" x14ac:dyDescent="0.2">
      <c r="B14" s="18"/>
      <c r="C14" s="2" t="s">
        <v>7</v>
      </c>
      <c r="D14" s="10">
        <v>4107.4939199999999</v>
      </c>
      <c r="E14" s="10">
        <v>41.224559999999997</v>
      </c>
      <c r="F14" s="10">
        <v>2161.4774400000001</v>
      </c>
      <c r="G14" s="10">
        <v>-177.66156000000001</v>
      </c>
      <c r="H14" s="10">
        <v>913.44024000000002</v>
      </c>
      <c r="I14" s="10">
        <v>1366.5950399999999</v>
      </c>
      <c r="J14" s="10">
        <v>1038.30528</v>
      </c>
      <c r="L14" s="4">
        <v>9628.5364800000007</v>
      </c>
    </row>
    <row r="15" spans="2:12" x14ac:dyDescent="0.2">
      <c r="B15" s="2" t="s">
        <v>0</v>
      </c>
      <c r="C15" s="2" t="s">
        <v>0</v>
      </c>
      <c r="D15" s="2" t="s">
        <v>0</v>
      </c>
    </row>
    <row r="17" spans="2:12" x14ac:dyDescent="0.2">
      <c r="B17" s="18">
        <v>2020</v>
      </c>
      <c r="C17" s="2" t="s">
        <v>1</v>
      </c>
      <c r="D17" s="3">
        <f>D4/$L4</f>
        <v>0.64379323679800626</v>
      </c>
      <c r="E17" s="3">
        <f>E4/$L4</f>
        <v>3.9297530553492393E-3</v>
      </c>
      <c r="F17" s="3">
        <f t="shared" ref="D17:J19" si="0">F4/$L4</f>
        <v>2.94590297769948E-2</v>
      </c>
      <c r="G17" s="3">
        <f>-G4/$L4</f>
        <v>1.7788854036866755E-3</v>
      </c>
      <c r="H17" s="3">
        <f t="shared" si="0"/>
        <v>0.1042360552694416</v>
      </c>
      <c r="I17" s="3">
        <f t="shared" si="0"/>
        <v>0.18764233231641816</v>
      </c>
      <c r="J17" s="3">
        <f t="shared" si="0"/>
        <v>3.0939592783789924E-2</v>
      </c>
      <c r="L17" s="5"/>
    </row>
    <row r="18" spans="2:12" x14ac:dyDescent="0.2">
      <c r="B18" s="18"/>
      <c r="C18" s="2" t="s">
        <v>6</v>
      </c>
      <c r="D18" s="3">
        <f t="shared" si="0"/>
        <v>0.64620696909273301</v>
      </c>
      <c r="E18" s="3">
        <f t="shared" si="0"/>
        <v>7.6513214222296609E-3</v>
      </c>
      <c r="F18" s="3">
        <f t="shared" si="0"/>
        <v>2.8650890505236035E-2</v>
      </c>
      <c r="G18" s="3">
        <f>-G5/$L5</f>
        <v>2.1183924647207916E-3</v>
      </c>
      <c r="H18" s="3">
        <f t="shared" si="0"/>
        <v>9.6030021681571556E-2</v>
      </c>
      <c r="I18" s="3">
        <f t="shared" si="0"/>
        <v>0.17341751106416137</v>
      </c>
      <c r="J18" s="3">
        <f t="shared" si="0"/>
        <v>4.8043286234068228E-2</v>
      </c>
      <c r="L18" s="5"/>
    </row>
    <row r="19" spans="2:12" x14ac:dyDescent="0.2">
      <c r="B19" s="18"/>
      <c r="C19" s="2" t="s">
        <v>7</v>
      </c>
      <c r="D19" s="3">
        <f t="shared" si="0"/>
        <v>0.64405358385952594</v>
      </c>
      <c r="E19" s="3">
        <f t="shared" si="0"/>
        <v>3.938617481421095E-3</v>
      </c>
      <c r="F19" s="3">
        <f t="shared" si="0"/>
        <v>2.9461055200804422E-2</v>
      </c>
      <c r="G19" s="3">
        <f>-G6/$L6</f>
        <v>1.7532249886126319E-3</v>
      </c>
      <c r="H19" s="3">
        <f t="shared" si="0"/>
        <v>0.10424322190696367</v>
      </c>
      <c r="I19" s="3">
        <f t="shared" si="0"/>
        <v>0.18736180154917317</v>
      </c>
      <c r="J19" s="3">
        <f t="shared" si="0"/>
        <v>3.094172000211173E-2</v>
      </c>
      <c r="L19" s="5"/>
    </row>
    <row r="20" spans="2:12" x14ac:dyDescent="0.2">
      <c r="B20" s="2" t="s">
        <v>0</v>
      </c>
      <c r="C20" s="2" t="s">
        <v>0</v>
      </c>
      <c r="D20" s="3"/>
      <c r="E20" s="3"/>
      <c r="F20" s="3"/>
      <c r="G20" s="3"/>
      <c r="H20" s="3"/>
      <c r="I20" s="3"/>
      <c r="J20" s="3"/>
      <c r="L20" s="5"/>
    </row>
    <row r="21" spans="2:12" x14ac:dyDescent="0.2">
      <c r="B21" s="18">
        <v>2025</v>
      </c>
      <c r="C21" s="2" t="s">
        <v>1</v>
      </c>
      <c r="D21" s="3">
        <f t="shared" ref="D21:J23" si="1">D8/$L8</f>
        <v>0.5402608930325915</v>
      </c>
      <c r="E21" s="3">
        <f t="shared" si="1"/>
        <v>8.7719853086903887E-3</v>
      </c>
      <c r="F21" s="3">
        <f t="shared" si="1"/>
        <v>0.10343795198758575</v>
      </c>
      <c r="G21" s="3">
        <f>-G8/$L8</f>
        <v>3.8088190025595933E-3</v>
      </c>
      <c r="H21" s="3">
        <f t="shared" si="1"/>
        <v>0.10026376045237764</v>
      </c>
      <c r="I21" s="3">
        <f t="shared" si="1"/>
        <v>0.16343765681201955</v>
      </c>
      <c r="J21" s="3">
        <f t="shared" si="1"/>
        <v>8.3827752406735054E-2</v>
      </c>
      <c r="L21" s="5"/>
    </row>
    <row r="22" spans="2:12" x14ac:dyDescent="0.2">
      <c r="B22" s="18"/>
      <c r="C22" s="2" t="s">
        <v>6</v>
      </c>
      <c r="D22" s="3">
        <f t="shared" si="1"/>
        <v>0.49652307772776744</v>
      </c>
      <c r="E22" s="3">
        <f t="shared" si="1"/>
        <v>1.7842279122323994E-2</v>
      </c>
      <c r="F22" s="3">
        <f t="shared" si="1"/>
        <v>0.1640362418758336</v>
      </c>
      <c r="G22" s="3">
        <f>-G9/$L9</f>
        <v>1.015887158518978E-2</v>
      </c>
      <c r="H22" s="3">
        <f t="shared" si="1"/>
        <v>8.5770094771044372E-2</v>
      </c>
      <c r="I22" s="3">
        <f t="shared" si="1"/>
        <v>0.14041787997471331</v>
      </c>
      <c r="J22" s="3">
        <f t="shared" si="1"/>
        <v>9.5410426528317244E-2</v>
      </c>
      <c r="L22" s="5"/>
    </row>
    <row r="23" spans="2:12" x14ac:dyDescent="0.2">
      <c r="B23" s="18"/>
      <c r="C23" s="2" t="s">
        <v>7</v>
      </c>
      <c r="D23" s="3">
        <f t="shared" si="1"/>
        <v>0.55691361394466055</v>
      </c>
      <c r="E23" s="3">
        <f t="shared" si="1"/>
        <v>1.1465031495246619E-2</v>
      </c>
      <c r="F23" s="3">
        <f t="shared" si="1"/>
        <v>9.1065379350036293E-2</v>
      </c>
      <c r="G23" s="3">
        <f>-G10/$L10</f>
        <v>2.7559663232552775E-3</v>
      </c>
      <c r="H23" s="3">
        <f t="shared" si="1"/>
        <v>0.10062080654068568</v>
      </c>
      <c r="I23" s="3">
        <f t="shared" si="1"/>
        <v>0.16333623212324724</v>
      </c>
      <c r="J23" s="3">
        <f t="shared" si="1"/>
        <v>7.6598936546123556E-2</v>
      </c>
      <c r="L23" s="5"/>
    </row>
    <row r="24" spans="2:12" x14ac:dyDescent="0.2">
      <c r="B24" s="2" t="s">
        <v>0</v>
      </c>
      <c r="C24" s="2" t="s">
        <v>0</v>
      </c>
      <c r="D24" s="3"/>
      <c r="E24" s="3"/>
      <c r="F24" s="3"/>
      <c r="G24" s="3"/>
      <c r="H24" s="3"/>
      <c r="I24" s="3"/>
      <c r="J24" s="3"/>
      <c r="L24" s="5"/>
    </row>
    <row r="25" spans="2:12" x14ac:dyDescent="0.2">
      <c r="B25" s="18">
        <v>2030</v>
      </c>
      <c r="C25" s="2" t="s">
        <v>1</v>
      </c>
      <c r="D25" s="3">
        <f t="shared" ref="D25:J27" si="2">D12/$L12</f>
        <v>0.3763360442061483</v>
      </c>
      <c r="E25" s="3">
        <f t="shared" si="2"/>
        <v>2.5844311785346939E-3</v>
      </c>
      <c r="F25" s="3">
        <f t="shared" si="2"/>
        <v>0.28042602760732072</v>
      </c>
      <c r="G25" s="3">
        <f>-G12/$L12</f>
        <v>2.5499960094660844E-2</v>
      </c>
      <c r="H25" s="3">
        <f t="shared" si="2"/>
        <v>9.3507625506775383E-2</v>
      </c>
      <c r="I25" s="3">
        <f t="shared" si="2"/>
        <v>0.13958887636429179</v>
      </c>
      <c r="J25" s="3">
        <f t="shared" si="2"/>
        <v>0.10755699513692912</v>
      </c>
      <c r="L25" s="5"/>
    </row>
    <row r="26" spans="2:12" x14ac:dyDescent="0.2">
      <c r="B26" s="18"/>
      <c r="C26" s="2" t="s">
        <v>6</v>
      </c>
      <c r="D26" s="3">
        <f t="shared" si="2"/>
        <v>0.33635572494653149</v>
      </c>
      <c r="E26" s="3">
        <f t="shared" si="2"/>
        <v>5.4648562031853849E-3</v>
      </c>
      <c r="F26" s="3">
        <f t="shared" si="2"/>
        <v>0.33912432237317536</v>
      </c>
      <c r="G26" s="3">
        <f>-G13/$L13</f>
        <v>3.3155945323671616E-2</v>
      </c>
      <c r="H26" s="3">
        <f t="shared" si="2"/>
        <v>7.6192327280512478E-2</v>
      </c>
      <c r="I26" s="3">
        <f t="shared" si="2"/>
        <v>0.11388003329039291</v>
      </c>
      <c r="J26" s="3">
        <f t="shared" si="2"/>
        <v>0.12898273590620232</v>
      </c>
      <c r="L26" s="5"/>
    </row>
    <row r="27" spans="2:12" x14ac:dyDescent="0.2">
      <c r="B27" s="18"/>
      <c r="C27" s="2" t="s">
        <v>7</v>
      </c>
      <c r="D27" s="3">
        <f t="shared" si="2"/>
        <v>0.4265958724393803</v>
      </c>
      <c r="E27" s="3">
        <f t="shared" si="2"/>
        <v>4.2814980330219401E-3</v>
      </c>
      <c r="F27" s="3">
        <f t="shared" si="2"/>
        <v>0.22448660235018394</v>
      </c>
      <c r="G27" s="3">
        <f>-G14/$L14</f>
        <v>1.8451564302532506E-2</v>
      </c>
      <c r="H27" s="3">
        <f t="shared" si="2"/>
        <v>9.486802505213128E-2</v>
      </c>
      <c r="I27" s="3">
        <f t="shared" si="2"/>
        <v>0.14193175077423603</v>
      </c>
      <c r="J27" s="3">
        <f t="shared" si="2"/>
        <v>0.10783625135104645</v>
      </c>
      <c r="L27" s="5"/>
    </row>
  </sheetData>
  <mergeCells count="6">
    <mergeCell ref="B25:B27"/>
    <mergeCell ref="B4:B6"/>
    <mergeCell ref="B8:B10"/>
    <mergeCell ref="B12:B14"/>
    <mergeCell ref="B17:B19"/>
    <mergeCell ref="B21:B2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AL5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O20" sqref="O20"/>
    </sheetView>
  </sheetViews>
  <sheetFormatPr baseColWidth="10" defaultColWidth="8.83203125" defaultRowHeight="15" x14ac:dyDescent="0.2"/>
  <cols>
    <col min="1" max="3" width="8.83203125" style="2"/>
    <col min="4" max="4" width="11.33203125" style="2" bestFit="1" customWidth="1"/>
    <col min="5" max="5" width="11.1640625" style="2" bestFit="1" customWidth="1"/>
    <col min="6" max="6" width="12.6640625" style="2" bestFit="1" customWidth="1"/>
    <col min="7" max="9" width="11.1640625" style="2" bestFit="1" customWidth="1"/>
    <col min="10" max="10" width="12.6640625" style="2" bestFit="1" customWidth="1"/>
    <col min="11" max="11" width="8.83203125" style="2"/>
    <col min="12" max="12" width="12.6640625" style="2" bestFit="1" customWidth="1"/>
    <col min="13" max="13" width="8.83203125" style="2"/>
    <col min="14" max="14" width="13.5" style="2" customWidth="1"/>
    <col min="15" max="16384" width="8.83203125" style="2"/>
  </cols>
  <sheetData>
    <row r="2" spans="2:38" x14ac:dyDescent="0.2">
      <c r="B2" s="2" t="s">
        <v>101</v>
      </c>
    </row>
    <row r="3" spans="2:38" x14ac:dyDescent="0.2">
      <c r="B3" s="2" t="s">
        <v>102</v>
      </c>
    </row>
    <row r="5" spans="2:38" x14ac:dyDescent="0.2">
      <c r="B5" s="2" t="s">
        <v>30</v>
      </c>
      <c r="C5" s="2" t="s">
        <v>31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L5" s="2" t="s">
        <v>3</v>
      </c>
      <c r="N5"/>
      <c r="O5" s="4"/>
      <c r="P5" s="4"/>
      <c r="Q5" s="17"/>
    </row>
    <row r="6" spans="2:38" x14ac:dyDescent="0.2">
      <c r="B6" s="18">
        <v>2020</v>
      </c>
      <c r="C6" s="2" t="s">
        <v>2</v>
      </c>
      <c r="D6" s="10">
        <v>831594</v>
      </c>
      <c r="E6" s="10">
        <v>115206</v>
      </c>
      <c r="F6" s="10">
        <v>129806</v>
      </c>
      <c r="G6" s="10">
        <v>3823</v>
      </c>
      <c r="H6" s="10">
        <v>98200</v>
      </c>
      <c r="I6" s="10">
        <v>353172</v>
      </c>
      <c r="J6" s="10">
        <v>164989</v>
      </c>
      <c r="K6" s="10"/>
      <c r="L6" s="12">
        <f>SUM(D6:J6)</f>
        <v>1696790</v>
      </c>
      <c r="N6"/>
      <c r="O6" s="4"/>
      <c r="P6" s="4"/>
      <c r="Q6" s="17"/>
      <c r="S6" s="8"/>
      <c r="T6" s="8"/>
      <c r="U6" s="8"/>
      <c r="V6" s="8"/>
      <c r="W6" s="8"/>
      <c r="X6" s="8"/>
      <c r="Y6" s="8"/>
      <c r="Z6" s="8"/>
      <c r="AA6" s="8"/>
      <c r="AC6" s="18"/>
      <c r="AE6" s="8"/>
      <c r="AF6" s="8"/>
      <c r="AG6" s="8"/>
      <c r="AH6" s="8"/>
      <c r="AI6" s="8"/>
      <c r="AJ6" s="8"/>
      <c r="AK6" s="8"/>
    </row>
    <row r="7" spans="2:38" x14ac:dyDescent="0.2">
      <c r="B7" s="18"/>
      <c r="C7" s="2" t="s">
        <v>1</v>
      </c>
      <c r="D7" s="10">
        <v>828281</v>
      </c>
      <c r="E7" s="10">
        <v>116284</v>
      </c>
      <c r="F7" s="10">
        <v>133306</v>
      </c>
      <c r="G7" s="10">
        <v>5097</v>
      </c>
      <c r="H7" s="10">
        <v>98200</v>
      </c>
      <c r="I7" s="10">
        <v>353172</v>
      </c>
      <c r="J7" s="10">
        <v>164989</v>
      </c>
      <c r="K7" s="10"/>
      <c r="L7" s="12">
        <f t="shared" ref="L7:L19" si="0">SUM(D7:J7)</f>
        <v>1699329</v>
      </c>
      <c r="N7"/>
      <c r="O7" s="4"/>
      <c r="P7" s="4"/>
      <c r="Q7" s="17"/>
      <c r="AC7" s="18"/>
      <c r="AE7" s="8"/>
      <c r="AF7" s="8"/>
      <c r="AG7" s="8"/>
      <c r="AH7" s="8"/>
      <c r="AI7" s="8"/>
      <c r="AJ7" s="8"/>
      <c r="AK7" s="8"/>
    </row>
    <row r="8" spans="2:38" x14ac:dyDescent="0.2">
      <c r="B8" s="18"/>
      <c r="C8" s="2" t="s">
        <v>4</v>
      </c>
      <c r="D8" s="10">
        <v>702767</v>
      </c>
      <c r="E8" s="10">
        <v>133683</v>
      </c>
      <c r="F8" s="10">
        <v>272788</v>
      </c>
      <c r="G8" s="10">
        <v>11156</v>
      </c>
      <c r="H8" s="10">
        <v>98200</v>
      </c>
      <c r="I8" s="10">
        <v>353172</v>
      </c>
      <c r="J8" s="10">
        <v>405879</v>
      </c>
      <c r="K8" s="10"/>
      <c r="L8" s="12">
        <f t="shared" si="0"/>
        <v>1977645</v>
      </c>
      <c r="N8"/>
      <c r="O8" s="4"/>
      <c r="P8" s="4"/>
      <c r="Q8" s="17"/>
      <c r="S8" s="8"/>
      <c r="T8" s="8"/>
      <c r="U8" s="8"/>
      <c r="V8" s="8"/>
      <c r="W8" s="8"/>
      <c r="X8" s="8"/>
      <c r="Y8" s="8"/>
      <c r="Z8" s="8"/>
      <c r="AA8" s="8"/>
      <c r="AC8" s="18"/>
      <c r="AE8" s="8"/>
      <c r="AF8" s="8"/>
      <c r="AG8" s="8"/>
      <c r="AH8" s="8"/>
      <c r="AI8" s="8"/>
      <c r="AJ8" s="8"/>
      <c r="AK8" s="8"/>
    </row>
    <row r="9" spans="2:38" x14ac:dyDescent="0.2">
      <c r="B9" s="18"/>
      <c r="C9" s="2" t="s">
        <v>5</v>
      </c>
      <c r="D9" s="10">
        <v>609018</v>
      </c>
      <c r="E9" s="10">
        <v>158172</v>
      </c>
      <c r="F9" s="10">
        <v>294431</v>
      </c>
      <c r="G9" s="10">
        <v>11822</v>
      </c>
      <c r="H9" s="10">
        <v>98200</v>
      </c>
      <c r="I9" s="10">
        <v>353172</v>
      </c>
      <c r="J9" s="10">
        <v>644925</v>
      </c>
      <c r="K9" s="10"/>
      <c r="L9" s="12">
        <f t="shared" si="0"/>
        <v>2169740</v>
      </c>
      <c r="N9"/>
      <c r="O9" s="4"/>
      <c r="P9" s="4"/>
      <c r="Q9" s="17"/>
      <c r="S9" s="8"/>
      <c r="T9" s="8"/>
      <c r="U9" s="8"/>
      <c r="V9" s="8"/>
      <c r="W9" s="8"/>
      <c r="X9" s="8"/>
      <c r="Y9" s="8"/>
      <c r="Z9" s="8"/>
      <c r="AA9" s="8"/>
      <c r="AC9" s="18"/>
      <c r="AE9" s="8"/>
      <c r="AF9" s="8"/>
      <c r="AG9" s="8"/>
      <c r="AH9" s="8"/>
      <c r="AI9" s="8"/>
      <c r="AJ9" s="8"/>
      <c r="AK9" s="8"/>
      <c r="AL9" s="8"/>
    </row>
    <row r="10" spans="2:38" x14ac:dyDescent="0.2">
      <c r="B10" s="2" t="s">
        <v>0</v>
      </c>
      <c r="C10" s="2" t="s">
        <v>0</v>
      </c>
      <c r="D10" s="10" t="s">
        <v>0</v>
      </c>
      <c r="E10" s="10"/>
      <c r="F10" s="10"/>
      <c r="G10" s="10"/>
      <c r="H10" s="10"/>
      <c r="I10" s="10"/>
      <c r="J10" s="10"/>
      <c r="K10" s="10"/>
      <c r="L10" s="12"/>
      <c r="N10"/>
      <c r="O10" s="4"/>
      <c r="P10" s="4"/>
      <c r="Q10" s="17"/>
      <c r="AC10" s="15"/>
      <c r="AE10" s="8"/>
      <c r="AF10" s="8"/>
      <c r="AG10" s="8"/>
      <c r="AH10" s="8"/>
      <c r="AI10" s="8"/>
      <c r="AJ10" s="8"/>
      <c r="AK10" s="8"/>
    </row>
    <row r="11" spans="2:38" x14ac:dyDescent="0.2">
      <c r="B11" s="18">
        <v>2025</v>
      </c>
      <c r="C11" s="2" t="s">
        <v>2</v>
      </c>
      <c r="D11" s="10">
        <v>773957</v>
      </c>
      <c r="E11" s="10">
        <v>248064</v>
      </c>
      <c r="F11" s="10">
        <v>211077</v>
      </c>
      <c r="G11" s="10">
        <v>7488</v>
      </c>
      <c r="H11" s="10">
        <v>110000</v>
      </c>
      <c r="I11" s="10">
        <v>353172</v>
      </c>
      <c r="J11" s="10">
        <v>375300</v>
      </c>
      <c r="K11" s="10"/>
      <c r="L11" s="12">
        <f t="shared" si="0"/>
        <v>2079058</v>
      </c>
      <c r="N11"/>
      <c r="O11" s="4"/>
      <c r="P11" s="4"/>
      <c r="Q11" s="17"/>
      <c r="S11" s="8"/>
      <c r="T11" s="8"/>
      <c r="U11" s="8"/>
      <c r="V11" s="8"/>
      <c r="W11" s="8"/>
      <c r="X11" s="8"/>
      <c r="Y11" s="8"/>
      <c r="Z11" s="8"/>
      <c r="AA11" s="8"/>
      <c r="AC11" s="15"/>
      <c r="AE11" s="8"/>
      <c r="AF11" s="8"/>
      <c r="AG11" s="8"/>
      <c r="AH11" s="8"/>
      <c r="AI11" s="8"/>
      <c r="AJ11" s="8"/>
      <c r="AK11" s="8"/>
    </row>
    <row r="12" spans="2:38" x14ac:dyDescent="0.2">
      <c r="B12" s="18"/>
      <c r="C12" s="2" t="s">
        <v>1</v>
      </c>
      <c r="D12" s="10">
        <v>768889</v>
      </c>
      <c r="E12" s="10">
        <v>186841</v>
      </c>
      <c r="F12" s="10">
        <v>436510</v>
      </c>
      <c r="G12" s="10">
        <v>39793</v>
      </c>
      <c r="H12" s="10">
        <v>110000</v>
      </c>
      <c r="I12" s="10">
        <v>353172</v>
      </c>
      <c r="J12" s="10">
        <v>448728</v>
      </c>
      <c r="K12" s="10"/>
      <c r="L12" s="12">
        <f t="shared" si="0"/>
        <v>2343933</v>
      </c>
      <c r="N12"/>
      <c r="O12" s="4"/>
      <c r="P12" s="4"/>
      <c r="Q12" s="17"/>
      <c r="S12" s="8"/>
      <c r="T12" s="8"/>
      <c r="U12" s="8"/>
      <c r="V12" s="8"/>
      <c r="W12" s="8"/>
      <c r="X12" s="8"/>
      <c r="Y12" s="8"/>
      <c r="Z12" s="8"/>
      <c r="AA12" s="8"/>
      <c r="AC12" s="9"/>
      <c r="AE12" s="8"/>
      <c r="AF12" s="8"/>
      <c r="AG12" s="8"/>
      <c r="AH12" s="8"/>
      <c r="AI12" s="8"/>
      <c r="AJ12" s="8"/>
      <c r="AK12" s="8"/>
    </row>
    <row r="13" spans="2:38" x14ac:dyDescent="0.2">
      <c r="B13" s="18"/>
      <c r="C13" s="2" t="s">
        <v>4</v>
      </c>
      <c r="D13" s="10">
        <v>619253</v>
      </c>
      <c r="E13" s="10">
        <v>184194</v>
      </c>
      <c r="F13" s="10">
        <v>1081232</v>
      </c>
      <c r="G13" s="10">
        <v>222992</v>
      </c>
      <c r="H13" s="10">
        <v>110000</v>
      </c>
      <c r="I13" s="10">
        <v>353172</v>
      </c>
      <c r="J13" s="10">
        <v>690584</v>
      </c>
      <c r="K13" s="10"/>
      <c r="L13" s="12">
        <f t="shared" si="0"/>
        <v>3261427</v>
      </c>
      <c r="N13"/>
      <c r="O13" s="4"/>
      <c r="P13" s="4"/>
      <c r="Q13" s="17"/>
      <c r="AC13" s="9"/>
      <c r="AE13" s="8"/>
      <c r="AF13" s="8"/>
      <c r="AG13" s="8"/>
      <c r="AH13" s="8"/>
      <c r="AI13" s="8"/>
      <c r="AJ13" s="8"/>
      <c r="AK13" s="8"/>
    </row>
    <row r="14" spans="2:38" x14ac:dyDescent="0.2">
      <c r="B14" s="18"/>
      <c r="C14" s="2" t="s">
        <v>5</v>
      </c>
      <c r="D14" s="10">
        <v>395928</v>
      </c>
      <c r="E14" s="10">
        <v>276979</v>
      </c>
      <c r="F14" s="10">
        <v>837755</v>
      </c>
      <c r="G14" s="10">
        <v>100025</v>
      </c>
      <c r="H14" s="10">
        <v>110000</v>
      </c>
      <c r="I14" s="10">
        <v>353172</v>
      </c>
      <c r="J14" s="10">
        <v>1834867</v>
      </c>
      <c r="K14" s="10"/>
      <c r="L14" s="12">
        <f t="shared" si="0"/>
        <v>3908726</v>
      </c>
      <c r="N14"/>
      <c r="O14" s="4"/>
      <c r="P14" s="4"/>
      <c r="Q14" s="17"/>
      <c r="S14" s="8"/>
      <c r="T14" s="8"/>
      <c r="U14" s="8"/>
      <c r="V14" s="8"/>
      <c r="W14" s="8"/>
      <c r="X14" s="8"/>
      <c r="Y14" s="8"/>
      <c r="Z14" s="8"/>
      <c r="AA14" s="8"/>
      <c r="AC14" s="9"/>
      <c r="AE14" s="8"/>
      <c r="AF14" s="8"/>
      <c r="AG14" s="8"/>
      <c r="AH14" s="8"/>
      <c r="AI14" s="8"/>
      <c r="AJ14" s="8"/>
      <c r="AK14" s="8"/>
    </row>
    <row r="15" spans="2:38" x14ac:dyDescent="0.2">
      <c r="B15" s="2" t="s">
        <v>0</v>
      </c>
      <c r="D15" s="10" t="s">
        <v>0</v>
      </c>
      <c r="E15" s="10"/>
      <c r="F15" s="10"/>
      <c r="G15" s="10"/>
      <c r="H15" s="10"/>
      <c r="I15" s="10"/>
      <c r="J15" s="10"/>
      <c r="K15" s="10"/>
      <c r="L15" s="12"/>
      <c r="N15"/>
      <c r="O15" s="4"/>
      <c r="P15" s="4"/>
      <c r="Q15" s="17"/>
      <c r="S15" s="8"/>
      <c r="T15" s="8"/>
      <c r="U15" s="8"/>
      <c r="V15" s="8"/>
      <c r="W15" s="8"/>
      <c r="X15" s="8"/>
      <c r="Y15" s="8"/>
      <c r="Z15" s="8"/>
      <c r="AA15" s="8"/>
      <c r="AC15" s="9"/>
      <c r="AE15" s="8"/>
      <c r="AF15" s="8"/>
      <c r="AG15" s="8"/>
      <c r="AH15" s="8"/>
      <c r="AI15" s="8"/>
      <c r="AJ15" s="8"/>
      <c r="AK15" s="8"/>
    </row>
    <row r="16" spans="2:38" x14ac:dyDescent="0.2">
      <c r="B16" s="18">
        <v>2030</v>
      </c>
      <c r="C16" s="2" t="s">
        <v>2</v>
      </c>
      <c r="D16" s="10">
        <v>745464</v>
      </c>
      <c r="E16" s="10">
        <v>297300</v>
      </c>
      <c r="F16" s="10">
        <v>355082</v>
      </c>
      <c r="G16" s="10">
        <v>29447</v>
      </c>
      <c r="H16" s="10">
        <v>120600</v>
      </c>
      <c r="I16" s="10">
        <v>353172</v>
      </c>
      <c r="J16" s="10">
        <v>813981</v>
      </c>
      <c r="K16" s="10"/>
      <c r="L16" s="12">
        <f t="shared" si="0"/>
        <v>2715046</v>
      </c>
      <c r="N16"/>
      <c r="O16" s="4"/>
      <c r="P16" s="4"/>
      <c r="Q16" s="17"/>
      <c r="AE16" s="8"/>
      <c r="AF16" s="8"/>
      <c r="AG16" s="8"/>
      <c r="AH16" s="8"/>
      <c r="AI16" s="8"/>
      <c r="AJ16" s="8"/>
      <c r="AK16" s="8"/>
    </row>
    <row r="17" spans="2:33" x14ac:dyDescent="0.2">
      <c r="B17" s="18"/>
      <c r="C17" s="2" t="s">
        <v>1</v>
      </c>
      <c r="D17" s="10">
        <v>706785</v>
      </c>
      <c r="E17" s="10">
        <v>167589</v>
      </c>
      <c r="F17" s="10">
        <v>1259092</v>
      </c>
      <c r="G17" s="10">
        <v>307434</v>
      </c>
      <c r="H17" s="10">
        <v>120600</v>
      </c>
      <c r="I17" s="10">
        <v>353172</v>
      </c>
      <c r="J17" s="10">
        <v>663064</v>
      </c>
      <c r="K17" s="10"/>
      <c r="L17" s="12">
        <f t="shared" si="0"/>
        <v>3577736</v>
      </c>
      <c r="N17"/>
      <c r="O17" s="4"/>
      <c r="P17" s="4"/>
      <c r="Q17" s="17"/>
    </row>
    <row r="18" spans="2:33" x14ac:dyDescent="0.2">
      <c r="B18" s="18"/>
      <c r="C18" s="2" t="s">
        <v>4</v>
      </c>
      <c r="D18" s="10">
        <v>498222</v>
      </c>
      <c r="E18" s="10">
        <v>210282</v>
      </c>
      <c r="F18" s="10">
        <v>1897809</v>
      </c>
      <c r="G18" s="10">
        <v>496383</v>
      </c>
      <c r="H18" s="10">
        <v>120600</v>
      </c>
      <c r="I18" s="10">
        <v>353172</v>
      </c>
      <c r="J18" s="10">
        <v>981879</v>
      </c>
      <c r="K18" s="10"/>
      <c r="L18" s="12">
        <f t="shared" si="0"/>
        <v>4558347</v>
      </c>
    </row>
    <row r="19" spans="2:33" x14ac:dyDescent="0.2">
      <c r="B19" s="18"/>
      <c r="C19" s="2" t="s">
        <v>5</v>
      </c>
      <c r="D19" s="10">
        <v>195549</v>
      </c>
      <c r="E19" s="10">
        <v>381107</v>
      </c>
      <c r="F19" s="10">
        <v>1924639</v>
      </c>
      <c r="G19" s="10">
        <v>525531</v>
      </c>
      <c r="H19" s="10">
        <v>120600</v>
      </c>
      <c r="I19" s="10">
        <v>353172</v>
      </c>
      <c r="J19" s="10">
        <v>2001436</v>
      </c>
      <c r="K19" s="10"/>
      <c r="L19" s="12">
        <f t="shared" si="0"/>
        <v>5502034</v>
      </c>
    </row>
    <row r="20" spans="2:33" x14ac:dyDescent="0.2">
      <c r="B20" s="2" t="s">
        <v>0</v>
      </c>
      <c r="C20" s="2" t="s">
        <v>0</v>
      </c>
      <c r="D20" s="2" t="s">
        <v>0</v>
      </c>
      <c r="AF20" s="8"/>
      <c r="AG20" s="8"/>
    </row>
    <row r="21" spans="2:33" x14ac:dyDescent="0.2">
      <c r="AF21" s="8"/>
      <c r="AG21" s="8"/>
    </row>
    <row r="22" spans="2:33" x14ac:dyDescent="0.2">
      <c r="B22" s="18">
        <v>2020</v>
      </c>
      <c r="C22" s="2" t="s">
        <v>2</v>
      </c>
      <c r="D22" s="3">
        <f t="shared" ref="D22:J24" si="1">D6/$L6</f>
        <v>0.49009836220156883</v>
      </c>
      <c r="E22" s="3">
        <f t="shared" si="1"/>
        <v>6.7896439747994738E-2</v>
      </c>
      <c r="F22" s="3">
        <f t="shared" si="1"/>
        <v>7.6500922329810997E-2</v>
      </c>
      <c r="G22" s="3">
        <f t="shared" si="1"/>
        <v>2.2530778705673656E-3</v>
      </c>
      <c r="H22" s="3">
        <f t="shared" si="1"/>
        <v>5.7873985584544936E-2</v>
      </c>
      <c r="I22" s="3">
        <f t="shared" si="1"/>
        <v>0.20814125495789107</v>
      </c>
      <c r="J22" s="3">
        <f t="shared" si="1"/>
        <v>9.7235957307622037E-2</v>
      </c>
      <c r="AF22" s="8"/>
      <c r="AG22" s="8"/>
    </row>
    <row r="23" spans="2:33" x14ac:dyDescent="0.2">
      <c r="B23" s="18"/>
      <c r="C23" s="2" t="s">
        <v>1</v>
      </c>
      <c r="D23" s="3">
        <f t="shared" si="1"/>
        <v>0.48741650380826784</v>
      </c>
      <c r="E23" s="3">
        <f t="shared" si="1"/>
        <v>6.8429362413046563E-2</v>
      </c>
      <c r="F23" s="3">
        <f t="shared" si="1"/>
        <v>7.84462573168586E-2</v>
      </c>
      <c r="G23" s="3">
        <f t="shared" si="1"/>
        <v>2.9994191825126271E-3</v>
      </c>
      <c r="H23" s="3">
        <f t="shared" si="1"/>
        <v>5.7787514954432011E-2</v>
      </c>
      <c r="I23" s="3">
        <f t="shared" si="1"/>
        <v>0.20783026712308211</v>
      </c>
      <c r="J23" s="3">
        <f t="shared" si="1"/>
        <v>9.7090675201800244E-2</v>
      </c>
      <c r="AF23" s="8"/>
      <c r="AG23" s="8"/>
    </row>
    <row r="24" spans="2:33" x14ac:dyDescent="0.2">
      <c r="B24" s="18"/>
      <c r="C24" s="2" t="s">
        <v>4</v>
      </c>
      <c r="D24" s="3">
        <f t="shared" si="1"/>
        <v>0.35535548594414063</v>
      </c>
      <c r="E24" s="3">
        <f t="shared" si="1"/>
        <v>6.7597066207534723E-2</v>
      </c>
      <c r="F24" s="3">
        <f t="shared" si="1"/>
        <v>0.13793577714908389</v>
      </c>
      <c r="G24" s="3">
        <f t="shared" si="1"/>
        <v>5.641052868436954E-3</v>
      </c>
      <c r="H24" s="3">
        <f t="shared" si="1"/>
        <v>4.9655018974588461E-2</v>
      </c>
      <c r="I24" s="3">
        <f t="shared" si="1"/>
        <v>0.17858210143883255</v>
      </c>
      <c r="J24" s="3">
        <f t="shared" si="1"/>
        <v>0.20523349741738281</v>
      </c>
      <c r="AF24" s="8"/>
      <c r="AG24" s="8"/>
    </row>
    <row r="25" spans="2:33" x14ac:dyDescent="0.2">
      <c r="B25" s="18"/>
      <c r="C25" s="2" t="s">
        <v>5</v>
      </c>
      <c r="D25" s="3">
        <f>D9/$L9</f>
        <v>0.28068708693207484</v>
      </c>
      <c r="E25" s="3">
        <f t="shared" ref="E25:J25" si="2">E9/$L9</f>
        <v>7.289905702987455E-2</v>
      </c>
      <c r="F25" s="3">
        <f t="shared" si="2"/>
        <v>0.13569874731534654</v>
      </c>
      <c r="G25" s="3">
        <f t="shared" si="2"/>
        <v>5.4485790924258207E-3</v>
      </c>
      <c r="H25" s="3">
        <f t="shared" si="2"/>
        <v>4.525887894402094E-2</v>
      </c>
      <c r="I25" s="3">
        <f t="shared" si="2"/>
        <v>0.16277157631789985</v>
      </c>
      <c r="J25" s="3">
        <f t="shared" si="2"/>
        <v>0.29723607436835747</v>
      </c>
    </row>
    <row r="26" spans="2:33" x14ac:dyDescent="0.2">
      <c r="B26" s="2" t="s">
        <v>0</v>
      </c>
      <c r="C26" s="2" t="s">
        <v>0</v>
      </c>
      <c r="D26" s="3"/>
      <c r="E26" s="3"/>
      <c r="F26" s="3"/>
      <c r="G26" s="3"/>
      <c r="H26" s="3"/>
      <c r="I26" s="3"/>
      <c r="J26" s="3"/>
      <c r="AF26" s="8"/>
      <c r="AG26" s="8"/>
    </row>
    <row r="27" spans="2:33" x14ac:dyDescent="0.2">
      <c r="B27" s="18">
        <v>2025</v>
      </c>
      <c r="C27" s="2" t="s">
        <v>2</v>
      </c>
      <c r="D27" s="3">
        <f t="shared" ref="D27:J30" si="3">D11/$L11</f>
        <v>0.37226330386165274</v>
      </c>
      <c r="E27" s="3">
        <f t="shared" si="3"/>
        <v>0.11931557464967307</v>
      </c>
      <c r="F27" s="3">
        <f t="shared" si="3"/>
        <v>0.10152530617231457</v>
      </c>
      <c r="G27" s="3">
        <f t="shared" si="3"/>
        <v>3.6016311233260448E-3</v>
      </c>
      <c r="H27" s="3">
        <f t="shared" si="3"/>
        <v>5.2908576865099484E-2</v>
      </c>
      <c r="I27" s="3">
        <f t="shared" si="3"/>
        <v>0.16987116280546286</v>
      </c>
      <c r="J27" s="3">
        <f t="shared" si="3"/>
        <v>0.18051444452247123</v>
      </c>
      <c r="AF27" s="8"/>
      <c r="AG27" s="8"/>
    </row>
    <row r="28" spans="2:33" x14ac:dyDescent="0.2">
      <c r="B28" s="18"/>
      <c r="C28" s="2" t="s">
        <v>1</v>
      </c>
      <c r="D28" s="3">
        <f t="shared" si="3"/>
        <v>0.32803369379585506</v>
      </c>
      <c r="E28" s="3">
        <f t="shared" si="3"/>
        <v>7.9712602706647331E-2</v>
      </c>
      <c r="F28" s="3">
        <f t="shared" si="3"/>
        <v>0.18622972584967232</v>
      </c>
      <c r="G28" s="3">
        <f t="shared" si="3"/>
        <v>1.6977021100859111E-2</v>
      </c>
      <c r="H28" s="3">
        <f t="shared" si="3"/>
        <v>4.6929669064772757E-2</v>
      </c>
      <c r="I28" s="3">
        <f t="shared" si="3"/>
        <v>0.15067495529949021</v>
      </c>
      <c r="J28" s="3">
        <f t="shared" si="3"/>
        <v>0.19144233218270318</v>
      </c>
      <c r="AF28" s="8"/>
      <c r="AG28" s="8"/>
    </row>
    <row r="29" spans="2:33" x14ac:dyDescent="0.2">
      <c r="B29" s="18"/>
      <c r="C29" s="2" t="s">
        <v>4</v>
      </c>
      <c r="D29" s="3">
        <f t="shared" si="3"/>
        <v>0.18987179538281862</v>
      </c>
      <c r="E29" s="3">
        <f t="shared" si="3"/>
        <v>5.6476505529634728E-2</v>
      </c>
      <c r="F29" s="3">
        <f t="shared" si="3"/>
        <v>0.33152114089936707</v>
      </c>
      <c r="G29" s="3">
        <f t="shared" si="3"/>
        <v>6.8372525278045465E-2</v>
      </c>
      <c r="H29" s="3">
        <f t="shared" si="3"/>
        <v>3.3727567718057155E-2</v>
      </c>
      <c r="I29" s="3">
        <f t="shared" si="3"/>
        <v>0.10828756860110621</v>
      </c>
      <c r="J29" s="3">
        <f t="shared" si="3"/>
        <v>0.21174289659097076</v>
      </c>
      <c r="AF29" s="8"/>
      <c r="AG29" s="8"/>
    </row>
    <row r="30" spans="2:33" x14ac:dyDescent="0.2">
      <c r="B30" s="18"/>
      <c r="C30" s="2" t="s">
        <v>5</v>
      </c>
      <c r="D30" s="3">
        <f t="shared" si="3"/>
        <v>0.10129336259435939</v>
      </c>
      <c r="E30" s="3">
        <f t="shared" si="3"/>
        <v>7.0861707881289204E-2</v>
      </c>
      <c r="F30" s="3">
        <f t="shared" si="3"/>
        <v>0.21432942600734869</v>
      </c>
      <c r="G30" s="3">
        <f t="shared" si="3"/>
        <v>2.5590179511175763E-2</v>
      </c>
      <c r="H30" s="3">
        <f t="shared" si="3"/>
        <v>2.8142161921812889E-2</v>
      </c>
      <c r="I30" s="3">
        <f t="shared" si="3"/>
        <v>9.0354760093186368E-2</v>
      </c>
      <c r="J30" s="3">
        <f t="shared" si="3"/>
        <v>0.46942840199082769</v>
      </c>
      <c r="AF30" s="8"/>
      <c r="AG30" s="8"/>
    </row>
    <row r="31" spans="2:33" x14ac:dyDescent="0.2">
      <c r="B31" s="2" t="s">
        <v>0</v>
      </c>
      <c r="C31" s="2" t="s">
        <v>0</v>
      </c>
      <c r="D31" s="3"/>
      <c r="E31" s="3"/>
      <c r="F31" s="3"/>
      <c r="G31" s="3"/>
      <c r="H31" s="3"/>
      <c r="I31" s="3"/>
      <c r="J31" s="3"/>
    </row>
    <row r="32" spans="2:33" x14ac:dyDescent="0.2">
      <c r="B32" s="18">
        <v>2030</v>
      </c>
      <c r="C32" s="2" t="s">
        <v>2</v>
      </c>
      <c r="D32" s="3">
        <f t="shared" ref="D32:J32" si="4">D16/$L16</f>
        <v>0.27456772371444166</v>
      </c>
      <c r="E32" s="3">
        <f t="shared" si="4"/>
        <v>0.10950090716695039</v>
      </c>
      <c r="F32" s="3">
        <f t="shared" si="4"/>
        <v>0.13078305118955627</v>
      </c>
      <c r="G32" s="3">
        <f t="shared" si="4"/>
        <v>1.0845856755281495E-2</v>
      </c>
      <c r="H32" s="3">
        <f t="shared" si="4"/>
        <v>4.4419136913334066E-2</v>
      </c>
      <c r="I32" s="3">
        <f t="shared" si="4"/>
        <v>0.13007956402948606</v>
      </c>
      <c r="J32" s="3">
        <f t="shared" si="4"/>
        <v>0.29980376023095007</v>
      </c>
      <c r="AF32" s="8"/>
      <c r="AG32" s="8"/>
    </row>
    <row r="33" spans="2:33" x14ac:dyDescent="0.2">
      <c r="B33" s="18"/>
      <c r="C33" s="2" t="s">
        <v>1</v>
      </c>
      <c r="D33" s="3">
        <f t="shared" ref="D33:J33" si="5">D17/$L17</f>
        <v>0.1975509092901209</v>
      </c>
      <c r="E33" s="3">
        <f t="shared" si="5"/>
        <v>4.6842192939892717E-2</v>
      </c>
      <c r="F33" s="3">
        <f t="shared" si="5"/>
        <v>0.35192423364943642</v>
      </c>
      <c r="G33" s="3">
        <f t="shared" si="5"/>
        <v>8.5929761167397478E-2</v>
      </c>
      <c r="H33" s="3">
        <f t="shared" si="5"/>
        <v>3.3708468148572167E-2</v>
      </c>
      <c r="I33" s="3">
        <f t="shared" si="5"/>
        <v>9.8713823490609698E-2</v>
      </c>
      <c r="J33" s="3">
        <f t="shared" si="5"/>
        <v>0.18533061131397063</v>
      </c>
      <c r="L33" s="5"/>
      <c r="AF33" s="8"/>
      <c r="AG33" s="8"/>
    </row>
    <row r="34" spans="2:33" x14ac:dyDescent="0.2">
      <c r="B34" s="18"/>
      <c r="C34" s="2" t="s">
        <v>4</v>
      </c>
      <c r="D34" s="3">
        <f t="shared" ref="D34:J35" si="6">D18/$L18</f>
        <v>0.10929883135268113</v>
      </c>
      <c r="E34" s="3">
        <f t="shared" si="6"/>
        <v>4.613119624284856E-2</v>
      </c>
      <c r="F34" s="3">
        <f t="shared" si="6"/>
        <v>0.41633710641160054</v>
      </c>
      <c r="G34" s="3">
        <f t="shared" si="6"/>
        <v>0.10889539563354875</v>
      </c>
      <c r="H34" s="3">
        <f t="shared" si="6"/>
        <v>2.6456959068715039E-2</v>
      </c>
      <c r="I34" s="3">
        <f t="shared" si="6"/>
        <v>7.7478085806104713E-2</v>
      </c>
      <c r="J34" s="3">
        <f t="shared" si="6"/>
        <v>0.21540242548450128</v>
      </c>
      <c r="AF34" s="8"/>
      <c r="AG34" s="8"/>
    </row>
    <row r="35" spans="2:33" x14ac:dyDescent="0.2">
      <c r="B35" s="18"/>
      <c r="C35" s="2" t="s">
        <v>5</v>
      </c>
      <c r="D35" s="3">
        <f t="shared" si="6"/>
        <v>3.5541219847060199E-2</v>
      </c>
      <c r="E35" s="3">
        <f t="shared" si="6"/>
        <v>6.9266565782763245E-2</v>
      </c>
      <c r="F35" s="3">
        <f t="shared" si="6"/>
        <v>0.34980499938749926</v>
      </c>
      <c r="G35" s="3">
        <f t="shared" si="6"/>
        <v>9.551576744164067E-2</v>
      </c>
      <c r="H35" s="3">
        <f t="shared" si="6"/>
        <v>2.1919166620926005E-2</v>
      </c>
      <c r="I35" s="3">
        <f t="shared" si="6"/>
        <v>6.4189352519450085E-2</v>
      </c>
      <c r="J35" s="3">
        <f t="shared" si="6"/>
        <v>0.36376292840066055</v>
      </c>
      <c r="AF35" s="8"/>
      <c r="AG35" s="8"/>
    </row>
    <row r="36" spans="2:33" x14ac:dyDescent="0.2">
      <c r="AF36" s="8"/>
      <c r="AG36" s="8"/>
    </row>
    <row r="39" spans="2:33" x14ac:dyDescent="0.2">
      <c r="AF39" s="8"/>
    </row>
    <row r="40" spans="2:33" x14ac:dyDescent="0.2">
      <c r="AF40" s="8"/>
    </row>
    <row r="41" spans="2:33" x14ac:dyDescent="0.2">
      <c r="AF41" s="8"/>
    </row>
    <row r="42" spans="2:33" x14ac:dyDescent="0.2">
      <c r="AF42" s="8"/>
    </row>
    <row r="43" spans="2:33" x14ac:dyDescent="0.2">
      <c r="AF43" s="8"/>
      <c r="AG43" s="8"/>
    </row>
    <row r="44" spans="2:33" x14ac:dyDescent="0.2">
      <c r="AF44" s="8"/>
      <c r="AG44" s="8"/>
    </row>
    <row r="46" spans="2:33" x14ac:dyDescent="0.2">
      <c r="AF46" s="8"/>
      <c r="AG46" s="8"/>
    </row>
    <row r="47" spans="2:33" x14ac:dyDescent="0.2">
      <c r="AF47" s="8"/>
      <c r="AG47" s="8"/>
    </row>
    <row r="49" spans="32:32" x14ac:dyDescent="0.2">
      <c r="AF49" s="8"/>
    </row>
    <row r="55" spans="32:32" x14ac:dyDescent="0.2">
      <c r="AF55" s="8"/>
    </row>
  </sheetData>
  <mergeCells count="7">
    <mergeCell ref="AC6:AC9"/>
    <mergeCell ref="B32:B35"/>
    <mergeCell ref="B6:B9"/>
    <mergeCell ref="B11:B14"/>
    <mergeCell ref="B16:B19"/>
    <mergeCell ref="B22:B25"/>
    <mergeCell ref="B27:B30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77C7-F150-7F41-80FE-25FC54996990}">
  <dimension ref="B2:AK5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P23" sqref="P23"/>
    </sheetView>
  </sheetViews>
  <sheetFormatPr baseColWidth="10" defaultColWidth="8.83203125" defaultRowHeight="15" x14ac:dyDescent="0.2"/>
  <cols>
    <col min="1" max="3" width="8.83203125" style="2"/>
    <col min="4" max="4" width="11.33203125" style="2" bestFit="1" customWidth="1"/>
    <col min="5" max="5" width="9" style="2" bestFit="1" customWidth="1"/>
    <col min="6" max="6" width="9.1640625" style="2" bestFit="1" customWidth="1"/>
    <col min="7" max="8" width="9" style="2" bestFit="1" customWidth="1"/>
    <col min="9" max="10" width="9.1640625" style="2" bestFit="1" customWidth="1"/>
    <col min="11" max="11" width="8.83203125" style="2"/>
    <col min="12" max="12" width="12.5" style="2" customWidth="1"/>
    <col min="13" max="13" width="8.83203125" style="2"/>
    <col min="14" max="14" width="13.5" style="2" customWidth="1"/>
    <col min="15" max="16384" width="8.83203125" style="2"/>
  </cols>
  <sheetData>
    <row r="2" spans="2:37" x14ac:dyDescent="0.2">
      <c r="B2" s="2" t="s">
        <v>103</v>
      </c>
    </row>
    <row r="3" spans="2:37" x14ac:dyDescent="0.2">
      <c r="B3" s="2" t="s">
        <v>104</v>
      </c>
    </row>
    <row r="5" spans="2:37" x14ac:dyDescent="0.2">
      <c r="B5" s="2" t="s">
        <v>30</v>
      </c>
      <c r="C5" s="2" t="s">
        <v>31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L5" s="2" t="s">
        <v>3</v>
      </c>
      <c r="N5"/>
      <c r="O5" s="4"/>
      <c r="P5" s="4"/>
      <c r="Q5" s="17"/>
    </row>
    <row r="6" spans="2:37" x14ac:dyDescent="0.2">
      <c r="B6" s="18">
        <v>2020</v>
      </c>
      <c r="C6" s="2" t="s">
        <v>2</v>
      </c>
      <c r="D6" s="10">
        <v>4607.6986800000004</v>
      </c>
      <c r="E6" s="10">
        <v>28.89048</v>
      </c>
      <c r="F6" s="10">
        <v>200.2098</v>
      </c>
      <c r="G6" s="10">
        <v>-12.64068</v>
      </c>
      <c r="H6" s="10">
        <v>743.77656000000002</v>
      </c>
      <c r="I6" s="10">
        <v>1344.8089199999999</v>
      </c>
      <c r="J6" s="10">
        <v>220.76952</v>
      </c>
      <c r="K6" s="11"/>
      <c r="L6" s="12">
        <f>SUM(D6:F6,H6:J6)</f>
        <v>7146.1539599999996</v>
      </c>
      <c r="N6"/>
      <c r="O6" s="4"/>
      <c r="P6" s="4"/>
      <c r="Q6" s="17"/>
      <c r="S6" s="8"/>
      <c r="T6" s="8"/>
      <c r="U6" s="8"/>
      <c r="V6" s="8"/>
      <c r="W6" s="8"/>
      <c r="X6" s="8"/>
      <c r="Y6" s="8"/>
      <c r="Z6" s="8"/>
      <c r="AA6" s="8"/>
      <c r="AD6" s="8"/>
      <c r="AE6" s="8"/>
      <c r="AF6" s="8"/>
      <c r="AG6" s="8"/>
      <c r="AH6" s="8"/>
      <c r="AI6" s="8"/>
      <c r="AJ6" s="8"/>
    </row>
    <row r="7" spans="2:37" x14ac:dyDescent="0.2">
      <c r="B7" s="18"/>
      <c r="C7" s="2" t="s">
        <v>1</v>
      </c>
      <c r="D7" s="10">
        <v>4593.7878000000001</v>
      </c>
      <c r="E7" s="10">
        <v>28.040759999999999</v>
      </c>
      <c r="F7" s="10">
        <v>210.20496</v>
      </c>
      <c r="G7" s="10">
        <v>-12.693239999999999</v>
      </c>
      <c r="H7" s="10">
        <v>743.77656000000002</v>
      </c>
      <c r="I7" s="10">
        <v>1338.9222</v>
      </c>
      <c r="J7" s="10">
        <v>220.76952</v>
      </c>
      <c r="K7" s="11"/>
      <c r="L7" s="12">
        <f>SUM(D7:F7,H7:J7)</f>
        <v>7135.5018</v>
      </c>
      <c r="N7"/>
      <c r="O7" s="4"/>
      <c r="P7" s="4"/>
      <c r="Q7" s="17"/>
      <c r="AD7" s="8"/>
      <c r="AE7" s="8"/>
      <c r="AF7" s="8"/>
      <c r="AG7" s="8"/>
      <c r="AH7" s="8"/>
      <c r="AI7" s="8"/>
      <c r="AJ7" s="8"/>
    </row>
    <row r="8" spans="2:37" x14ac:dyDescent="0.2">
      <c r="B8" s="18"/>
      <c r="C8" s="2" t="s">
        <v>4</v>
      </c>
      <c r="D8" s="10">
        <v>3864.65796</v>
      </c>
      <c r="E8" s="10">
        <v>49.161119999999997</v>
      </c>
      <c r="F8" s="10">
        <v>512.47752000000003</v>
      </c>
      <c r="G8" s="10">
        <v>-13.569240000000001</v>
      </c>
      <c r="H8" s="10">
        <v>743.77656000000002</v>
      </c>
      <c r="I8" s="10">
        <v>1357.7386799999999</v>
      </c>
      <c r="J8" s="10">
        <v>623.07252000000005</v>
      </c>
      <c r="K8" s="11"/>
      <c r="L8" s="12">
        <f>SUM(D8:F8,H8:J8)</f>
        <v>7150.88436</v>
      </c>
      <c r="N8"/>
      <c r="O8" s="4"/>
      <c r="P8" s="4"/>
      <c r="Q8" s="17"/>
      <c r="S8" s="8"/>
      <c r="T8" s="8"/>
      <c r="U8" s="8"/>
      <c r="V8" s="8"/>
      <c r="W8" s="8"/>
      <c r="X8" s="8"/>
      <c r="Y8" s="8"/>
      <c r="Z8" s="8"/>
      <c r="AA8" s="8"/>
      <c r="AD8" s="8"/>
      <c r="AE8" s="8"/>
      <c r="AF8" s="8"/>
      <c r="AG8" s="8"/>
      <c r="AH8" s="8"/>
      <c r="AI8" s="8"/>
      <c r="AJ8" s="8"/>
    </row>
    <row r="9" spans="2:37" x14ac:dyDescent="0.2">
      <c r="B9" s="18"/>
      <c r="C9" s="2" t="s">
        <v>5</v>
      </c>
      <c r="D9" s="10">
        <v>3414.18372</v>
      </c>
      <c r="E9" s="10">
        <v>107.34504</v>
      </c>
      <c r="F9" s="10">
        <v>557.06592000000001</v>
      </c>
      <c r="G9" s="10">
        <v>-12.404159999999999</v>
      </c>
      <c r="H9" s="10">
        <v>743.77656000000002</v>
      </c>
      <c r="I9" s="10">
        <v>1366.6476</v>
      </c>
      <c r="J9" s="10">
        <v>954.13919999999996</v>
      </c>
      <c r="K9" s="11"/>
      <c r="L9" s="12">
        <f>SUM(D9:F9,H9:J9)</f>
        <v>7143.1580400000003</v>
      </c>
      <c r="N9"/>
      <c r="O9" s="4"/>
      <c r="P9" s="4"/>
      <c r="Q9" s="17"/>
      <c r="S9" s="8"/>
      <c r="T9" s="8"/>
      <c r="U9" s="8"/>
      <c r="V9" s="8"/>
      <c r="W9" s="8"/>
      <c r="X9" s="8"/>
      <c r="Y9" s="8"/>
      <c r="Z9" s="8"/>
      <c r="AA9" s="8"/>
      <c r="AD9" s="8"/>
      <c r="AE9" s="8"/>
      <c r="AF9" s="8"/>
      <c r="AG9" s="8"/>
      <c r="AH9" s="8"/>
      <c r="AI9" s="8"/>
      <c r="AJ9" s="8"/>
      <c r="AK9" s="8"/>
    </row>
    <row r="10" spans="2:37" x14ac:dyDescent="0.2">
      <c r="B10" s="2" t="s">
        <v>0</v>
      </c>
      <c r="C10" s="2" t="s">
        <v>0</v>
      </c>
      <c r="D10" s="10" t="s">
        <v>0</v>
      </c>
      <c r="E10" s="10"/>
      <c r="F10" s="10"/>
      <c r="G10" s="10"/>
      <c r="H10" s="10"/>
      <c r="I10" s="10"/>
      <c r="J10" s="10"/>
      <c r="K10" s="11"/>
      <c r="L10" s="12"/>
      <c r="N10"/>
      <c r="O10" s="4"/>
      <c r="P10" s="4"/>
      <c r="Q10" s="17"/>
      <c r="AD10" s="8"/>
      <c r="AE10" s="8"/>
      <c r="AF10" s="8"/>
      <c r="AG10" s="8"/>
      <c r="AH10" s="8"/>
      <c r="AI10" s="8"/>
      <c r="AJ10" s="8"/>
    </row>
    <row r="11" spans="2:37" x14ac:dyDescent="0.2">
      <c r="B11" s="18">
        <v>2025</v>
      </c>
      <c r="C11" s="2" t="s">
        <v>2</v>
      </c>
      <c r="D11" s="10">
        <v>4920.6234000000004</v>
      </c>
      <c r="E11" s="10">
        <v>169.04172</v>
      </c>
      <c r="F11" s="10">
        <v>381.13884000000002</v>
      </c>
      <c r="G11" s="10">
        <v>-13.122479999999999</v>
      </c>
      <c r="H11" s="10">
        <v>833.15484000000004</v>
      </c>
      <c r="I11" s="10">
        <v>1345.25568</v>
      </c>
      <c r="J11" s="10">
        <v>581.74284</v>
      </c>
      <c r="K11" s="11"/>
      <c r="L11" s="12">
        <f>SUM(D11:F11,H11:J11)</f>
        <v>8230.9573200000013</v>
      </c>
      <c r="N11"/>
      <c r="O11" s="4"/>
      <c r="P11" s="4"/>
      <c r="Q11" s="17"/>
      <c r="S11" s="8"/>
      <c r="T11" s="8"/>
      <c r="U11" s="8"/>
      <c r="V11" s="8"/>
      <c r="W11" s="8"/>
      <c r="X11" s="8"/>
      <c r="Y11" s="8"/>
      <c r="Z11" s="8"/>
      <c r="AA11" s="8"/>
      <c r="AD11" s="8"/>
      <c r="AE11" s="8"/>
      <c r="AF11" s="8"/>
      <c r="AG11" s="8"/>
      <c r="AH11" s="8"/>
      <c r="AI11" s="8"/>
      <c r="AJ11" s="8"/>
    </row>
    <row r="12" spans="2:37" x14ac:dyDescent="0.2">
      <c r="B12" s="18"/>
      <c r="C12" s="2" t="s">
        <v>1</v>
      </c>
      <c r="D12" s="10">
        <v>4489.3685999999998</v>
      </c>
      <c r="E12" s="10">
        <v>72.891959999999997</v>
      </c>
      <c r="F12" s="10">
        <v>859.53120000000001</v>
      </c>
      <c r="G12" s="10">
        <v>-31.64988</v>
      </c>
      <c r="H12" s="10">
        <v>833.15484000000004</v>
      </c>
      <c r="I12" s="10">
        <v>1358.1066000000001</v>
      </c>
      <c r="J12" s="10">
        <v>696.57767999999999</v>
      </c>
      <c r="K12" s="11"/>
      <c r="L12" s="12">
        <f>SUM(D12:F12,H12:J12)</f>
        <v>8309.6308800000006</v>
      </c>
      <c r="N12"/>
      <c r="O12" s="4"/>
      <c r="P12" s="4"/>
      <c r="Q12" s="17"/>
      <c r="S12" s="8"/>
      <c r="T12" s="8"/>
      <c r="U12" s="8"/>
      <c r="V12" s="8"/>
      <c r="W12" s="8"/>
      <c r="X12" s="8"/>
      <c r="Y12" s="8"/>
      <c r="Z12" s="8"/>
      <c r="AA12" s="8"/>
      <c r="AD12" s="8"/>
      <c r="AE12" s="8"/>
      <c r="AF12" s="8"/>
      <c r="AG12" s="8"/>
      <c r="AH12" s="8"/>
      <c r="AI12" s="8"/>
      <c r="AJ12" s="8"/>
    </row>
    <row r="13" spans="2:37" x14ac:dyDescent="0.2">
      <c r="B13" s="18"/>
      <c r="C13" s="2" t="s">
        <v>4</v>
      </c>
      <c r="D13" s="10">
        <v>3090.0374400000001</v>
      </c>
      <c r="E13" s="10">
        <v>71.604240000000004</v>
      </c>
      <c r="F13" s="10">
        <v>2189.2466399999998</v>
      </c>
      <c r="G13" s="10">
        <v>-177.29364000000001</v>
      </c>
      <c r="H13" s="10">
        <v>833.15484000000004</v>
      </c>
      <c r="I13" s="10">
        <v>1369.13544</v>
      </c>
      <c r="J13" s="10">
        <v>1046.2506000000001</v>
      </c>
      <c r="K13" s="11"/>
      <c r="L13" s="12">
        <f>SUM(D13:F13,H13:J13)</f>
        <v>8599.4292000000005</v>
      </c>
      <c r="N13"/>
      <c r="O13" s="4"/>
      <c r="P13" s="4"/>
      <c r="Q13" s="17"/>
      <c r="AD13" s="8"/>
      <c r="AE13" s="8"/>
      <c r="AF13" s="8"/>
      <c r="AG13" s="8"/>
      <c r="AH13" s="8"/>
      <c r="AI13" s="8"/>
      <c r="AJ13" s="8"/>
    </row>
    <row r="14" spans="2:37" x14ac:dyDescent="0.2">
      <c r="B14" s="18"/>
      <c r="C14" s="2" t="s">
        <v>5</v>
      </c>
      <c r="D14" s="10">
        <v>2083.7411999999999</v>
      </c>
      <c r="E14" s="10">
        <v>316.06956000000002</v>
      </c>
      <c r="F14" s="10">
        <v>1677.91668</v>
      </c>
      <c r="G14" s="10">
        <v>-80.232839999999996</v>
      </c>
      <c r="H14" s="10">
        <v>833.15484000000004</v>
      </c>
      <c r="I14" s="10">
        <v>1359.1928399999999</v>
      </c>
      <c r="J14" s="10">
        <v>2427.5624400000002</v>
      </c>
      <c r="K14" s="11"/>
      <c r="L14" s="12">
        <f>SUM(D14:F14,H14:J14)</f>
        <v>8697.6375599999992</v>
      </c>
      <c r="N14"/>
      <c r="O14" s="4"/>
      <c r="P14" s="4"/>
      <c r="Q14" s="17"/>
      <c r="S14" s="8"/>
      <c r="T14" s="8"/>
      <c r="U14" s="8"/>
      <c r="V14" s="8"/>
      <c r="W14" s="8"/>
      <c r="X14" s="8"/>
      <c r="Y14" s="8"/>
      <c r="Z14" s="8"/>
      <c r="AA14" s="8"/>
      <c r="AD14" s="8"/>
      <c r="AE14" s="8"/>
      <c r="AF14" s="8"/>
      <c r="AG14" s="8"/>
      <c r="AH14" s="8"/>
      <c r="AI14" s="8"/>
      <c r="AJ14" s="8"/>
    </row>
    <row r="15" spans="2:37" x14ac:dyDescent="0.2">
      <c r="B15" s="2" t="s">
        <v>0</v>
      </c>
      <c r="D15" s="10" t="s">
        <v>0</v>
      </c>
      <c r="E15" s="10"/>
      <c r="F15" s="10"/>
      <c r="G15" s="10"/>
      <c r="H15" s="10"/>
      <c r="I15" s="10"/>
      <c r="J15" s="10"/>
      <c r="K15" s="11"/>
      <c r="L15" s="12"/>
      <c r="N15"/>
      <c r="O15" s="4"/>
      <c r="P15" s="4"/>
      <c r="Q15" s="17"/>
      <c r="S15" s="8"/>
      <c r="T15" s="8"/>
      <c r="U15" s="8"/>
      <c r="V15" s="8"/>
      <c r="W15" s="8"/>
      <c r="X15" s="8"/>
      <c r="Y15" s="8"/>
      <c r="Z15" s="8"/>
      <c r="AA15" s="8"/>
      <c r="AD15" s="8"/>
      <c r="AE15" s="8"/>
      <c r="AF15" s="8"/>
      <c r="AG15" s="8"/>
      <c r="AH15" s="8"/>
      <c r="AI15" s="8"/>
      <c r="AJ15" s="8"/>
    </row>
    <row r="16" spans="2:37" x14ac:dyDescent="0.2">
      <c r="B16" s="18">
        <v>2030</v>
      </c>
      <c r="C16" s="2" t="s">
        <v>2</v>
      </c>
      <c r="D16" s="10">
        <v>4915.0169999999998</v>
      </c>
      <c r="E16" s="10">
        <v>175.46279999999999</v>
      </c>
      <c r="F16" s="10">
        <v>776.60028</v>
      </c>
      <c r="G16" s="10">
        <v>-24.536760000000001</v>
      </c>
      <c r="H16" s="10">
        <v>913.44024000000002</v>
      </c>
      <c r="I16" s="10">
        <v>1254.5546400000001</v>
      </c>
      <c r="J16" s="10">
        <v>1254.5546400000001</v>
      </c>
      <c r="K16" s="11"/>
      <c r="L16" s="12">
        <f>SUM(D16:F16,H16:J16)</f>
        <v>9289.6296000000002</v>
      </c>
      <c r="N16"/>
      <c r="O16" s="4"/>
      <c r="P16" s="4"/>
      <c r="Q16" s="17"/>
      <c r="AD16" s="8"/>
      <c r="AE16" s="8"/>
      <c r="AF16" s="8"/>
      <c r="AG16" s="8"/>
      <c r="AH16" s="8"/>
      <c r="AI16" s="8"/>
      <c r="AJ16" s="8"/>
    </row>
    <row r="17" spans="2:32" x14ac:dyDescent="0.2">
      <c r="B17" s="18"/>
      <c r="C17" s="2" t="s">
        <v>1</v>
      </c>
      <c r="D17" s="10">
        <v>3676.2829200000001</v>
      </c>
      <c r="E17" s="10">
        <v>25.246320000000001</v>
      </c>
      <c r="F17" s="10">
        <v>2739.37464</v>
      </c>
      <c r="G17" s="10">
        <v>-249.09935999999999</v>
      </c>
      <c r="H17" s="10">
        <v>913.44024000000002</v>
      </c>
      <c r="I17" s="10">
        <v>1363.5903599999999</v>
      </c>
      <c r="J17" s="10">
        <v>1050.68316</v>
      </c>
      <c r="K17" s="11"/>
      <c r="L17" s="12">
        <f>SUM(D17:F17,H17:J17)</f>
        <v>9768.6176400000004</v>
      </c>
      <c r="N17"/>
      <c r="O17" s="4"/>
      <c r="P17" s="4"/>
      <c r="Q17" s="17"/>
    </row>
    <row r="18" spans="2:32" x14ac:dyDescent="0.2">
      <c r="B18" s="18"/>
      <c r="C18" s="2" t="s">
        <v>4</v>
      </c>
      <c r="D18" s="10">
        <v>2371.1392799999999</v>
      </c>
      <c r="E18" s="10">
        <v>55.836239999999997</v>
      </c>
      <c r="F18" s="10">
        <v>3955.8758400000002</v>
      </c>
      <c r="G18" s="10">
        <v>-387.86651999999998</v>
      </c>
      <c r="H18" s="10">
        <v>913.44024000000002</v>
      </c>
      <c r="I18" s="10">
        <v>1375.0396800000001</v>
      </c>
      <c r="J18" s="10">
        <v>1497.15408</v>
      </c>
      <c r="K18" s="11"/>
      <c r="L18" s="12">
        <f>SUM(D18:F18,H18:J18)</f>
        <v>10168.485360000001</v>
      </c>
    </row>
    <row r="19" spans="2:32" x14ac:dyDescent="0.2">
      <c r="B19" s="18"/>
      <c r="C19" s="2" t="s">
        <v>5</v>
      </c>
      <c r="D19" s="10">
        <v>957.09132</v>
      </c>
      <c r="E19" s="10">
        <v>227.33076</v>
      </c>
      <c r="F19" s="10">
        <v>4031.8688400000001</v>
      </c>
      <c r="G19" s="10">
        <v>-388.03296</v>
      </c>
      <c r="H19" s="10">
        <v>913.44024000000002</v>
      </c>
      <c r="I19" s="10">
        <v>1364.4313199999999</v>
      </c>
      <c r="J19" s="10">
        <v>2953.9420799999998</v>
      </c>
      <c r="K19" s="11"/>
      <c r="L19" s="12">
        <f>SUM(D19:F19,H19:J19)</f>
        <v>10448.10456</v>
      </c>
    </row>
    <row r="20" spans="2:32" x14ac:dyDescent="0.2">
      <c r="B20" s="2" t="s">
        <v>0</v>
      </c>
      <c r="C20" s="2" t="s">
        <v>0</v>
      </c>
      <c r="D20" s="2" t="s">
        <v>0</v>
      </c>
      <c r="AE20" s="8"/>
      <c r="AF20" s="8"/>
    </row>
    <row r="21" spans="2:32" x14ac:dyDescent="0.2">
      <c r="AE21" s="8"/>
      <c r="AF21" s="8"/>
    </row>
    <row r="22" spans="2:32" x14ac:dyDescent="0.2">
      <c r="B22" s="18">
        <v>2020</v>
      </c>
      <c r="C22" s="2" t="s">
        <v>2</v>
      </c>
      <c r="D22" s="3">
        <f t="shared" ref="D22:J25" si="0">D6/$L6</f>
        <v>0.64478021405516994</v>
      </c>
      <c r="E22" s="3">
        <f t="shared" si="0"/>
        <v>4.0428012273052124E-3</v>
      </c>
      <c r="F22" s="3">
        <f t="shared" si="0"/>
        <v>2.8016440888435603E-2</v>
      </c>
      <c r="G22" s="3">
        <f t="shared" si="0"/>
        <v>-1.7688787662223835E-3</v>
      </c>
      <c r="H22" s="3">
        <f t="shared" si="0"/>
        <v>0.10408067950441975</v>
      </c>
      <c r="I22" s="3">
        <f t="shared" si="0"/>
        <v>0.18818639054342456</v>
      </c>
      <c r="J22" s="3">
        <f t="shared" si="0"/>
        <v>3.0893473781244983E-2</v>
      </c>
      <c r="AE22" s="8"/>
      <c r="AF22" s="8"/>
    </row>
    <row r="23" spans="2:32" x14ac:dyDescent="0.2">
      <c r="B23" s="18"/>
      <c r="C23" s="2" t="s">
        <v>1</v>
      </c>
      <c r="D23" s="3">
        <f t="shared" si="0"/>
        <v>0.64379323679800626</v>
      </c>
      <c r="E23" s="3">
        <f t="shared" si="0"/>
        <v>3.9297530553492393E-3</v>
      </c>
      <c r="F23" s="3">
        <f t="shared" si="0"/>
        <v>2.94590297769948E-2</v>
      </c>
      <c r="G23" s="3">
        <f t="shared" si="0"/>
        <v>-1.7788854036866755E-3</v>
      </c>
      <c r="H23" s="3">
        <f t="shared" si="0"/>
        <v>0.1042360552694416</v>
      </c>
      <c r="I23" s="3">
        <f t="shared" si="0"/>
        <v>0.18764233231641816</v>
      </c>
      <c r="J23" s="3">
        <f t="shared" si="0"/>
        <v>3.0939592783789924E-2</v>
      </c>
      <c r="AE23" s="8"/>
      <c r="AF23" s="8"/>
    </row>
    <row r="24" spans="2:32" x14ac:dyDescent="0.2">
      <c r="B24" s="18"/>
      <c r="C24" s="2" t="s">
        <v>4</v>
      </c>
      <c r="D24" s="3">
        <f t="shared" si="0"/>
        <v>0.54044475696150118</v>
      </c>
      <c r="E24" s="3">
        <f t="shared" si="0"/>
        <v>6.8748307936558487E-3</v>
      </c>
      <c r="F24" s="3">
        <f t="shared" si="0"/>
        <v>7.1666313451613423E-2</v>
      </c>
      <c r="G24" s="3">
        <f t="shared" si="0"/>
        <v>-1.8975611010999486E-3</v>
      </c>
      <c r="H24" s="3">
        <f t="shared" si="0"/>
        <v>0.1040118288250434</v>
      </c>
      <c r="I24" s="3">
        <f t="shared" si="0"/>
        <v>0.18987003727745919</v>
      </c>
      <c r="J24" s="3">
        <f t="shared" si="0"/>
        <v>8.7132232690726952E-2</v>
      </c>
      <c r="AE24" s="8"/>
      <c r="AF24" s="8"/>
    </row>
    <row r="25" spans="2:32" x14ac:dyDescent="0.2">
      <c r="B25" s="18"/>
      <c r="C25" s="2" t="s">
        <v>5</v>
      </c>
      <c r="D25" s="3">
        <f>D9/$L9</f>
        <v>0.47796558621290142</v>
      </c>
      <c r="E25" s="3">
        <f t="shared" si="0"/>
        <v>1.5027672550277215E-2</v>
      </c>
      <c r="F25" s="3">
        <f t="shared" si="0"/>
        <v>7.7985943595334478E-2</v>
      </c>
      <c r="G25" s="3">
        <f t="shared" si="0"/>
        <v>-1.7365092485060009E-3</v>
      </c>
      <c r="H25" s="3">
        <f t="shared" si="0"/>
        <v>0.10412433210003569</v>
      </c>
      <c r="I25" s="3">
        <f t="shared" si="0"/>
        <v>0.19132260442049523</v>
      </c>
      <c r="J25" s="3">
        <f t="shared" si="0"/>
        <v>0.13357386112095596</v>
      </c>
    </row>
    <row r="26" spans="2:32" x14ac:dyDescent="0.2">
      <c r="B26" s="2" t="s">
        <v>0</v>
      </c>
      <c r="C26" s="2" t="s">
        <v>0</v>
      </c>
      <c r="D26" s="3"/>
      <c r="E26" s="3"/>
      <c r="F26" s="3"/>
      <c r="G26" s="3"/>
      <c r="H26" s="3"/>
      <c r="I26" s="3"/>
      <c r="J26" s="3"/>
      <c r="AE26" s="8"/>
      <c r="AF26" s="8"/>
    </row>
    <row r="27" spans="2:32" x14ac:dyDescent="0.2">
      <c r="B27" s="18">
        <v>2025</v>
      </c>
      <c r="C27" s="2" t="s">
        <v>2</v>
      </c>
      <c r="D27" s="3">
        <f t="shared" ref="D27:J30" si="1">D11/$L11</f>
        <v>0.59781908819325524</v>
      </c>
      <c r="E27" s="3">
        <f t="shared" si="1"/>
        <v>2.0537309747585955E-2</v>
      </c>
      <c r="F27" s="3">
        <f t="shared" si="1"/>
        <v>4.6305529865145745E-2</v>
      </c>
      <c r="G27" s="3">
        <f t="shared" si="1"/>
        <v>-1.5942835674915147E-3</v>
      </c>
      <c r="H27" s="3">
        <f t="shared" si="1"/>
        <v>0.10122210668928604</v>
      </c>
      <c r="I27" s="3">
        <f t="shared" si="1"/>
        <v>0.1634385439870073</v>
      </c>
      <c r="J27" s="3">
        <f t="shared" si="1"/>
        <v>7.0677421517719635E-2</v>
      </c>
      <c r="AE27" s="8"/>
      <c r="AF27" s="8"/>
    </row>
    <row r="28" spans="2:32" x14ac:dyDescent="0.2">
      <c r="B28" s="18"/>
      <c r="C28" s="2" t="s">
        <v>1</v>
      </c>
      <c r="D28" s="3">
        <f t="shared" si="1"/>
        <v>0.5402608930325915</v>
      </c>
      <c r="E28" s="3">
        <f t="shared" si="1"/>
        <v>8.7719853086903887E-3</v>
      </c>
      <c r="F28" s="3">
        <f t="shared" si="1"/>
        <v>0.10343795198758575</v>
      </c>
      <c r="G28" s="3">
        <f t="shared" si="1"/>
        <v>-3.8088190025595933E-3</v>
      </c>
      <c r="H28" s="3">
        <f t="shared" si="1"/>
        <v>0.10026376045237764</v>
      </c>
      <c r="I28" s="3">
        <f t="shared" si="1"/>
        <v>0.16343765681201955</v>
      </c>
      <c r="J28" s="3">
        <f t="shared" si="1"/>
        <v>8.3827752406735054E-2</v>
      </c>
      <c r="AE28" s="8"/>
      <c r="AF28" s="8"/>
    </row>
    <row r="29" spans="2:32" x14ac:dyDescent="0.2">
      <c r="B29" s="18"/>
      <c r="C29" s="2" t="s">
        <v>4</v>
      </c>
      <c r="D29" s="3">
        <f t="shared" si="1"/>
        <v>0.35933052858903702</v>
      </c>
      <c r="E29" s="3">
        <f t="shared" si="1"/>
        <v>8.3266270742713942E-3</v>
      </c>
      <c r="F29" s="3">
        <f t="shared" si="1"/>
        <v>0.25458045982865929</v>
      </c>
      <c r="G29" s="3">
        <f>-G13/$L13</f>
        <v>2.0616907922214187E-2</v>
      </c>
      <c r="H29" s="3">
        <f t="shared" si="1"/>
        <v>9.6884900221051881E-2</v>
      </c>
      <c r="I29" s="3">
        <f t="shared" si="1"/>
        <v>0.15921236260657859</v>
      </c>
      <c r="J29" s="3">
        <f t="shared" si="1"/>
        <v>0.12166512168040176</v>
      </c>
      <c r="AE29" s="8"/>
      <c r="AF29" s="8"/>
    </row>
    <row r="30" spans="2:32" x14ac:dyDescent="0.2">
      <c r="B30" s="18"/>
      <c r="C30" s="2" t="s">
        <v>5</v>
      </c>
      <c r="D30" s="3">
        <f t="shared" si="1"/>
        <v>0.23957553825685055</v>
      </c>
      <c r="E30" s="3">
        <f t="shared" si="1"/>
        <v>3.6339702340965341E-2</v>
      </c>
      <c r="F30" s="3">
        <f t="shared" si="1"/>
        <v>0.19291637164977476</v>
      </c>
      <c r="G30" s="3">
        <f>-G14/$L14</f>
        <v>9.2246704287825033E-3</v>
      </c>
      <c r="H30" s="3">
        <f t="shared" si="1"/>
        <v>9.579093567104216E-2</v>
      </c>
      <c r="I30" s="3">
        <f t="shared" si="1"/>
        <v>0.1562714967856168</v>
      </c>
      <c r="J30" s="3">
        <f t="shared" si="1"/>
        <v>0.2791059552957505</v>
      </c>
      <c r="AE30" s="8"/>
      <c r="AF30" s="8"/>
    </row>
    <row r="31" spans="2:32" x14ac:dyDescent="0.2">
      <c r="B31" s="2" t="s">
        <v>0</v>
      </c>
      <c r="C31" s="2" t="s">
        <v>0</v>
      </c>
      <c r="D31" s="3"/>
      <c r="E31" s="3"/>
      <c r="F31" s="3"/>
      <c r="G31" s="3"/>
      <c r="H31" s="3"/>
      <c r="I31" s="3"/>
      <c r="J31" s="3"/>
    </row>
    <row r="32" spans="2:32" x14ac:dyDescent="0.2">
      <c r="B32" s="18">
        <v>2030</v>
      </c>
      <c r="C32" s="2" t="s">
        <v>2</v>
      </c>
      <c r="D32" s="3">
        <f t="shared" ref="D32:J35" si="2">D16/$L16</f>
        <v>0.52908643418893686</v>
      </c>
      <c r="E32" s="3">
        <f t="shared" si="2"/>
        <v>1.8888029722950415E-2</v>
      </c>
      <c r="F32" s="3">
        <f t="shared" si="2"/>
        <v>8.3598627010919788E-2</v>
      </c>
      <c r="G32" s="3">
        <f t="shared" si="2"/>
        <v>-2.6413066027950135E-3</v>
      </c>
      <c r="H32" s="3">
        <f t="shared" si="2"/>
        <v>9.8329027026007584E-2</v>
      </c>
      <c r="I32" s="3">
        <f t="shared" si="2"/>
        <v>0.13504894102559267</v>
      </c>
      <c r="J32" s="3">
        <f t="shared" si="2"/>
        <v>0.13504894102559267</v>
      </c>
      <c r="AE32" s="8"/>
      <c r="AF32" s="8"/>
    </row>
    <row r="33" spans="2:32" x14ac:dyDescent="0.2">
      <c r="B33" s="18"/>
      <c r="C33" s="2" t="s">
        <v>1</v>
      </c>
      <c r="D33" s="3">
        <f t="shared" si="2"/>
        <v>0.3763360442061483</v>
      </c>
      <c r="E33" s="3">
        <f t="shared" si="2"/>
        <v>2.5844311785346939E-3</v>
      </c>
      <c r="F33" s="3">
        <f t="shared" si="2"/>
        <v>0.28042602760732072</v>
      </c>
      <c r="G33" s="3">
        <f>-G17/$L17</f>
        <v>2.5499960094660844E-2</v>
      </c>
      <c r="H33" s="3">
        <f t="shared" si="2"/>
        <v>9.3507625506775383E-2</v>
      </c>
      <c r="I33" s="3">
        <f t="shared" si="2"/>
        <v>0.13958887636429179</v>
      </c>
      <c r="J33" s="3">
        <f t="shared" si="2"/>
        <v>0.10755699513692912</v>
      </c>
      <c r="L33" s="5"/>
      <c r="AE33" s="8"/>
      <c r="AF33" s="8"/>
    </row>
    <row r="34" spans="2:32" x14ac:dyDescent="0.2">
      <c r="B34" s="18"/>
      <c r="C34" s="2" t="s">
        <v>4</v>
      </c>
      <c r="D34" s="3">
        <f t="shared" si="2"/>
        <v>0.23318510044056354</v>
      </c>
      <c r="E34" s="3">
        <f t="shared" si="2"/>
        <v>5.4911068879190473E-3</v>
      </c>
      <c r="F34" s="3">
        <f t="shared" si="2"/>
        <v>0.38903294836429797</v>
      </c>
      <c r="G34" s="3">
        <f>-G18/$L18</f>
        <v>3.8143981750296777E-2</v>
      </c>
      <c r="H34" s="3">
        <f t="shared" si="2"/>
        <v>8.9830511394865198E-2</v>
      </c>
      <c r="I34" s="3">
        <f t="shared" si="2"/>
        <v>0.13522561436819536</v>
      </c>
      <c r="J34" s="3">
        <f t="shared" si="2"/>
        <v>0.14723471854415887</v>
      </c>
      <c r="AE34" s="8"/>
      <c r="AF34" s="8"/>
    </row>
    <row r="35" spans="2:32" x14ac:dyDescent="0.2">
      <c r="B35" s="18"/>
      <c r="C35" s="2" t="s">
        <v>5</v>
      </c>
      <c r="D35" s="3">
        <f t="shared" si="2"/>
        <v>9.1604301479157477E-2</v>
      </c>
      <c r="E35" s="3">
        <f t="shared" si="2"/>
        <v>2.1758086234159969E-2</v>
      </c>
      <c r="F35" s="3">
        <f t="shared" si="2"/>
        <v>0.3858947636718521</v>
      </c>
      <c r="G35" s="3">
        <f>-G19/$L19</f>
        <v>3.7139077023172519E-2</v>
      </c>
      <c r="H35" s="3">
        <f t="shared" si="2"/>
        <v>8.7426406842926921E-2</v>
      </c>
      <c r="I35" s="3">
        <f t="shared" si="2"/>
        <v>0.13059127731393988</v>
      </c>
      <c r="J35" s="3">
        <f t="shared" si="2"/>
        <v>0.28272516445796364</v>
      </c>
      <c r="AE35" s="8"/>
      <c r="AF35" s="8"/>
    </row>
    <row r="36" spans="2:32" x14ac:dyDescent="0.2">
      <c r="AE36" s="8"/>
      <c r="AF36" s="8"/>
    </row>
    <row r="39" spans="2:32" x14ac:dyDescent="0.2">
      <c r="AE39" s="8"/>
    </row>
    <row r="40" spans="2:32" x14ac:dyDescent="0.2">
      <c r="AE40" s="8"/>
    </row>
    <row r="41" spans="2:32" x14ac:dyDescent="0.2">
      <c r="AE41" s="8"/>
    </row>
    <row r="42" spans="2:32" x14ac:dyDescent="0.2">
      <c r="AE42" s="8"/>
    </row>
    <row r="43" spans="2:32" x14ac:dyDescent="0.2">
      <c r="AE43" s="8"/>
      <c r="AF43" s="8"/>
    </row>
    <row r="44" spans="2:32" x14ac:dyDescent="0.2">
      <c r="AE44" s="8"/>
      <c r="AF44" s="8"/>
    </row>
    <row r="46" spans="2:32" x14ac:dyDescent="0.2">
      <c r="AE46" s="8"/>
      <c r="AF46" s="8"/>
    </row>
    <row r="47" spans="2:32" x14ac:dyDescent="0.2">
      <c r="AE47" s="8"/>
      <c r="AF47" s="8"/>
    </row>
    <row r="49" spans="31:31" x14ac:dyDescent="0.2">
      <c r="AE49" s="8"/>
    </row>
    <row r="55" spans="31:31" x14ac:dyDescent="0.2">
      <c r="AE55" s="8"/>
    </row>
  </sheetData>
  <mergeCells count="6">
    <mergeCell ref="B32:B35"/>
    <mergeCell ref="B6:B9"/>
    <mergeCell ref="B11:B14"/>
    <mergeCell ref="B16:B19"/>
    <mergeCell ref="B22:B25"/>
    <mergeCell ref="B27:B3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F5B9-AA88-5844-8136-676757EE6187}">
  <dimension ref="B2:N147"/>
  <sheetViews>
    <sheetView workbookViewId="0">
      <selection activeCell="E21" sqref="E21"/>
    </sheetView>
  </sheetViews>
  <sheetFormatPr baseColWidth="10" defaultRowHeight="15" x14ac:dyDescent="0.2"/>
  <sheetData>
    <row r="2" spans="2:14" x14ac:dyDescent="0.2">
      <c r="B2" t="s">
        <v>102</v>
      </c>
    </row>
    <row r="3" spans="2:14" x14ac:dyDescent="0.2"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38</v>
      </c>
    </row>
    <row r="4" spans="2:14" x14ac:dyDescent="0.2">
      <c r="B4">
        <v>2030010100</v>
      </c>
      <c r="C4">
        <v>20300101</v>
      </c>
      <c r="D4">
        <v>20</v>
      </c>
      <c r="E4">
        <v>1</v>
      </c>
      <c r="F4">
        <v>0</v>
      </c>
      <c r="G4">
        <v>349588</v>
      </c>
      <c r="H4">
        <v>0</v>
      </c>
      <c r="I4">
        <v>0</v>
      </c>
      <c r="J4">
        <v>73243</v>
      </c>
      <c r="K4">
        <v>104274</v>
      </c>
      <c r="L4">
        <v>58057</v>
      </c>
      <c r="M4">
        <v>388337</v>
      </c>
      <c r="N4">
        <v>908139.74</v>
      </c>
    </row>
    <row r="5" spans="2:14" x14ac:dyDescent="0.2">
      <c r="B5">
        <v>2030010104</v>
      </c>
      <c r="C5">
        <v>20300101</v>
      </c>
      <c r="D5">
        <v>20</v>
      </c>
      <c r="E5">
        <v>1</v>
      </c>
      <c r="F5">
        <v>4</v>
      </c>
      <c r="G5">
        <v>349588</v>
      </c>
      <c r="H5">
        <v>0</v>
      </c>
      <c r="I5">
        <v>0</v>
      </c>
      <c r="J5">
        <v>47511</v>
      </c>
      <c r="K5">
        <v>104274</v>
      </c>
      <c r="L5">
        <v>30062</v>
      </c>
      <c r="M5">
        <v>376165</v>
      </c>
      <c r="N5">
        <v>841880.62</v>
      </c>
    </row>
    <row r="6" spans="2:14" x14ac:dyDescent="0.2">
      <c r="B6">
        <v>2030010108</v>
      </c>
      <c r="C6">
        <v>20300101</v>
      </c>
      <c r="D6">
        <v>20</v>
      </c>
      <c r="E6">
        <v>1</v>
      </c>
      <c r="F6">
        <v>8</v>
      </c>
      <c r="G6">
        <v>349588</v>
      </c>
      <c r="H6">
        <v>0</v>
      </c>
      <c r="I6">
        <v>195151</v>
      </c>
      <c r="J6">
        <v>-76969</v>
      </c>
      <c r="K6">
        <v>104274</v>
      </c>
      <c r="L6">
        <v>24270</v>
      </c>
      <c r="M6">
        <v>336878</v>
      </c>
      <c r="N6">
        <v>873061.37</v>
      </c>
    </row>
    <row r="7" spans="2:14" x14ac:dyDescent="0.2">
      <c r="B7">
        <v>2030010112</v>
      </c>
      <c r="C7">
        <v>20300101</v>
      </c>
      <c r="D7">
        <v>20</v>
      </c>
      <c r="E7">
        <v>1</v>
      </c>
      <c r="F7">
        <v>12</v>
      </c>
      <c r="G7">
        <v>349588</v>
      </c>
      <c r="H7">
        <v>0</v>
      </c>
      <c r="I7">
        <v>547881</v>
      </c>
      <c r="J7">
        <v>-174352</v>
      </c>
      <c r="K7">
        <v>104274</v>
      </c>
      <c r="L7">
        <v>24270</v>
      </c>
      <c r="M7">
        <v>276751</v>
      </c>
      <c r="N7">
        <v>1052350.77</v>
      </c>
    </row>
    <row r="8" spans="2:14" x14ac:dyDescent="0.2">
      <c r="B8">
        <v>2030010116</v>
      </c>
      <c r="C8">
        <v>20300101</v>
      </c>
      <c r="D8">
        <v>20</v>
      </c>
      <c r="E8">
        <v>1</v>
      </c>
      <c r="F8">
        <v>16</v>
      </c>
      <c r="G8">
        <v>349588</v>
      </c>
      <c r="H8">
        <v>0</v>
      </c>
      <c r="I8">
        <v>549573</v>
      </c>
      <c r="J8">
        <v>-213377</v>
      </c>
      <c r="K8">
        <v>104274</v>
      </c>
      <c r="L8">
        <v>26027</v>
      </c>
      <c r="M8">
        <v>262288</v>
      </c>
      <c r="N8">
        <v>1001682.05</v>
      </c>
    </row>
    <row r="9" spans="2:14" x14ac:dyDescent="0.2">
      <c r="B9">
        <v>2030010120</v>
      </c>
      <c r="C9">
        <v>20300101</v>
      </c>
      <c r="D9">
        <v>20</v>
      </c>
      <c r="E9">
        <v>1</v>
      </c>
      <c r="F9">
        <v>20</v>
      </c>
      <c r="G9">
        <v>349588</v>
      </c>
      <c r="H9">
        <v>0</v>
      </c>
      <c r="I9">
        <v>0</v>
      </c>
      <c r="J9">
        <v>223253</v>
      </c>
      <c r="K9">
        <v>104274</v>
      </c>
      <c r="L9">
        <v>150840</v>
      </c>
      <c r="M9">
        <v>231854</v>
      </c>
      <c r="N9">
        <v>988040.43</v>
      </c>
    </row>
    <row r="10" spans="2:14" x14ac:dyDescent="0.2">
      <c r="B10">
        <v>2030012800</v>
      </c>
      <c r="C10">
        <v>20300128</v>
      </c>
      <c r="D10">
        <v>600</v>
      </c>
      <c r="E10">
        <v>1</v>
      </c>
      <c r="F10">
        <v>0</v>
      </c>
      <c r="G10">
        <v>486558</v>
      </c>
      <c r="H10">
        <v>0</v>
      </c>
      <c r="I10">
        <v>0</v>
      </c>
      <c r="J10">
        <v>176782</v>
      </c>
      <c r="K10">
        <v>104274</v>
      </c>
      <c r="L10">
        <v>77606</v>
      </c>
      <c r="M10">
        <v>125468</v>
      </c>
      <c r="N10">
        <v>908139.74</v>
      </c>
    </row>
    <row r="11" spans="2:14" x14ac:dyDescent="0.2">
      <c r="B11">
        <v>2030012804</v>
      </c>
      <c r="C11">
        <v>20300128</v>
      </c>
      <c r="D11">
        <v>600</v>
      </c>
      <c r="E11">
        <v>1</v>
      </c>
      <c r="F11">
        <v>4</v>
      </c>
      <c r="G11">
        <v>486558</v>
      </c>
      <c r="H11">
        <v>0</v>
      </c>
      <c r="I11">
        <v>0</v>
      </c>
      <c r="J11">
        <v>120310</v>
      </c>
      <c r="K11">
        <v>104274</v>
      </c>
      <c r="L11">
        <v>59142</v>
      </c>
      <c r="M11">
        <v>129799</v>
      </c>
      <c r="N11">
        <v>841880.62</v>
      </c>
    </row>
    <row r="12" spans="2:14" x14ac:dyDescent="0.2">
      <c r="B12">
        <v>2030012808</v>
      </c>
      <c r="C12">
        <v>20300128</v>
      </c>
      <c r="D12">
        <v>600</v>
      </c>
      <c r="E12">
        <v>1</v>
      </c>
      <c r="F12">
        <v>8</v>
      </c>
      <c r="G12">
        <v>486558</v>
      </c>
      <c r="H12">
        <v>0</v>
      </c>
      <c r="I12">
        <v>255001</v>
      </c>
      <c r="J12">
        <v>-59772</v>
      </c>
      <c r="K12">
        <v>104274</v>
      </c>
      <c r="L12">
        <v>24270</v>
      </c>
      <c r="M12">
        <v>123315</v>
      </c>
      <c r="N12">
        <v>873061.37</v>
      </c>
    </row>
    <row r="13" spans="2:14" x14ac:dyDescent="0.2">
      <c r="B13">
        <v>2030012812</v>
      </c>
      <c r="C13">
        <v>20300128</v>
      </c>
      <c r="D13">
        <v>600</v>
      </c>
      <c r="E13">
        <v>1</v>
      </c>
      <c r="F13">
        <v>12</v>
      </c>
      <c r="G13">
        <v>486558</v>
      </c>
      <c r="H13">
        <v>0</v>
      </c>
      <c r="I13">
        <v>716315</v>
      </c>
      <c r="J13">
        <v>-307930</v>
      </c>
      <c r="K13">
        <v>104274</v>
      </c>
      <c r="L13">
        <v>24271</v>
      </c>
      <c r="M13">
        <v>119589</v>
      </c>
      <c r="N13">
        <v>1052350.77</v>
      </c>
    </row>
    <row r="14" spans="2:14" x14ac:dyDescent="0.2">
      <c r="B14">
        <v>2030012816</v>
      </c>
      <c r="C14">
        <v>20300128</v>
      </c>
      <c r="D14">
        <v>600</v>
      </c>
      <c r="E14">
        <v>1</v>
      </c>
      <c r="F14">
        <v>16</v>
      </c>
      <c r="G14">
        <v>486558</v>
      </c>
      <c r="H14">
        <v>0</v>
      </c>
      <c r="I14">
        <v>621840</v>
      </c>
      <c r="J14">
        <v>-284501</v>
      </c>
      <c r="K14">
        <v>104274</v>
      </c>
      <c r="L14">
        <v>24270</v>
      </c>
      <c r="M14">
        <v>151445</v>
      </c>
      <c r="N14">
        <v>1001682.05</v>
      </c>
    </row>
    <row r="15" spans="2:14" x14ac:dyDescent="0.2">
      <c r="B15">
        <v>2030012820</v>
      </c>
      <c r="C15">
        <v>20300128</v>
      </c>
      <c r="D15">
        <v>600</v>
      </c>
      <c r="E15">
        <v>1</v>
      </c>
      <c r="F15">
        <v>20</v>
      </c>
      <c r="G15">
        <v>486558</v>
      </c>
      <c r="H15">
        <v>0</v>
      </c>
      <c r="I15">
        <v>0</v>
      </c>
      <c r="J15">
        <v>199166</v>
      </c>
      <c r="K15">
        <v>104274</v>
      </c>
      <c r="L15">
        <v>104259</v>
      </c>
      <c r="M15">
        <v>163191</v>
      </c>
      <c r="N15">
        <v>988040.43</v>
      </c>
    </row>
    <row r="16" spans="2:14" x14ac:dyDescent="0.2">
      <c r="B16">
        <v>2030020300</v>
      </c>
      <c r="C16">
        <v>20300203</v>
      </c>
      <c r="D16">
        <v>545</v>
      </c>
      <c r="E16">
        <v>2</v>
      </c>
      <c r="F16">
        <v>0</v>
      </c>
      <c r="G16">
        <v>523034</v>
      </c>
      <c r="H16">
        <v>33403</v>
      </c>
      <c r="I16">
        <v>0</v>
      </c>
      <c r="J16">
        <v>123104</v>
      </c>
      <c r="K16">
        <v>104274</v>
      </c>
      <c r="L16">
        <v>54271</v>
      </c>
      <c r="M16">
        <v>189793</v>
      </c>
      <c r="N16">
        <v>966011.39</v>
      </c>
    </row>
    <row r="17" spans="2:14" x14ac:dyDescent="0.2">
      <c r="B17">
        <v>2030020304</v>
      </c>
      <c r="C17">
        <v>20300203</v>
      </c>
      <c r="D17">
        <v>545</v>
      </c>
      <c r="E17">
        <v>2</v>
      </c>
      <c r="F17">
        <v>4</v>
      </c>
      <c r="G17">
        <v>523034</v>
      </c>
      <c r="H17">
        <v>33610</v>
      </c>
      <c r="I17">
        <v>0</v>
      </c>
      <c r="J17">
        <v>55924</v>
      </c>
      <c r="K17">
        <v>104274</v>
      </c>
      <c r="L17">
        <v>60818</v>
      </c>
      <c r="M17">
        <v>173628</v>
      </c>
      <c r="N17">
        <v>895529.88</v>
      </c>
    </row>
    <row r="18" spans="2:14" x14ac:dyDescent="0.2">
      <c r="B18">
        <v>2030020308</v>
      </c>
      <c r="C18">
        <v>20300203</v>
      </c>
      <c r="D18">
        <v>545</v>
      </c>
      <c r="E18">
        <v>2</v>
      </c>
      <c r="F18">
        <v>8</v>
      </c>
      <c r="G18">
        <v>523034</v>
      </c>
      <c r="H18">
        <v>1910</v>
      </c>
      <c r="I18">
        <v>251351</v>
      </c>
      <c r="J18">
        <v>-45629</v>
      </c>
      <c r="K18">
        <v>104274</v>
      </c>
      <c r="L18">
        <v>25290</v>
      </c>
      <c r="M18">
        <v>130665</v>
      </c>
      <c r="N18">
        <v>928697.64</v>
      </c>
    </row>
    <row r="19" spans="2:14" x14ac:dyDescent="0.2">
      <c r="B19">
        <v>2030020312</v>
      </c>
      <c r="C19">
        <v>20300203</v>
      </c>
      <c r="D19">
        <v>545</v>
      </c>
      <c r="E19">
        <v>2</v>
      </c>
      <c r="F19">
        <v>12</v>
      </c>
      <c r="G19">
        <v>523034</v>
      </c>
      <c r="H19">
        <v>1167</v>
      </c>
      <c r="I19">
        <v>702299</v>
      </c>
      <c r="J19">
        <v>-254880</v>
      </c>
      <c r="K19">
        <v>104274</v>
      </c>
      <c r="L19">
        <v>25287</v>
      </c>
      <c r="M19">
        <v>106834</v>
      </c>
      <c r="N19">
        <v>1119412.3400000001</v>
      </c>
    </row>
    <row r="20" spans="2:14" x14ac:dyDescent="0.2">
      <c r="B20">
        <v>2030020316</v>
      </c>
      <c r="C20">
        <v>20300203</v>
      </c>
      <c r="D20">
        <v>545</v>
      </c>
      <c r="E20">
        <v>2</v>
      </c>
      <c r="F20">
        <v>16</v>
      </c>
      <c r="G20">
        <v>523034</v>
      </c>
      <c r="H20">
        <v>0</v>
      </c>
      <c r="I20">
        <v>658642</v>
      </c>
      <c r="J20">
        <v>-241796</v>
      </c>
      <c r="K20">
        <v>104274</v>
      </c>
      <c r="L20">
        <v>25287</v>
      </c>
      <c r="M20">
        <v>128335</v>
      </c>
      <c r="N20">
        <v>1065514.69</v>
      </c>
    </row>
    <row r="21" spans="2:14" x14ac:dyDescent="0.2">
      <c r="B21">
        <v>2030020320</v>
      </c>
      <c r="C21">
        <v>20300203</v>
      </c>
      <c r="D21">
        <v>545</v>
      </c>
      <c r="E21">
        <v>2</v>
      </c>
      <c r="F21">
        <v>20</v>
      </c>
      <c r="G21">
        <v>523034</v>
      </c>
      <c r="H21">
        <v>31965</v>
      </c>
      <c r="I21">
        <v>0</v>
      </c>
      <c r="J21">
        <v>233985</v>
      </c>
      <c r="K21">
        <v>104274</v>
      </c>
      <c r="L21">
        <v>135830</v>
      </c>
      <c r="M21">
        <v>94151</v>
      </c>
      <c r="N21">
        <v>1051003.82</v>
      </c>
    </row>
    <row r="22" spans="2:14" x14ac:dyDescent="0.2">
      <c r="B22">
        <v>2030020400</v>
      </c>
      <c r="C22">
        <v>20300204</v>
      </c>
      <c r="D22">
        <v>20</v>
      </c>
      <c r="E22">
        <v>2</v>
      </c>
      <c r="F22">
        <v>0</v>
      </c>
      <c r="G22">
        <v>522734</v>
      </c>
      <c r="H22">
        <v>58090</v>
      </c>
      <c r="I22">
        <v>0</v>
      </c>
      <c r="J22">
        <v>191530</v>
      </c>
      <c r="K22">
        <v>104274</v>
      </c>
      <c r="L22">
        <v>77891</v>
      </c>
      <c r="M22">
        <v>73381</v>
      </c>
      <c r="N22">
        <v>966011.39</v>
      </c>
    </row>
    <row r="23" spans="2:14" x14ac:dyDescent="0.2">
      <c r="B23">
        <v>2030020404</v>
      </c>
      <c r="C23">
        <v>20300204</v>
      </c>
      <c r="D23">
        <v>20</v>
      </c>
      <c r="E23">
        <v>2</v>
      </c>
      <c r="F23">
        <v>4</v>
      </c>
      <c r="G23">
        <v>522734</v>
      </c>
      <c r="H23">
        <v>66756</v>
      </c>
      <c r="I23">
        <v>0</v>
      </c>
      <c r="J23">
        <v>112547</v>
      </c>
      <c r="K23">
        <v>104274</v>
      </c>
      <c r="L23">
        <v>64398</v>
      </c>
      <c r="M23">
        <v>81486</v>
      </c>
      <c r="N23">
        <v>895529.88</v>
      </c>
    </row>
    <row r="24" spans="2:14" x14ac:dyDescent="0.2">
      <c r="B24">
        <v>2030020408</v>
      </c>
      <c r="C24">
        <v>20300204</v>
      </c>
      <c r="D24">
        <v>20</v>
      </c>
      <c r="E24">
        <v>2</v>
      </c>
      <c r="F24">
        <v>8</v>
      </c>
      <c r="G24">
        <v>522734</v>
      </c>
      <c r="H24">
        <v>33512</v>
      </c>
      <c r="I24">
        <v>209424</v>
      </c>
      <c r="J24">
        <v>-20255</v>
      </c>
      <c r="K24">
        <v>104274</v>
      </c>
      <c r="L24">
        <v>25287</v>
      </c>
      <c r="M24">
        <v>114326</v>
      </c>
      <c r="N24">
        <v>928697.64</v>
      </c>
    </row>
    <row r="25" spans="2:14" x14ac:dyDescent="0.2">
      <c r="B25">
        <v>2030020412</v>
      </c>
      <c r="C25">
        <v>20300204</v>
      </c>
      <c r="D25">
        <v>20</v>
      </c>
      <c r="E25">
        <v>2</v>
      </c>
      <c r="F25">
        <v>12</v>
      </c>
      <c r="G25">
        <v>522734</v>
      </c>
      <c r="H25">
        <v>28684</v>
      </c>
      <c r="I25">
        <v>683295</v>
      </c>
      <c r="J25">
        <v>-267846</v>
      </c>
      <c r="K25">
        <v>104274</v>
      </c>
      <c r="L25">
        <v>25287</v>
      </c>
      <c r="M25">
        <v>126340</v>
      </c>
      <c r="N25">
        <v>1119412.3400000001</v>
      </c>
    </row>
    <row r="26" spans="2:14" x14ac:dyDescent="0.2">
      <c r="B26">
        <v>2030020416</v>
      </c>
      <c r="C26">
        <v>20300204</v>
      </c>
      <c r="D26">
        <v>20</v>
      </c>
      <c r="E26">
        <v>2</v>
      </c>
      <c r="F26">
        <v>16</v>
      </c>
      <c r="G26">
        <v>522734</v>
      </c>
      <c r="H26">
        <v>30507</v>
      </c>
      <c r="I26">
        <v>615663</v>
      </c>
      <c r="J26">
        <v>-296144</v>
      </c>
      <c r="K26">
        <v>104274</v>
      </c>
      <c r="L26">
        <v>25287</v>
      </c>
      <c r="M26">
        <v>164897</v>
      </c>
      <c r="N26">
        <v>1065514.69</v>
      </c>
    </row>
    <row r="27" spans="2:14" x14ac:dyDescent="0.2">
      <c r="B27">
        <v>2030020420</v>
      </c>
      <c r="C27">
        <v>20300204</v>
      </c>
      <c r="D27">
        <v>20</v>
      </c>
      <c r="E27">
        <v>2</v>
      </c>
      <c r="F27">
        <v>20</v>
      </c>
      <c r="G27">
        <v>522734</v>
      </c>
      <c r="H27">
        <v>45507</v>
      </c>
      <c r="I27">
        <v>0</v>
      </c>
      <c r="J27">
        <v>140659</v>
      </c>
      <c r="K27">
        <v>104274</v>
      </c>
      <c r="L27">
        <v>108664</v>
      </c>
      <c r="M27">
        <v>196206</v>
      </c>
      <c r="N27">
        <v>1051003.82</v>
      </c>
    </row>
    <row r="28" spans="2:14" x14ac:dyDescent="0.2">
      <c r="B28">
        <v>2030031400</v>
      </c>
      <c r="C28">
        <v>20300314</v>
      </c>
      <c r="D28">
        <v>20</v>
      </c>
      <c r="E28">
        <v>3</v>
      </c>
      <c r="F28">
        <v>0</v>
      </c>
      <c r="G28">
        <v>371227</v>
      </c>
      <c r="H28">
        <v>0</v>
      </c>
      <c r="I28">
        <v>0</v>
      </c>
      <c r="J28">
        <v>221139</v>
      </c>
      <c r="K28">
        <v>104274</v>
      </c>
      <c r="L28">
        <v>103081</v>
      </c>
      <c r="M28">
        <v>116052</v>
      </c>
      <c r="N28">
        <v>855767.22</v>
      </c>
    </row>
    <row r="29" spans="2:14" x14ac:dyDescent="0.2">
      <c r="B29">
        <v>2030031404</v>
      </c>
      <c r="C29">
        <v>20300314</v>
      </c>
      <c r="D29">
        <v>20</v>
      </c>
      <c r="E29">
        <v>3</v>
      </c>
      <c r="F29">
        <v>4</v>
      </c>
      <c r="G29">
        <v>371227</v>
      </c>
      <c r="H29">
        <v>0</v>
      </c>
      <c r="I29">
        <v>0</v>
      </c>
      <c r="J29">
        <v>199708</v>
      </c>
      <c r="K29">
        <v>104274</v>
      </c>
      <c r="L29">
        <v>74933</v>
      </c>
      <c r="M29">
        <v>98197</v>
      </c>
      <c r="N29">
        <v>793329.3</v>
      </c>
    </row>
    <row r="30" spans="2:14" x14ac:dyDescent="0.2">
      <c r="B30">
        <v>2030031408</v>
      </c>
      <c r="C30">
        <v>20300314</v>
      </c>
      <c r="D30">
        <v>20</v>
      </c>
      <c r="E30">
        <v>3</v>
      </c>
      <c r="F30">
        <v>8</v>
      </c>
      <c r="G30">
        <v>371227</v>
      </c>
      <c r="H30">
        <v>0</v>
      </c>
      <c r="I30">
        <v>480191</v>
      </c>
      <c r="J30">
        <v>-186726</v>
      </c>
      <c r="K30">
        <v>104274</v>
      </c>
      <c r="L30">
        <v>33476</v>
      </c>
      <c r="M30">
        <v>80750</v>
      </c>
      <c r="N30">
        <v>822711.81</v>
      </c>
    </row>
    <row r="31" spans="2:14" x14ac:dyDescent="0.2">
      <c r="B31">
        <v>2030031412</v>
      </c>
      <c r="C31">
        <v>20300314</v>
      </c>
      <c r="D31">
        <v>20</v>
      </c>
      <c r="E31">
        <v>3</v>
      </c>
      <c r="F31">
        <v>12</v>
      </c>
      <c r="G31">
        <v>371227</v>
      </c>
      <c r="H31">
        <v>0</v>
      </c>
      <c r="I31">
        <v>750903</v>
      </c>
      <c r="J31">
        <v>-283608</v>
      </c>
      <c r="K31">
        <v>104274</v>
      </c>
      <c r="L31">
        <v>32140</v>
      </c>
      <c r="M31">
        <v>102638</v>
      </c>
      <c r="N31">
        <v>991661.61</v>
      </c>
    </row>
    <row r="32" spans="2:14" x14ac:dyDescent="0.2">
      <c r="B32">
        <v>2030031416</v>
      </c>
      <c r="C32">
        <v>20300314</v>
      </c>
      <c r="D32">
        <v>20</v>
      </c>
      <c r="E32">
        <v>3</v>
      </c>
      <c r="F32">
        <v>16</v>
      </c>
      <c r="G32">
        <v>371227</v>
      </c>
      <c r="H32">
        <v>0</v>
      </c>
      <c r="I32">
        <v>718286</v>
      </c>
      <c r="J32">
        <v>-306818</v>
      </c>
      <c r="K32">
        <v>104274</v>
      </c>
      <c r="L32">
        <v>32140</v>
      </c>
      <c r="M32">
        <v>161559</v>
      </c>
      <c r="N32">
        <v>943914.92</v>
      </c>
    </row>
    <row r="33" spans="2:14" x14ac:dyDescent="0.2">
      <c r="B33">
        <v>2030031420</v>
      </c>
      <c r="C33">
        <v>20300314</v>
      </c>
      <c r="D33">
        <v>20</v>
      </c>
      <c r="E33">
        <v>3</v>
      </c>
      <c r="F33">
        <v>20</v>
      </c>
      <c r="G33">
        <v>371227</v>
      </c>
      <c r="H33">
        <v>0</v>
      </c>
      <c r="I33">
        <v>27146</v>
      </c>
      <c r="J33">
        <v>170547</v>
      </c>
      <c r="K33">
        <v>104274</v>
      </c>
      <c r="L33">
        <v>142651</v>
      </c>
      <c r="M33">
        <v>184179</v>
      </c>
      <c r="N33">
        <v>931060.04</v>
      </c>
    </row>
    <row r="34" spans="2:14" x14ac:dyDescent="0.2">
      <c r="B34">
        <v>2030031700</v>
      </c>
      <c r="C34">
        <v>20300317</v>
      </c>
      <c r="D34">
        <v>600</v>
      </c>
      <c r="E34">
        <v>3</v>
      </c>
      <c r="F34">
        <v>0</v>
      </c>
      <c r="G34">
        <v>259599</v>
      </c>
      <c r="H34">
        <v>0</v>
      </c>
      <c r="I34">
        <v>0</v>
      </c>
      <c r="J34">
        <v>250339</v>
      </c>
      <c r="K34">
        <v>104274</v>
      </c>
      <c r="L34">
        <v>149669</v>
      </c>
      <c r="M34">
        <v>151207</v>
      </c>
      <c r="N34">
        <v>855767.22</v>
      </c>
    </row>
    <row r="35" spans="2:14" x14ac:dyDescent="0.2">
      <c r="B35">
        <v>2030031704</v>
      </c>
      <c r="C35">
        <v>20300317</v>
      </c>
      <c r="D35">
        <v>600</v>
      </c>
      <c r="E35">
        <v>3</v>
      </c>
      <c r="F35">
        <v>4</v>
      </c>
      <c r="G35">
        <v>259599</v>
      </c>
      <c r="H35">
        <v>0</v>
      </c>
      <c r="I35">
        <v>0</v>
      </c>
      <c r="J35">
        <v>189746</v>
      </c>
      <c r="K35">
        <v>104274</v>
      </c>
      <c r="L35">
        <v>97022</v>
      </c>
      <c r="M35">
        <v>197330</v>
      </c>
      <c r="N35">
        <v>793329.3</v>
      </c>
    </row>
    <row r="36" spans="2:14" x14ac:dyDescent="0.2">
      <c r="B36">
        <v>2030031708</v>
      </c>
      <c r="C36">
        <v>20300317</v>
      </c>
      <c r="D36">
        <v>600</v>
      </c>
      <c r="E36">
        <v>3</v>
      </c>
      <c r="F36">
        <v>8</v>
      </c>
      <c r="G36">
        <v>259599</v>
      </c>
      <c r="H36">
        <v>0</v>
      </c>
      <c r="I36">
        <v>541501</v>
      </c>
      <c r="J36">
        <v>-271540</v>
      </c>
      <c r="K36">
        <v>104274</v>
      </c>
      <c r="L36">
        <v>35179</v>
      </c>
      <c r="M36">
        <v>214458</v>
      </c>
      <c r="N36">
        <v>822711.81</v>
      </c>
    </row>
    <row r="37" spans="2:14" x14ac:dyDescent="0.2">
      <c r="B37">
        <v>2030031712</v>
      </c>
      <c r="C37">
        <v>20300317</v>
      </c>
      <c r="D37">
        <v>600</v>
      </c>
      <c r="E37">
        <v>3</v>
      </c>
      <c r="F37">
        <v>12</v>
      </c>
      <c r="G37">
        <v>259599</v>
      </c>
      <c r="H37">
        <v>0</v>
      </c>
      <c r="I37">
        <v>800487</v>
      </c>
      <c r="J37">
        <v>-306699</v>
      </c>
      <c r="K37">
        <v>104274</v>
      </c>
      <c r="L37">
        <v>32140</v>
      </c>
      <c r="M37">
        <v>264966</v>
      </c>
      <c r="N37">
        <v>991661.61</v>
      </c>
    </row>
    <row r="38" spans="2:14" x14ac:dyDescent="0.2">
      <c r="B38">
        <v>2030031716</v>
      </c>
      <c r="C38">
        <v>20300317</v>
      </c>
      <c r="D38">
        <v>600</v>
      </c>
      <c r="E38">
        <v>3</v>
      </c>
      <c r="F38">
        <v>16</v>
      </c>
      <c r="G38">
        <v>259599</v>
      </c>
      <c r="H38">
        <v>0</v>
      </c>
      <c r="I38">
        <v>799028</v>
      </c>
      <c r="J38">
        <v>-307001</v>
      </c>
      <c r="K38">
        <v>104274</v>
      </c>
      <c r="L38">
        <v>32140</v>
      </c>
      <c r="M38">
        <v>320464</v>
      </c>
      <c r="N38">
        <v>943914.92</v>
      </c>
    </row>
    <row r="39" spans="2:14" x14ac:dyDescent="0.2">
      <c r="B39">
        <v>2030031720</v>
      </c>
      <c r="C39">
        <v>20300317</v>
      </c>
      <c r="D39">
        <v>600</v>
      </c>
      <c r="E39">
        <v>3</v>
      </c>
      <c r="F39">
        <v>20</v>
      </c>
      <c r="G39">
        <v>259599</v>
      </c>
      <c r="H39">
        <v>0</v>
      </c>
      <c r="I39">
        <v>27133</v>
      </c>
      <c r="J39">
        <v>233512</v>
      </c>
      <c r="K39">
        <v>104274</v>
      </c>
      <c r="L39">
        <v>72135</v>
      </c>
      <c r="M39">
        <v>301109</v>
      </c>
      <c r="N39">
        <v>931060.04</v>
      </c>
    </row>
    <row r="40" spans="2:14" x14ac:dyDescent="0.2">
      <c r="B40">
        <v>2030040100</v>
      </c>
      <c r="C40">
        <v>20300401</v>
      </c>
      <c r="D40">
        <v>20</v>
      </c>
      <c r="E40">
        <v>4</v>
      </c>
      <c r="F40">
        <v>0</v>
      </c>
      <c r="G40">
        <v>479911</v>
      </c>
      <c r="H40">
        <v>0</v>
      </c>
      <c r="I40">
        <v>0</v>
      </c>
      <c r="J40">
        <v>76206</v>
      </c>
      <c r="K40">
        <v>104274</v>
      </c>
      <c r="L40">
        <v>165085</v>
      </c>
      <c r="M40">
        <v>77936</v>
      </c>
      <c r="N40">
        <v>847492.36</v>
      </c>
    </row>
    <row r="41" spans="2:14" x14ac:dyDescent="0.2">
      <c r="B41">
        <v>2030040104</v>
      </c>
      <c r="C41">
        <v>20300401</v>
      </c>
      <c r="D41">
        <v>20</v>
      </c>
      <c r="E41">
        <v>4</v>
      </c>
      <c r="F41">
        <v>4</v>
      </c>
      <c r="G41">
        <v>479911</v>
      </c>
      <c r="H41">
        <v>0</v>
      </c>
      <c r="I41">
        <v>0</v>
      </c>
      <c r="J41">
        <v>85878</v>
      </c>
      <c r="K41">
        <v>104274</v>
      </c>
      <c r="L41">
        <v>104306</v>
      </c>
      <c r="M41">
        <v>63722</v>
      </c>
      <c r="N41">
        <v>785658.15</v>
      </c>
    </row>
    <row r="42" spans="2:14" x14ac:dyDescent="0.2">
      <c r="B42">
        <v>2030040108</v>
      </c>
      <c r="C42">
        <v>20300401</v>
      </c>
      <c r="D42">
        <v>20</v>
      </c>
      <c r="E42">
        <v>4</v>
      </c>
      <c r="F42">
        <v>8</v>
      </c>
      <c r="G42">
        <v>479911</v>
      </c>
      <c r="H42">
        <v>0</v>
      </c>
      <c r="I42">
        <v>324456</v>
      </c>
      <c r="J42">
        <v>-133105</v>
      </c>
      <c r="K42">
        <v>104274</v>
      </c>
      <c r="L42">
        <v>48839</v>
      </c>
      <c r="M42">
        <v>52166</v>
      </c>
      <c r="N42">
        <v>814756.62</v>
      </c>
    </row>
    <row r="43" spans="2:14" x14ac:dyDescent="0.2">
      <c r="B43">
        <v>2030040112</v>
      </c>
      <c r="C43">
        <v>20300401</v>
      </c>
      <c r="D43">
        <v>20</v>
      </c>
      <c r="E43">
        <v>4</v>
      </c>
      <c r="F43">
        <v>12</v>
      </c>
      <c r="G43">
        <v>479911</v>
      </c>
      <c r="H43">
        <v>0</v>
      </c>
      <c r="I43">
        <v>446759</v>
      </c>
      <c r="J43">
        <v>-96658</v>
      </c>
      <c r="K43">
        <v>104274</v>
      </c>
      <c r="L43">
        <v>58232</v>
      </c>
      <c r="M43">
        <v>62675</v>
      </c>
      <c r="N43">
        <v>982072.67</v>
      </c>
    </row>
    <row r="44" spans="2:14" x14ac:dyDescent="0.2">
      <c r="B44">
        <v>2030040116</v>
      </c>
      <c r="C44">
        <v>20300401</v>
      </c>
      <c r="D44">
        <v>20</v>
      </c>
      <c r="E44">
        <v>4</v>
      </c>
      <c r="F44">
        <v>16</v>
      </c>
      <c r="G44">
        <v>479911</v>
      </c>
      <c r="H44">
        <v>0</v>
      </c>
      <c r="I44">
        <v>398980</v>
      </c>
      <c r="J44">
        <v>-123927</v>
      </c>
      <c r="K44">
        <v>104274</v>
      </c>
      <c r="L44">
        <v>52028</v>
      </c>
      <c r="M44">
        <v>93487</v>
      </c>
      <c r="N44">
        <v>934787.65</v>
      </c>
    </row>
    <row r="45" spans="2:14" x14ac:dyDescent="0.2">
      <c r="B45">
        <v>2030040120</v>
      </c>
      <c r="C45">
        <v>20300401</v>
      </c>
      <c r="D45">
        <v>20</v>
      </c>
      <c r="E45">
        <v>4</v>
      </c>
      <c r="F45">
        <v>20</v>
      </c>
      <c r="G45">
        <v>479911</v>
      </c>
      <c r="H45">
        <v>0</v>
      </c>
      <c r="I45">
        <v>27219</v>
      </c>
      <c r="J45">
        <v>106283</v>
      </c>
      <c r="K45">
        <v>104274</v>
      </c>
      <c r="L45">
        <v>200379</v>
      </c>
      <c r="M45">
        <v>68574</v>
      </c>
      <c r="N45">
        <v>922057.15</v>
      </c>
    </row>
    <row r="46" spans="2:14" x14ac:dyDescent="0.2">
      <c r="B46">
        <v>2030040200</v>
      </c>
      <c r="C46">
        <v>20300402</v>
      </c>
      <c r="D46">
        <v>580</v>
      </c>
      <c r="E46">
        <v>4</v>
      </c>
      <c r="F46">
        <v>0</v>
      </c>
      <c r="G46">
        <v>368936</v>
      </c>
      <c r="H46">
        <v>0</v>
      </c>
      <c r="I46">
        <v>0</v>
      </c>
      <c r="J46">
        <v>268273</v>
      </c>
      <c r="K46">
        <v>104274</v>
      </c>
      <c r="L46">
        <v>114921</v>
      </c>
      <c r="M46">
        <v>53577</v>
      </c>
      <c r="N46">
        <v>847492.36</v>
      </c>
    </row>
    <row r="47" spans="2:14" x14ac:dyDescent="0.2">
      <c r="B47">
        <v>2030040204</v>
      </c>
      <c r="C47">
        <v>20300402</v>
      </c>
      <c r="D47">
        <v>580</v>
      </c>
      <c r="E47">
        <v>4</v>
      </c>
      <c r="F47">
        <v>4</v>
      </c>
      <c r="G47">
        <v>368936</v>
      </c>
      <c r="H47">
        <v>0</v>
      </c>
      <c r="I47">
        <v>0</v>
      </c>
      <c r="J47">
        <v>205323</v>
      </c>
      <c r="K47">
        <v>104274</v>
      </c>
      <c r="L47">
        <v>114205</v>
      </c>
      <c r="M47">
        <v>49454</v>
      </c>
      <c r="N47">
        <v>785658.15</v>
      </c>
    </row>
    <row r="48" spans="2:14" x14ac:dyDescent="0.2">
      <c r="B48">
        <v>2030040208</v>
      </c>
      <c r="C48">
        <v>20300402</v>
      </c>
      <c r="D48">
        <v>580</v>
      </c>
      <c r="E48">
        <v>4</v>
      </c>
      <c r="F48">
        <v>8</v>
      </c>
      <c r="G48">
        <v>368936</v>
      </c>
      <c r="H48">
        <v>0</v>
      </c>
      <c r="I48">
        <v>575859</v>
      </c>
      <c r="J48">
        <v>-285690</v>
      </c>
      <c r="K48">
        <v>104274</v>
      </c>
      <c r="L48">
        <v>65060</v>
      </c>
      <c r="M48">
        <v>50282</v>
      </c>
      <c r="N48">
        <v>814756.62</v>
      </c>
    </row>
    <row r="49" spans="2:14" x14ac:dyDescent="0.2">
      <c r="B49">
        <v>2030040212</v>
      </c>
      <c r="C49">
        <v>20300402</v>
      </c>
      <c r="D49">
        <v>580</v>
      </c>
      <c r="E49">
        <v>4</v>
      </c>
      <c r="F49">
        <v>12</v>
      </c>
      <c r="G49">
        <v>368936</v>
      </c>
      <c r="H49">
        <v>0</v>
      </c>
      <c r="I49">
        <v>802494</v>
      </c>
      <c r="J49">
        <v>-307170</v>
      </c>
      <c r="K49">
        <v>104274</v>
      </c>
      <c r="L49">
        <v>48800</v>
      </c>
      <c r="M49">
        <v>91747</v>
      </c>
      <c r="N49">
        <v>982072.67</v>
      </c>
    </row>
    <row r="50" spans="2:14" x14ac:dyDescent="0.2">
      <c r="B50">
        <v>2030040216</v>
      </c>
      <c r="C50">
        <v>20300402</v>
      </c>
      <c r="D50">
        <v>580</v>
      </c>
      <c r="E50">
        <v>4</v>
      </c>
      <c r="F50">
        <v>16</v>
      </c>
      <c r="G50">
        <v>368936</v>
      </c>
      <c r="H50">
        <v>0</v>
      </c>
      <c r="I50">
        <v>885282</v>
      </c>
      <c r="J50">
        <v>-306974</v>
      </c>
      <c r="K50">
        <v>104274</v>
      </c>
      <c r="L50">
        <v>48800</v>
      </c>
      <c r="M50">
        <v>122943</v>
      </c>
      <c r="N50">
        <v>934787.65</v>
      </c>
    </row>
    <row r="51" spans="2:14" x14ac:dyDescent="0.2">
      <c r="B51">
        <v>2030040220</v>
      </c>
      <c r="C51">
        <v>20300402</v>
      </c>
      <c r="D51">
        <v>580</v>
      </c>
      <c r="E51">
        <v>4</v>
      </c>
      <c r="F51">
        <v>20</v>
      </c>
      <c r="G51">
        <v>368936</v>
      </c>
      <c r="H51">
        <v>0</v>
      </c>
      <c r="I51">
        <v>10715</v>
      </c>
      <c r="J51">
        <v>211366</v>
      </c>
      <c r="K51">
        <v>104274</v>
      </c>
      <c r="L51">
        <v>235379</v>
      </c>
      <c r="M51">
        <v>61376</v>
      </c>
      <c r="N51">
        <v>922057.15</v>
      </c>
    </row>
    <row r="52" spans="2:14" x14ac:dyDescent="0.2">
      <c r="B52">
        <v>2030051400</v>
      </c>
      <c r="C52">
        <v>20300514</v>
      </c>
      <c r="D52">
        <v>20</v>
      </c>
      <c r="E52">
        <v>5</v>
      </c>
      <c r="F52">
        <v>0</v>
      </c>
      <c r="G52">
        <v>259088</v>
      </c>
      <c r="H52">
        <v>0</v>
      </c>
      <c r="I52">
        <v>0</v>
      </c>
      <c r="J52">
        <v>87531</v>
      </c>
      <c r="K52">
        <v>104274</v>
      </c>
      <c r="L52">
        <v>264961</v>
      </c>
      <c r="M52">
        <v>175916</v>
      </c>
      <c r="N52">
        <v>837960.54</v>
      </c>
    </row>
    <row r="53" spans="2:14" x14ac:dyDescent="0.2">
      <c r="B53">
        <v>2030051404</v>
      </c>
      <c r="C53">
        <v>20300514</v>
      </c>
      <c r="D53">
        <v>20</v>
      </c>
      <c r="E53">
        <v>5</v>
      </c>
      <c r="F53">
        <v>4</v>
      </c>
      <c r="G53">
        <v>259088</v>
      </c>
      <c r="H53">
        <v>0</v>
      </c>
      <c r="I53">
        <v>85</v>
      </c>
      <c r="J53">
        <v>95612</v>
      </c>
      <c r="K53">
        <v>104274</v>
      </c>
      <c r="L53">
        <v>189398</v>
      </c>
      <c r="M53">
        <v>177474</v>
      </c>
      <c r="N53">
        <v>776821.79</v>
      </c>
    </row>
    <row r="54" spans="2:14" x14ac:dyDescent="0.2">
      <c r="B54">
        <v>2030051408</v>
      </c>
      <c r="C54">
        <v>20300514</v>
      </c>
      <c r="D54">
        <v>20</v>
      </c>
      <c r="E54">
        <v>5</v>
      </c>
      <c r="F54">
        <v>8</v>
      </c>
      <c r="G54">
        <v>259088</v>
      </c>
      <c r="H54">
        <v>0</v>
      </c>
      <c r="I54">
        <v>606527</v>
      </c>
      <c r="J54">
        <v>-112863</v>
      </c>
      <c r="K54">
        <v>104274</v>
      </c>
      <c r="L54">
        <v>76376</v>
      </c>
      <c r="M54">
        <v>129250</v>
      </c>
      <c r="N54">
        <v>805592.95</v>
      </c>
    </row>
    <row r="55" spans="2:14" x14ac:dyDescent="0.2">
      <c r="B55">
        <v>2030051412</v>
      </c>
      <c r="C55">
        <v>20300514</v>
      </c>
      <c r="D55">
        <v>20</v>
      </c>
      <c r="E55">
        <v>5</v>
      </c>
      <c r="F55">
        <v>12</v>
      </c>
      <c r="G55">
        <v>259088</v>
      </c>
      <c r="H55">
        <v>0</v>
      </c>
      <c r="I55">
        <v>857315</v>
      </c>
      <c r="J55">
        <v>-124660</v>
      </c>
      <c r="K55">
        <v>104274</v>
      </c>
      <c r="L55">
        <v>85822</v>
      </c>
      <c r="M55">
        <v>166950</v>
      </c>
      <c r="N55">
        <v>971027.26</v>
      </c>
    </row>
    <row r="56" spans="2:14" x14ac:dyDescent="0.2">
      <c r="B56">
        <v>2030051416</v>
      </c>
      <c r="C56">
        <v>20300514</v>
      </c>
      <c r="D56">
        <v>20</v>
      </c>
      <c r="E56">
        <v>5</v>
      </c>
      <c r="F56">
        <v>16</v>
      </c>
      <c r="G56">
        <v>259088</v>
      </c>
      <c r="H56">
        <v>0</v>
      </c>
      <c r="I56">
        <v>805959</v>
      </c>
      <c r="J56">
        <v>-123400</v>
      </c>
      <c r="K56">
        <v>104274</v>
      </c>
      <c r="L56">
        <v>78525</v>
      </c>
      <c r="M56">
        <v>228313</v>
      </c>
      <c r="N56">
        <v>924274.06</v>
      </c>
    </row>
    <row r="57" spans="2:14" x14ac:dyDescent="0.2">
      <c r="B57">
        <v>2030051420</v>
      </c>
      <c r="C57">
        <v>20300514</v>
      </c>
      <c r="D57">
        <v>20</v>
      </c>
      <c r="E57">
        <v>5</v>
      </c>
      <c r="F57">
        <v>20</v>
      </c>
      <c r="G57">
        <v>259088</v>
      </c>
      <c r="H57">
        <v>0</v>
      </c>
      <c r="I57">
        <v>27709</v>
      </c>
      <c r="J57">
        <v>85988</v>
      </c>
      <c r="K57">
        <v>104274</v>
      </c>
      <c r="L57">
        <v>254196</v>
      </c>
      <c r="M57">
        <v>244586</v>
      </c>
      <c r="N57">
        <v>911686.72</v>
      </c>
    </row>
    <row r="58" spans="2:14" x14ac:dyDescent="0.2">
      <c r="B58">
        <v>2030051900</v>
      </c>
      <c r="C58">
        <v>20300519</v>
      </c>
      <c r="D58">
        <v>600</v>
      </c>
      <c r="E58">
        <v>5</v>
      </c>
      <c r="F58">
        <v>0</v>
      </c>
      <c r="G58">
        <v>329891</v>
      </c>
      <c r="H58">
        <v>0</v>
      </c>
      <c r="I58">
        <v>0</v>
      </c>
      <c r="J58">
        <v>122500</v>
      </c>
      <c r="K58">
        <v>104274</v>
      </c>
      <c r="L58">
        <v>231058</v>
      </c>
      <c r="M58">
        <v>109845</v>
      </c>
      <c r="N58">
        <v>837960.54</v>
      </c>
    </row>
    <row r="59" spans="2:14" x14ac:dyDescent="0.2">
      <c r="B59">
        <v>2030051904</v>
      </c>
      <c r="C59">
        <v>20300519</v>
      </c>
      <c r="D59">
        <v>600</v>
      </c>
      <c r="E59">
        <v>5</v>
      </c>
      <c r="F59">
        <v>4</v>
      </c>
      <c r="G59">
        <v>329891</v>
      </c>
      <c r="H59">
        <v>0</v>
      </c>
      <c r="I59">
        <v>484</v>
      </c>
      <c r="J59">
        <v>66620</v>
      </c>
      <c r="K59">
        <v>104274</v>
      </c>
      <c r="L59">
        <v>224058</v>
      </c>
      <c r="M59">
        <v>106037</v>
      </c>
      <c r="N59">
        <v>776821.79</v>
      </c>
    </row>
    <row r="60" spans="2:14" x14ac:dyDescent="0.2">
      <c r="B60">
        <v>2030051908</v>
      </c>
      <c r="C60">
        <v>20300519</v>
      </c>
      <c r="D60">
        <v>600</v>
      </c>
      <c r="E60">
        <v>5</v>
      </c>
      <c r="F60">
        <v>8</v>
      </c>
      <c r="G60">
        <v>329891</v>
      </c>
      <c r="H60">
        <v>0</v>
      </c>
      <c r="I60">
        <v>750337</v>
      </c>
      <c r="J60">
        <v>-307250</v>
      </c>
      <c r="K60">
        <v>104274</v>
      </c>
      <c r="L60">
        <v>76376</v>
      </c>
      <c r="M60">
        <v>83434</v>
      </c>
      <c r="N60">
        <v>805592.95</v>
      </c>
    </row>
    <row r="61" spans="2:14" x14ac:dyDescent="0.2">
      <c r="B61">
        <v>2030051912</v>
      </c>
      <c r="C61">
        <v>20300519</v>
      </c>
      <c r="D61">
        <v>600</v>
      </c>
      <c r="E61">
        <v>5</v>
      </c>
      <c r="F61">
        <v>12</v>
      </c>
      <c r="G61">
        <v>329891</v>
      </c>
      <c r="H61">
        <v>0</v>
      </c>
      <c r="I61">
        <v>577336</v>
      </c>
      <c r="J61">
        <v>-131807</v>
      </c>
      <c r="K61">
        <v>104274</v>
      </c>
      <c r="L61">
        <v>92741</v>
      </c>
      <c r="M61">
        <v>79302</v>
      </c>
      <c r="N61">
        <v>971027.26</v>
      </c>
    </row>
    <row r="62" spans="2:14" x14ac:dyDescent="0.2">
      <c r="B62">
        <v>2030051916</v>
      </c>
      <c r="C62">
        <v>20300519</v>
      </c>
      <c r="D62">
        <v>600</v>
      </c>
      <c r="E62">
        <v>5</v>
      </c>
      <c r="F62">
        <v>16</v>
      </c>
      <c r="G62">
        <v>329891</v>
      </c>
      <c r="H62">
        <v>0</v>
      </c>
      <c r="I62">
        <v>446564</v>
      </c>
      <c r="J62">
        <v>-49021</v>
      </c>
      <c r="K62">
        <v>104274</v>
      </c>
      <c r="L62">
        <v>92484</v>
      </c>
      <c r="M62">
        <v>78201</v>
      </c>
      <c r="N62">
        <v>924274.06</v>
      </c>
    </row>
    <row r="63" spans="2:14" x14ac:dyDescent="0.2">
      <c r="B63">
        <v>2030051920</v>
      </c>
      <c r="C63">
        <v>20300519</v>
      </c>
      <c r="D63">
        <v>600</v>
      </c>
      <c r="E63">
        <v>5</v>
      </c>
      <c r="F63">
        <v>20</v>
      </c>
      <c r="G63">
        <v>329891</v>
      </c>
      <c r="H63">
        <v>0</v>
      </c>
      <c r="I63">
        <v>27900</v>
      </c>
      <c r="J63">
        <v>181035</v>
      </c>
      <c r="K63">
        <v>104274</v>
      </c>
      <c r="L63">
        <v>254814</v>
      </c>
      <c r="M63">
        <v>82803</v>
      </c>
      <c r="N63">
        <v>911686.72</v>
      </c>
    </row>
    <row r="64" spans="2:14" x14ac:dyDescent="0.2">
      <c r="B64">
        <v>2030060800</v>
      </c>
      <c r="C64">
        <v>20300608</v>
      </c>
      <c r="D64">
        <v>20</v>
      </c>
      <c r="E64">
        <v>6</v>
      </c>
      <c r="F64">
        <v>0</v>
      </c>
      <c r="G64">
        <v>427442</v>
      </c>
      <c r="H64">
        <v>0</v>
      </c>
      <c r="I64">
        <v>0</v>
      </c>
      <c r="J64">
        <v>105249</v>
      </c>
      <c r="K64">
        <v>104274</v>
      </c>
      <c r="L64">
        <v>302880</v>
      </c>
      <c r="M64">
        <v>133089</v>
      </c>
      <c r="N64">
        <v>999023.55</v>
      </c>
    </row>
    <row r="65" spans="2:14" x14ac:dyDescent="0.2">
      <c r="B65">
        <v>2030060804</v>
      </c>
      <c r="C65">
        <v>20300608</v>
      </c>
      <c r="D65">
        <v>20</v>
      </c>
      <c r="E65">
        <v>6</v>
      </c>
      <c r="F65">
        <v>4</v>
      </c>
      <c r="G65">
        <v>427442</v>
      </c>
      <c r="H65">
        <v>0</v>
      </c>
      <c r="I65">
        <v>2521</v>
      </c>
      <c r="J65">
        <v>96791</v>
      </c>
      <c r="K65">
        <v>104274</v>
      </c>
      <c r="L65">
        <v>268962</v>
      </c>
      <c r="M65">
        <v>95494</v>
      </c>
      <c r="N65">
        <v>926133.4</v>
      </c>
    </row>
    <row r="66" spans="2:14" x14ac:dyDescent="0.2">
      <c r="B66">
        <v>2030060808</v>
      </c>
      <c r="C66">
        <v>20300608</v>
      </c>
      <c r="D66">
        <v>20</v>
      </c>
      <c r="E66">
        <v>6</v>
      </c>
      <c r="F66">
        <v>8</v>
      </c>
      <c r="G66">
        <v>427442</v>
      </c>
      <c r="H66">
        <v>0</v>
      </c>
      <c r="I66">
        <v>392134</v>
      </c>
      <c r="J66">
        <v>-121497</v>
      </c>
      <c r="K66">
        <v>104274</v>
      </c>
      <c r="L66">
        <v>168177</v>
      </c>
      <c r="M66">
        <v>65095</v>
      </c>
      <c r="N66">
        <v>960434.65</v>
      </c>
    </row>
    <row r="67" spans="2:14" x14ac:dyDescent="0.2">
      <c r="B67">
        <v>2030060812</v>
      </c>
      <c r="C67">
        <v>20300608</v>
      </c>
      <c r="D67">
        <v>20</v>
      </c>
      <c r="E67">
        <v>6</v>
      </c>
      <c r="F67">
        <v>12</v>
      </c>
      <c r="G67">
        <v>427442</v>
      </c>
      <c r="H67">
        <v>0</v>
      </c>
      <c r="I67">
        <v>621379</v>
      </c>
      <c r="J67">
        <v>-160424</v>
      </c>
      <c r="K67">
        <v>104274</v>
      </c>
      <c r="L67">
        <v>181886</v>
      </c>
      <c r="M67">
        <v>79221</v>
      </c>
      <c r="N67">
        <v>1157666.79</v>
      </c>
    </row>
    <row r="68" spans="2:14" x14ac:dyDescent="0.2">
      <c r="B68">
        <v>2030060816</v>
      </c>
      <c r="C68">
        <v>20300608</v>
      </c>
      <c r="D68">
        <v>20</v>
      </c>
      <c r="E68">
        <v>6</v>
      </c>
      <c r="F68">
        <v>16</v>
      </c>
      <c r="G68">
        <v>427442</v>
      </c>
      <c r="H68">
        <v>0</v>
      </c>
      <c r="I68">
        <v>560523</v>
      </c>
      <c r="J68">
        <v>-188546</v>
      </c>
      <c r="K68">
        <v>104274</v>
      </c>
      <c r="L68">
        <v>167421</v>
      </c>
      <c r="M68">
        <v>121600</v>
      </c>
      <c r="N68">
        <v>1101927.26</v>
      </c>
    </row>
    <row r="69" spans="2:14" x14ac:dyDescent="0.2">
      <c r="B69">
        <v>2030060820</v>
      </c>
      <c r="C69">
        <v>20300608</v>
      </c>
      <c r="D69">
        <v>20</v>
      </c>
      <c r="E69">
        <v>6</v>
      </c>
      <c r="F69">
        <v>20</v>
      </c>
      <c r="G69">
        <v>427442</v>
      </c>
      <c r="H69">
        <v>0</v>
      </c>
      <c r="I69">
        <v>28296</v>
      </c>
      <c r="J69">
        <v>156327</v>
      </c>
      <c r="K69">
        <v>104274</v>
      </c>
      <c r="L69">
        <v>316936</v>
      </c>
      <c r="M69">
        <v>136959</v>
      </c>
      <c r="N69">
        <v>1086920.51</v>
      </c>
    </row>
    <row r="70" spans="2:14" x14ac:dyDescent="0.2">
      <c r="B70">
        <v>2030061100</v>
      </c>
      <c r="C70">
        <v>20300611</v>
      </c>
      <c r="D70">
        <v>580</v>
      </c>
      <c r="E70">
        <v>6</v>
      </c>
      <c r="F70">
        <v>0</v>
      </c>
      <c r="G70">
        <v>396948</v>
      </c>
      <c r="H70">
        <v>0</v>
      </c>
      <c r="I70">
        <v>0</v>
      </c>
      <c r="J70">
        <v>223864</v>
      </c>
      <c r="K70">
        <v>104274</v>
      </c>
      <c r="L70">
        <v>298221</v>
      </c>
      <c r="M70">
        <v>51531</v>
      </c>
      <c r="N70">
        <v>999023.55</v>
      </c>
    </row>
    <row r="71" spans="2:14" x14ac:dyDescent="0.2">
      <c r="B71">
        <v>2030061104</v>
      </c>
      <c r="C71">
        <v>20300611</v>
      </c>
      <c r="D71">
        <v>580</v>
      </c>
      <c r="E71">
        <v>6</v>
      </c>
      <c r="F71">
        <v>4</v>
      </c>
      <c r="G71">
        <v>396948</v>
      </c>
      <c r="H71">
        <v>0</v>
      </c>
      <c r="I71">
        <v>1435</v>
      </c>
      <c r="J71">
        <v>173396</v>
      </c>
      <c r="K71">
        <v>104274</v>
      </c>
      <c r="L71">
        <v>279152</v>
      </c>
      <c r="M71">
        <v>40786</v>
      </c>
      <c r="N71">
        <v>926133.4</v>
      </c>
    </row>
    <row r="72" spans="2:14" x14ac:dyDescent="0.2">
      <c r="B72">
        <v>2030061108</v>
      </c>
      <c r="C72">
        <v>20300611</v>
      </c>
      <c r="D72">
        <v>580</v>
      </c>
      <c r="E72">
        <v>6</v>
      </c>
      <c r="F72">
        <v>8</v>
      </c>
      <c r="G72">
        <v>396948</v>
      </c>
      <c r="H72">
        <v>0</v>
      </c>
      <c r="I72">
        <v>760959</v>
      </c>
      <c r="J72">
        <v>-293334</v>
      </c>
      <c r="K72">
        <v>104274</v>
      </c>
      <c r="L72">
        <v>117660</v>
      </c>
      <c r="M72">
        <v>26390</v>
      </c>
      <c r="N72">
        <v>960434.65</v>
      </c>
    </row>
    <row r="73" spans="2:14" x14ac:dyDescent="0.2">
      <c r="B73">
        <v>2030061112</v>
      </c>
      <c r="C73">
        <v>20300611</v>
      </c>
      <c r="D73">
        <v>580</v>
      </c>
      <c r="E73">
        <v>6</v>
      </c>
      <c r="F73">
        <v>12</v>
      </c>
      <c r="G73">
        <v>396948</v>
      </c>
      <c r="H73">
        <v>0</v>
      </c>
      <c r="I73">
        <v>876306</v>
      </c>
      <c r="J73">
        <v>-261708</v>
      </c>
      <c r="K73">
        <v>104274</v>
      </c>
      <c r="L73">
        <v>167776</v>
      </c>
      <c r="M73">
        <v>39101</v>
      </c>
      <c r="N73">
        <v>1157666.79</v>
      </c>
    </row>
    <row r="74" spans="2:14" x14ac:dyDescent="0.2">
      <c r="B74">
        <v>2030061116</v>
      </c>
      <c r="C74">
        <v>20300611</v>
      </c>
      <c r="D74">
        <v>580</v>
      </c>
      <c r="E74">
        <v>6</v>
      </c>
      <c r="F74">
        <v>16</v>
      </c>
      <c r="G74">
        <v>396948</v>
      </c>
      <c r="H74">
        <v>0</v>
      </c>
      <c r="I74">
        <v>909701</v>
      </c>
      <c r="J74">
        <v>-278719</v>
      </c>
      <c r="K74">
        <v>104274</v>
      </c>
      <c r="L74">
        <v>140115</v>
      </c>
      <c r="M74">
        <v>64102</v>
      </c>
      <c r="N74">
        <v>1101927.26</v>
      </c>
    </row>
    <row r="75" spans="2:14" x14ac:dyDescent="0.2">
      <c r="B75">
        <v>2030061120</v>
      </c>
      <c r="C75">
        <v>20300611</v>
      </c>
      <c r="D75">
        <v>580</v>
      </c>
      <c r="E75">
        <v>6</v>
      </c>
      <c r="F75">
        <v>20</v>
      </c>
      <c r="G75">
        <v>396948</v>
      </c>
      <c r="H75">
        <v>7992</v>
      </c>
      <c r="I75">
        <v>37103</v>
      </c>
      <c r="J75">
        <v>237781</v>
      </c>
      <c r="K75">
        <v>104274</v>
      </c>
      <c r="L75">
        <v>323093</v>
      </c>
      <c r="M75">
        <v>66838</v>
      </c>
      <c r="N75">
        <v>1086920.51</v>
      </c>
    </row>
    <row r="76" spans="2:14" x14ac:dyDescent="0.2">
      <c r="B76">
        <v>2030070700</v>
      </c>
      <c r="C76">
        <v>20300707</v>
      </c>
      <c r="D76">
        <v>600</v>
      </c>
      <c r="E76">
        <v>7</v>
      </c>
      <c r="F76">
        <v>0</v>
      </c>
      <c r="G76">
        <v>367226</v>
      </c>
      <c r="H76">
        <v>0</v>
      </c>
      <c r="I76">
        <v>0</v>
      </c>
      <c r="J76">
        <v>208886</v>
      </c>
      <c r="K76">
        <v>104274</v>
      </c>
      <c r="L76">
        <v>318677</v>
      </c>
      <c r="M76">
        <v>92098</v>
      </c>
      <c r="N76">
        <v>1008695</v>
      </c>
    </row>
    <row r="77" spans="2:14" x14ac:dyDescent="0.2">
      <c r="B77">
        <v>2030070704</v>
      </c>
      <c r="C77">
        <v>20300707</v>
      </c>
      <c r="D77">
        <v>600</v>
      </c>
      <c r="E77">
        <v>7</v>
      </c>
      <c r="F77">
        <v>4</v>
      </c>
      <c r="G77">
        <v>367226</v>
      </c>
      <c r="H77">
        <v>0</v>
      </c>
      <c r="I77">
        <v>90</v>
      </c>
      <c r="J77">
        <v>139350</v>
      </c>
      <c r="K77">
        <v>104274</v>
      </c>
      <c r="L77">
        <v>306511</v>
      </c>
      <c r="M77">
        <v>91879</v>
      </c>
      <c r="N77">
        <v>935099.24</v>
      </c>
    </row>
    <row r="78" spans="2:14" x14ac:dyDescent="0.2">
      <c r="B78">
        <v>2030070708</v>
      </c>
      <c r="C78">
        <v>20300707</v>
      </c>
      <c r="D78">
        <v>600</v>
      </c>
      <c r="E78">
        <v>7</v>
      </c>
      <c r="F78">
        <v>8</v>
      </c>
      <c r="G78">
        <v>367226</v>
      </c>
      <c r="H78">
        <v>0</v>
      </c>
      <c r="I78">
        <v>542492</v>
      </c>
      <c r="J78">
        <v>-283485</v>
      </c>
      <c r="K78">
        <v>104274</v>
      </c>
      <c r="L78">
        <v>262456</v>
      </c>
      <c r="M78">
        <v>52382</v>
      </c>
      <c r="N78">
        <v>969732.55</v>
      </c>
    </row>
    <row r="79" spans="2:14" x14ac:dyDescent="0.2">
      <c r="B79">
        <v>2030070712</v>
      </c>
      <c r="C79">
        <v>20300707</v>
      </c>
      <c r="D79">
        <v>600</v>
      </c>
      <c r="E79">
        <v>7</v>
      </c>
      <c r="F79">
        <v>12</v>
      </c>
      <c r="G79">
        <v>367226</v>
      </c>
      <c r="H79">
        <v>0</v>
      </c>
      <c r="I79">
        <v>687494</v>
      </c>
      <c r="J79">
        <v>-217070</v>
      </c>
      <c r="K79">
        <v>104274</v>
      </c>
      <c r="L79">
        <v>266350</v>
      </c>
      <c r="M79">
        <v>61620</v>
      </c>
      <c r="N79">
        <v>1168874.07</v>
      </c>
    </row>
    <row r="80" spans="2:14" x14ac:dyDescent="0.2">
      <c r="B80">
        <v>2030070716</v>
      </c>
      <c r="C80">
        <v>20300707</v>
      </c>
      <c r="D80">
        <v>600</v>
      </c>
      <c r="E80">
        <v>7</v>
      </c>
      <c r="F80">
        <v>16</v>
      </c>
      <c r="G80">
        <v>367226</v>
      </c>
      <c r="H80">
        <v>0</v>
      </c>
      <c r="I80">
        <v>704732</v>
      </c>
      <c r="J80">
        <v>-241931</v>
      </c>
      <c r="K80">
        <v>104274</v>
      </c>
      <c r="L80">
        <v>248454</v>
      </c>
      <c r="M80">
        <v>88660</v>
      </c>
      <c r="N80">
        <v>1112594.9099999999</v>
      </c>
    </row>
    <row r="81" spans="2:14" x14ac:dyDescent="0.2">
      <c r="B81">
        <v>2030070720</v>
      </c>
      <c r="C81">
        <v>20300707</v>
      </c>
      <c r="D81">
        <v>600</v>
      </c>
      <c r="E81">
        <v>7</v>
      </c>
      <c r="F81">
        <v>20</v>
      </c>
      <c r="G81">
        <v>367226</v>
      </c>
      <c r="H81">
        <v>0</v>
      </c>
      <c r="I81">
        <v>30644</v>
      </c>
      <c r="J81">
        <v>217995</v>
      </c>
      <c r="K81">
        <v>104274</v>
      </c>
      <c r="L81">
        <v>334252</v>
      </c>
      <c r="M81">
        <v>133689</v>
      </c>
      <c r="N81">
        <v>1097442.8799999999</v>
      </c>
    </row>
    <row r="82" spans="2:14" x14ac:dyDescent="0.2">
      <c r="B82">
        <v>2030070800</v>
      </c>
      <c r="C82">
        <v>20300708</v>
      </c>
      <c r="D82">
        <v>20</v>
      </c>
      <c r="E82">
        <v>7</v>
      </c>
      <c r="F82">
        <v>0</v>
      </c>
      <c r="G82">
        <v>363959</v>
      </c>
      <c r="H82">
        <v>0</v>
      </c>
      <c r="I82">
        <v>0</v>
      </c>
      <c r="J82">
        <v>129934</v>
      </c>
      <c r="K82">
        <v>104274</v>
      </c>
      <c r="L82">
        <v>329778</v>
      </c>
      <c r="M82">
        <v>154778</v>
      </c>
      <c r="N82">
        <v>1008695</v>
      </c>
    </row>
    <row r="83" spans="2:14" x14ac:dyDescent="0.2">
      <c r="B83">
        <v>2030070804</v>
      </c>
      <c r="C83">
        <v>20300708</v>
      </c>
      <c r="D83">
        <v>20</v>
      </c>
      <c r="E83">
        <v>7</v>
      </c>
      <c r="F83">
        <v>4</v>
      </c>
      <c r="G83">
        <v>363959</v>
      </c>
      <c r="H83">
        <v>0</v>
      </c>
      <c r="I83">
        <v>71</v>
      </c>
      <c r="J83">
        <v>57419</v>
      </c>
      <c r="K83">
        <v>104274</v>
      </c>
      <c r="L83">
        <v>318839</v>
      </c>
      <c r="M83">
        <v>156463</v>
      </c>
      <c r="N83">
        <v>935099.24</v>
      </c>
    </row>
    <row r="84" spans="2:14" x14ac:dyDescent="0.2">
      <c r="B84">
        <v>2030070808</v>
      </c>
      <c r="C84">
        <v>20300708</v>
      </c>
      <c r="D84">
        <v>20</v>
      </c>
      <c r="E84">
        <v>7</v>
      </c>
      <c r="F84">
        <v>8</v>
      </c>
      <c r="G84">
        <v>363959</v>
      </c>
      <c r="H84">
        <v>0</v>
      </c>
      <c r="I84">
        <v>400683</v>
      </c>
      <c r="J84">
        <v>-250837</v>
      </c>
      <c r="K84">
        <v>104274</v>
      </c>
      <c r="L84">
        <v>298724</v>
      </c>
      <c r="M84">
        <v>125869</v>
      </c>
      <c r="N84">
        <v>969732.55</v>
      </c>
    </row>
    <row r="85" spans="2:14" x14ac:dyDescent="0.2">
      <c r="B85">
        <v>2030070812</v>
      </c>
      <c r="C85">
        <v>20300708</v>
      </c>
      <c r="D85">
        <v>20</v>
      </c>
      <c r="E85">
        <v>7</v>
      </c>
      <c r="F85">
        <v>12</v>
      </c>
      <c r="G85">
        <v>363959</v>
      </c>
      <c r="H85">
        <v>0</v>
      </c>
      <c r="I85">
        <v>530445</v>
      </c>
      <c r="J85">
        <v>-185907</v>
      </c>
      <c r="K85">
        <v>104274</v>
      </c>
      <c r="L85">
        <v>296597</v>
      </c>
      <c r="M85">
        <v>150785</v>
      </c>
      <c r="N85">
        <v>1168874.07</v>
      </c>
    </row>
    <row r="86" spans="2:14" x14ac:dyDescent="0.2">
      <c r="B86">
        <v>2030070816</v>
      </c>
      <c r="C86">
        <v>20300708</v>
      </c>
      <c r="D86">
        <v>20</v>
      </c>
      <c r="E86">
        <v>7</v>
      </c>
      <c r="F86">
        <v>16</v>
      </c>
      <c r="G86">
        <v>363959</v>
      </c>
      <c r="H86">
        <v>0</v>
      </c>
      <c r="I86">
        <v>280702</v>
      </c>
      <c r="J86">
        <v>-25902</v>
      </c>
      <c r="K86">
        <v>104274</v>
      </c>
      <c r="L86">
        <v>305148</v>
      </c>
      <c r="M86">
        <v>170610</v>
      </c>
      <c r="N86">
        <v>1112594.9099999999</v>
      </c>
    </row>
    <row r="87" spans="2:14" x14ac:dyDescent="0.2">
      <c r="B87">
        <v>2030070820</v>
      </c>
      <c r="C87">
        <v>20300708</v>
      </c>
      <c r="D87">
        <v>20</v>
      </c>
      <c r="E87">
        <v>7</v>
      </c>
      <c r="F87">
        <v>20</v>
      </c>
      <c r="G87">
        <v>363959</v>
      </c>
      <c r="H87">
        <v>0</v>
      </c>
      <c r="I87">
        <v>21986</v>
      </c>
      <c r="J87">
        <v>164519</v>
      </c>
      <c r="K87">
        <v>104274</v>
      </c>
      <c r="L87">
        <v>333052</v>
      </c>
      <c r="M87">
        <v>193324</v>
      </c>
      <c r="N87">
        <v>1097442.8799999999</v>
      </c>
    </row>
    <row r="88" spans="2:14" x14ac:dyDescent="0.2">
      <c r="B88">
        <v>2030080400</v>
      </c>
      <c r="C88">
        <v>20300804</v>
      </c>
      <c r="D88">
        <v>20</v>
      </c>
      <c r="E88">
        <v>8</v>
      </c>
      <c r="F88">
        <v>0</v>
      </c>
      <c r="G88">
        <v>426471</v>
      </c>
      <c r="H88">
        <v>0</v>
      </c>
      <c r="I88">
        <v>0</v>
      </c>
      <c r="J88">
        <v>214058</v>
      </c>
      <c r="K88">
        <v>104274</v>
      </c>
      <c r="L88">
        <v>322161</v>
      </c>
      <c r="M88">
        <v>59263</v>
      </c>
      <c r="N88">
        <v>1047450.67</v>
      </c>
    </row>
    <row r="89" spans="2:14" x14ac:dyDescent="0.2">
      <c r="B89">
        <v>2030080404</v>
      </c>
      <c r="C89">
        <v>20300804</v>
      </c>
      <c r="D89">
        <v>20</v>
      </c>
      <c r="E89">
        <v>8</v>
      </c>
      <c r="F89">
        <v>4</v>
      </c>
      <c r="G89">
        <v>426471</v>
      </c>
      <c r="H89">
        <v>0</v>
      </c>
      <c r="I89">
        <v>12</v>
      </c>
      <c r="J89">
        <v>139130</v>
      </c>
      <c r="K89">
        <v>104274</v>
      </c>
      <c r="L89">
        <v>318147</v>
      </c>
      <c r="M89">
        <v>53765</v>
      </c>
      <c r="N89">
        <v>971027.26</v>
      </c>
    </row>
    <row r="90" spans="2:14" x14ac:dyDescent="0.2">
      <c r="B90">
        <v>2030080408</v>
      </c>
      <c r="C90">
        <v>20300804</v>
      </c>
      <c r="D90">
        <v>20</v>
      </c>
      <c r="E90">
        <v>8</v>
      </c>
      <c r="F90">
        <v>8</v>
      </c>
      <c r="G90">
        <v>426471</v>
      </c>
      <c r="H90">
        <v>0</v>
      </c>
      <c r="I90">
        <v>709047</v>
      </c>
      <c r="J90">
        <v>-292044</v>
      </c>
      <c r="K90">
        <v>104274</v>
      </c>
      <c r="L90">
        <v>157839</v>
      </c>
      <c r="M90">
        <v>39378</v>
      </c>
      <c r="N90">
        <v>1006991.21</v>
      </c>
    </row>
    <row r="91" spans="2:14" x14ac:dyDescent="0.2">
      <c r="B91">
        <v>2030080412</v>
      </c>
      <c r="C91">
        <v>20300804</v>
      </c>
      <c r="D91">
        <v>20</v>
      </c>
      <c r="E91">
        <v>8</v>
      </c>
      <c r="F91">
        <v>12</v>
      </c>
      <c r="G91">
        <v>426471</v>
      </c>
      <c r="H91">
        <v>0</v>
      </c>
      <c r="I91">
        <v>825095</v>
      </c>
      <c r="J91">
        <v>-250230</v>
      </c>
      <c r="K91">
        <v>104274</v>
      </c>
      <c r="L91">
        <v>222496</v>
      </c>
      <c r="M91">
        <v>66448</v>
      </c>
      <c r="N91">
        <v>1213784.0900000001</v>
      </c>
    </row>
    <row r="92" spans="2:14" x14ac:dyDescent="0.2">
      <c r="B92">
        <v>2030080416</v>
      </c>
      <c r="C92">
        <v>20300804</v>
      </c>
      <c r="D92">
        <v>20</v>
      </c>
      <c r="E92">
        <v>8</v>
      </c>
      <c r="F92">
        <v>16</v>
      </c>
      <c r="G92">
        <v>426471</v>
      </c>
      <c r="H92">
        <v>0</v>
      </c>
      <c r="I92">
        <v>474264</v>
      </c>
      <c r="J92">
        <v>-185290</v>
      </c>
      <c r="K92">
        <v>104274</v>
      </c>
      <c r="L92">
        <v>297581</v>
      </c>
      <c r="M92">
        <v>122359</v>
      </c>
      <c r="N92">
        <v>1155342.57</v>
      </c>
    </row>
    <row r="93" spans="2:14" x14ac:dyDescent="0.2">
      <c r="B93">
        <v>2030080420</v>
      </c>
      <c r="C93">
        <v>20300804</v>
      </c>
      <c r="D93">
        <v>20</v>
      </c>
      <c r="E93">
        <v>8</v>
      </c>
      <c r="F93">
        <v>20</v>
      </c>
      <c r="G93">
        <v>426471</v>
      </c>
      <c r="H93">
        <v>118</v>
      </c>
      <c r="I93">
        <v>9615</v>
      </c>
      <c r="J93">
        <v>201720</v>
      </c>
      <c r="K93">
        <v>104274</v>
      </c>
      <c r="L93">
        <v>327414</v>
      </c>
      <c r="M93">
        <v>153209</v>
      </c>
      <c r="N93">
        <v>1139608.3799999999</v>
      </c>
    </row>
    <row r="94" spans="2:14" x14ac:dyDescent="0.2">
      <c r="B94">
        <v>2030081300</v>
      </c>
      <c r="C94">
        <v>20300813</v>
      </c>
      <c r="D94">
        <v>600</v>
      </c>
      <c r="E94">
        <v>8</v>
      </c>
      <c r="F94">
        <v>0</v>
      </c>
      <c r="G94">
        <v>271259</v>
      </c>
      <c r="H94">
        <v>0</v>
      </c>
      <c r="I94">
        <v>0</v>
      </c>
      <c r="J94">
        <v>190323</v>
      </c>
      <c r="K94">
        <v>104274</v>
      </c>
      <c r="L94">
        <v>323264</v>
      </c>
      <c r="M94">
        <v>235529</v>
      </c>
      <c r="N94">
        <v>1047450.67</v>
      </c>
    </row>
    <row r="95" spans="2:14" x14ac:dyDescent="0.2">
      <c r="B95">
        <v>2030081304</v>
      </c>
      <c r="C95">
        <v>20300813</v>
      </c>
      <c r="D95">
        <v>600</v>
      </c>
      <c r="E95">
        <v>8</v>
      </c>
      <c r="F95">
        <v>4</v>
      </c>
      <c r="G95">
        <v>271259</v>
      </c>
      <c r="H95">
        <v>0</v>
      </c>
      <c r="I95">
        <v>7</v>
      </c>
      <c r="J95">
        <v>145351</v>
      </c>
      <c r="K95">
        <v>104274</v>
      </c>
      <c r="L95">
        <v>317285</v>
      </c>
      <c r="M95">
        <v>202621</v>
      </c>
      <c r="N95">
        <v>971027.26</v>
      </c>
    </row>
    <row r="96" spans="2:14" x14ac:dyDescent="0.2">
      <c r="B96">
        <v>2030081308</v>
      </c>
      <c r="C96">
        <v>20300813</v>
      </c>
      <c r="D96">
        <v>600</v>
      </c>
      <c r="E96">
        <v>8</v>
      </c>
      <c r="F96">
        <v>8</v>
      </c>
      <c r="G96">
        <v>271259</v>
      </c>
      <c r="H96">
        <v>0</v>
      </c>
      <c r="I96">
        <v>452854</v>
      </c>
      <c r="J96">
        <v>-213910</v>
      </c>
      <c r="K96">
        <v>104274</v>
      </c>
      <c r="L96">
        <v>297621</v>
      </c>
      <c r="M96">
        <v>171096</v>
      </c>
      <c r="N96">
        <v>1006991.21</v>
      </c>
    </row>
    <row r="97" spans="2:14" x14ac:dyDescent="0.2">
      <c r="B97">
        <v>2030081312</v>
      </c>
      <c r="C97">
        <v>20300813</v>
      </c>
      <c r="D97">
        <v>600</v>
      </c>
      <c r="E97">
        <v>8</v>
      </c>
      <c r="F97">
        <v>12</v>
      </c>
      <c r="G97">
        <v>271259</v>
      </c>
      <c r="H97">
        <v>0</v>
      </c>
      <c r="I97">
        <v>709372</v>
      </c>
      <c r="J97">
        <v>-260497</v>
      </c>
      <c r="K97">
        <v>104274</v>
      </c>
      <c r="L97">
        <v>297982</v>
      </c>
      <c r="M97">
        <v>193149</v>
      </c>
      <c r="N97">
        <v>1213784.0900000001</v>
      </c>
    </row>
    <row r="98" spans="2:14" x14ac:dyDescent="0.2">
      <c r="B98">
        <v>2030081316</v>
      </c>
      <c r="C98">
        <v>20300813</v>
      </c>
      <c r="D98">
        <v>600</v>
      </c>
      <c r="E98">
        <v>8</v>
      </c>
      <c r="F98">
        <v>16</v>
      </c>
      <c r="G98">
        <v>271259</v>
      </c>
      <c r="H98">
        <v>0</v>
      </c>
      <c r="I98">
        <v>690897</v>
      </c>
      <c r="J98">
        <v>-269908</v>
      </c>
      <c r="K98">
        <v>104274</v>
      </c>
      <c r="L98">
        <v>225095</v>
      </c>
      <c r="M98">
        <v>245374</v>
      </c>
      <c r="N98">
        <v>1155342.57</v>
      </c>
    </row>
    <row r="99" spans="2:14" x14ac:dyDescent="0.2">
      <c r="B99">
        <v>2030081320</v>
      </c>
      <c r="C99">
        <v>20300813</v>
      </c>
      <c r="D99">
        <v>600</v>
      </c>
      <c r="E99">
        <v>8</v>
      </c>
      <c r="F99">
        <v>20</v>
      </c>
      <c r="G99">
        <v>271259</v>
      </c>
      <c r="H99">
        <v>0</v>
      </c>
      <c r="I99">
        <v>15099</v>
      </c>
      <c r="J99">
        <v>232376</v>
      </c>
      <c r="K99">
        <v>104274</v>
      </c>
      <c r="L99">
        <v>327918</v>
      </c>
      <c r="M99">
        <v>282708</v>
      </c>
      <c r="N99">
        <v>1139608.3799999999</v>
      </c>
    </row>
    <row r="100" spans="2:14" x14ac:dyDescent="0.2">
      <c r="B100">
        <v>2030090200</v>
      </c>
      <c r="C100">
        <v>20300902</v>
      </c>
      <c r="D100">
        <v>580</v>
      </c>
      <c r="E100">
        <v>9</v>
      </c>
      <c r="F100">
        <v>0</v>
      </c>
      <c r="G100">
        <v>371988</v>
      </c>
      <c r="H100">
        <v>0</v>
      </c>
      <c r="I100">
        <v>0</v>
      </c>
      <c r="J100">
        <v>85726</v>
      </c>
      <c r="K100">
        <v>104274</v>
      </c>
      <c r="L100">
        <v>280995</v>
      </c>
      <c r="M100">
        <v>277135</v>
      </c>
      <c r="N100">
        <v>1046647.64</v>
      </c>
    </row>
    <row r="101" spans="2:14" x14ac:dyDescent="0.2">
      <c r="B101">
        <v>2030090204</v>
      </c>
      <c r="C101">
        <v>20300902</v>
      </c>
      <c r="D101">
        <v>580</v>
      </c>
      <c r="E101">
        <v>9</v>
      </c>
      <c r="F101">
        <v>4</v>
      </c>
      <c r="G101">
        <v>371988</v>
      </c>
      <c r="H101">
        <v>0</v>
      </c>
      <c r="I101">
        <v>0</v>
      </c>
      <c r="J101">
        <v>44893</v>
      </c>
      <c r="K101">
        <v>104274</v>
      </c>
      <c r="L101">
        <v>259155</v>
      </c>
      <c r="M101">
        <v>256433</v>
      </c>
      <c r="N101">
        <v>970282.8</v>
      </c>
    </row>
    <row r="102" spans="2:14" x14ac:dyDescent="0.2">
      <c r="B102">
        <v>2030090208</v>
      </c>
      <c r="C102">
        <v>20300902</v>
      </c>
      <c r="D102">
        <v>580</v>
      </c>
      <c r="E102">
        <v>9</v>
      </c>
      <c r="F102">
        <v>8</v>
      </c>
      <c r="G102">
        <v>371988</v>
      </c>
      <c r="H102">
        <v>0</v>
      </c>
      <c r="I102">
        <v>376693</v>
      </c>
      <c r="J102">
        <v>-184461</v>
      </c>
      <c r="K102">
        <v>104274</v>
      </c>
      <c r="L102">
        <v>192672</v>
      </c>
      <c r="M102">
        <v>221059</v>
      </c>
      <c r="N102">
        <v>1006219.23</v>
      </c>
    </row>
    <row r="103" spans="2:14" x14ac:dyDescent="0.2">
      <c r="B103">
        <v>2030090212</v>
      </c>
      <c r="C103">
        <v>20300902</v>
      </c>
      <c r="D103">
        <v>580</v>
      </c>
      <c r="E103">
        <v>9</v>
      </c>
      <c r="F103">
        <v>12</v>
      </c>
      <c r="G103">
        <v>371988</v>
      </c>
      <c r="H103">
        <v>0</v>
      </c>
      <c r="I103">
        <v>561358</v>
      </c>
      <c r="J103">
        <v>-152807</v>
      </c>
      <c r="K103">
        <v>104274</v>
      </c>
      <c r="L103">
        <v>206950</v>
      </c>
      <c r="M103">
        <v>218448</v>
      </c>
      <c r="N103">
        <v>1212853.52</v>
      </c>
    </row>
    <row r="104" spans="2:14" x14ac:dyDescent="0.2">
      <c r="B104">
        <v>2030090216</v>
      </c>
      <c r="C104">
        <v>20300902</v>
      </c>
      <c r="D104">
        <v>580</v>
      </c>
      <c r="E104">
        <v>9</v>
      </c>
      <c r="F104">
        <v>16</v>
      </c>
      <c r="G104">
        <v>371988</v>
      </c>
      <c r="H104">
        <v>0</v>
      </c>
      <c r="I104">
        <v>548832</v>
      </c>
      <c r="J104">
        <v>-171807</v>
      </c>
      <c r="K104">
        <v>104274</v>
      </c>
      <c r="L104">
        <v>206798</v>
      </c>
      <c r="M104">
        <v>191761</v>
      </c>
      <c r="N104">
        <v>1154456.81</v>
      </c>
    </row>
    <row r="105" spans="2:14" x14ac:dyDescent="0.2">
      <c r="B105">
        <v>2030090220</v>
      </c>
      <c r="C105">
        <v>20300902</v>
      </c>
      <c r="D105">
        <v>580</v>
      </c>
      <c r="E105">
        <v>9</v>
      </c>
      <c r="F105">
        <v>20</v>
      </c>
      <c r="G105">
        <v>371988</v>
      </c>
      <c r="H105">
        <v>21421</v>
      </c>
      <c r="I105">
        <v>9601</v>
      </c>
      <c r="J105">
        <v>250777</v>
      </c>
      <c r="K105">
        <v>104274</v>
      </c>
      <c r="L105">
        <v>330002</v>
      </c>
      <c r="M105">
        <v>140234</v>
      </c>
      <c r="N105">
        <v>1138734.67</v>
      </c>
    </row>
    <row r="106" spans="2:14" x14ac:dyDescent="0.2">
      <c r="B106">
        <v>2030090800</v>
      </c>
      <c r="C106">
        <v>20300908</v>
      </c>
      <c r="D106">
        <v>20</v>
      </c>
      <c r="E106">
        <v>9</v>
      </c>
      <c r="F106">
        <v>0</v>
      </c>
      <c r="G106">
        <v>482886</v>
      </c>
      <c r="H106">
        <v>0</v>
      </c>
      <c r="I106">
        <v>0</v>
      </c>
      <c r="J106">
        <v>235061</v>
      </c>
      <c r="K106">
        <v>104274</v>
      </c>
      <c r="L106">
        <v>283656</v>
      </c>
      <c r="M106">
        <v>15424</v>
      </c>
      <c r="N106">
        <v>1046647.64</v>
      </c>
    </row>
    <row r="107" spans="2:14" x14ac:dyDescent="0.2">
      <c r="B107">
        <v>2030090804</v>
      </c>
      <c r="C107">
        <v>20300908</v>
      </c>
      <c r="D107">
        <v>20</v>
      </c>
      <c r="E107">
        <v>9</v>
      </c>
      <c r="F107">
        <v>4</v>
      </c>
      <c r="G107">
        <v>482886</v>
      </c>
      <c r="H107">
        <v>0</v>
      </c>
      <c r="I107">
        <v>0</v>
      </c>
      <c r="J107">
        <v>160566</v>
      </c>
      <c r="K107">
        <v>104274</v>
      </c>
      <c r="L107">
        <v>272747</v>
      </c>
      <c r="M107">
        <v>18131</v>
      </c>
      <c r="N107">
        <v>970282.8</v>
      </c>
    </row>
    <row r="108" spans="2:14" x14ac:dyDescent="0.2">
      <c r="B108">
        <v>2030090808</v>
      </c>
      <c r="C108">
        <v>20300908</v>
      </c>
      <c r="D108">
        <v>20</v>
      </c>
      <c r="E108">
        <v>9</v>
      </c>
      <c r="F108">
        <v>8</v>
      </c>
      <c r="G108">
        <v>482886</v>
      </c>
      <c r="H108">
        <v>0</v>
      </c>
      <c r="I108">
        <v>674571</v>
      </c>
      <c r="J108">
        <v>-302608</v>
      </c>
      <c r="K108">
        <v>104274</v>
      </c>
      <c r="L108">
        <v>143014</v>
      </c>
      <c r="M108">
        <v>15262</v>
      </c>
      <c r="N108">
        <v>1006219.23</v>
      </c>
    </row>
    <row r="109" spans="2:14" x14ac:dyDescent="0.2">
      <c r="B109">
        <v>2030090812</v>
      </c>
      <c r="C109">
        <v>20300908</v>
      </c>
      <c r="D109">
        <v>20</v>
      </c>
      <c r="E109">
        <v>9</v>
      </c>
      <c r="F109">
        <v>12</v>
      </c>
      <c r="G109">
        <v>482886</v>
      </c>
      <c r="H109">
        <v>0</v>
      </c>
      <c r="I109">
        <v>789341</v>
      </c>
      <c r="J109">
        <v>-265362</v>
      </c>
      <c r="K109">
        <v>104274</v>
      </c>
      <c r="L109">
        <v>199938</v>
      </c>
      <c r="M109">
        <v>16707</v>
      </c>
      <c r="N109">
        <v>1212853.52</v>
      </c>
    </row>
    <row r="110" spans="2:14" x14ac:dyDescent="0.2">
      <c r="B110">
        <v>2030090816</v>
      </c>
      <c r="C110">
        <v>20300908</v>
      </c>
      <c r="D110">
        <v>20</v>
      </c>
      <c r="E110">
        <v>9</v>
      </c>
      <c r="F110">
        <v>16</v>
      </c>
      <c r="G110">
        <v>482886</v>
      </c>
      <c r="H110">
        <v>0</v>
      </c>
      <c r="I110">
        <v>837414</v>
      </c>
      <c r="J110">
        <v>-285229</v>
      </c>
      <c r="K110">
        <v>104274</v>
      </c>
      <c r="L110">
        <v>149740</v>
      </c>
      <c r="M110">
        <v>27806</v>
      </c>
      <c r="N110">
        <v>1154456.81</v>
      </c>
    </row>
    <row r="111" spans="2:14" x14ac:dyDescent="0.2">
      <c r="B111">
        <v>2030090820</v>
      </c>
      <c r="C111">
        <v>20300908</v>
      </c>
      <c r="D111">
        <v>20</v>
      </c>
      <c r="E111">
        <v>9</v>
      </c>
      <c r="F111">
        <v>20</v>
      </c>
      <c r="G111">
        <v>482886</v>
      </c>
      <c r="H111">
        <v>268</v>
      </c>
      <c r="I111">
        <v>7204</v>
      </c>
      <c r="J111">
        <v>255083</v>
      </c>
      <c r="K111">
        <v>104274</v>
      </c>
      <c r="L111">
        <v>323288</v>
      </c>
      <c r="M111">
        <v>51625</v>
      </c>
      <c r="N111">
        <v>1138734.67</v>
      </c>
    </row>
    <row r="112" spans="2:14" x14ac:dyDescent="0.2">
      <c r="B112">
        <v>2030100300</v>
      </c>
      <c r="C112">
        <v>20301003</v>
      </c>
      <c r="D112">
        <v>20</v>
      </c>
      <c r="E112">
        <v>10</v>
      </c>
      <c r="F112">
        <v>0</v>
      </c>
      <c r="G112">
        <v>259271</v>
      </c>
      <c r="H112">
        <v>0</v>
      </c>
      <c r="I112">
        <v>0</v>
      </c>
      <c r="J112">
        <v>135194</v>
      </c>
      <c r="K112">
        <v>104274</v>
      </c>
      <c r="L112">
        <v>219567</v>
      </c>
      <c r="M112">
        <v>248427</v>
      </c>
      <c r="N112">
        <v>903949.95</v>
      </c>
    </row>
    <row r="113" spans="2:14" x14ac:dyDescent="0.2">
      <c r="B113">
        <v>2030100304</v>
      </c>
      <c r="C113">
        <v>20301003</v>
      </c>
      <c r="D113">
        <v>20</v>
      </c>
      <c r="E113">
        <v>10</v>
      </c>
      <c r="F113">
        <v>4</v>
      </c>
      <c r="G113">
        <v>259271</v>
      </c>
      <c r="H113">
        <v>0</v>
      </c>
      <c r="I113">
        <v>0</v>
      </c>
      <c r="J113">
        <v>82214</v>
      </c>
      <c r="K113">
        <v>104274</v>
      </c>
      <c r="L113">
        <v>219274</v>
      </c>
      <c r="M113">
        <v>230799</v>
      </c>
      <c r="N113">
        <v>837996.53</v>
      </c>
    </row>
    <row r="114" spans="2:14" x14ac:dyDescent="0.2">
      <c r="B114">
        <v>2030100308</v>
      </c>
      <c r="C114">
        <v>20301003</v>
      </c>
      <c r="D114">
        <v>20</v>
      </c>
      <c r="E114">
        <v>10</v>
      </c>
      <c r="F114">
        <v>8</v>
      </c>
      <c r="G114">
        <v>259271</v>
      </c>
      <c r="H114">
        <v>0</v>
      </c>
      <c r="I114">
        <v>395658</v>
      </c>
      <c r="J114">
        <v>-102246</v>
      </c>
      <c r="K114">
        <v>104274</v>
      </c>
      <c r="L114">
        <v>102379</v>
      </c>
      <c r="M114">
        <v>175410</v>
      </c>
      <c r="N114">
        <v>869033.42</v>
      </c>
    </row>
    <row r="115" spans="2:14" x14ac:dyDescent="0.2">
      <c r="B115">
        <v>2030100312</v>
      </c>
      <c r="C115">
        <v>20301003</v>
      </c>
      <c r="D115">
        <v>20</v>
      </c>
      <c r="E115">
        <v>10</v>
      </c>
      <c r="F115">
        <v>12</v>
      </c>
      <c r="G115">
        <v>259271</v>
      </c>
      <c r="H115">
        <v>0</v>
      </c>
      <c r="I115">
        <v>676098</v>
      </c>
      <c r="J115">
        <v>-185800</v>
      </c>
      <c r="K115">
        <v>104274</v>
      </c>
      <c r="L115">
        <v>114447</v>
      </c>
      <c r="M115">
        <v>164829</v>
      </c>
      <c r="N115">
        <v>1047495.66</v>
      </c>
    </row>
    <row r="116" spans="2:14" x14ac:dyDescent="0.2">
      <c r="B116">
        <v>2030100316</v>
      </c>
      <c r="C116">
        <v>20301003</v>
      </c>
      <c r="D116">
        <v>20</v>
      </c>
      <c r="E116">
        <v>10</v>
      </c>
      <c r="F116">
        <v>16</v>
      </c>
      <c r="G116">
        <v>259271</v>
      </c>
      <c r="H116">
        <v>0</v>
      </c>
      <c r="I116">
        <v>746737</v>
      </c>
      <c r="J116">
        <v>-277616</v>
      </c>
      <c r="K116">
        <v>104274</v>
      </c>
      <c r="L116">
        <v>92897</v>
      </c>
      <c r="M116">
        <v>178813</v>
      </c>
      <c r="N116">
        <v>997060.63</v>
      </c>
    </row>
    <row r="117" spans="2:14" x14ac:dyDescent="0.2">
      <c r="B117">
        <v>2030100320</v>
      </c>
      <c r="C117">
        <v>20301003</v>
      </c>
      <c r="D117">
        <v>20</v>
      </c>
      <c r="E117">
        <v>10</v>
      </c>
      <c r="F117">
        <v>20</v>
      </c>
      <c r="G117">
        <v>259271</v>
      </c>
      <c r="H117">
        <v>0</v>
      </c>
      <c r="I117">
        <v>2775</v>
      </c>
      <c r="J117">
        <v>212691</v>
      </c>
      <c r="K117">
        <v>104274</v>
      </c>
      <c r="L117">
        <v>312208</v>
      </c>
      <c r="M117">
        <v>165719</v>
      </c>
      <c r="N117">
        <v>983482.03</v>
      </c>
    </row>
    <row r="118" spans="2:14" x14ac:dyDescent="0.2">
      <c r="B118">
        <v>2030100900</v>
      </c>
      <c r="C118">
        <v>20301009</v>
      </c>
      <c r="D118">
        <v>600</v>
      </c>
      <c r="E118">
        <v>10</v>
      </c>
      <c r="F118">
        <v>0</v>
      </c>
      <c r="G118">
        <v>259088</v>
      </c>
      <c r="H118">
        <v>0</v>
      </c>
      <c r="I118">
        <v>0</v>
      </c>
      <c r="J118">
        <v>156956</v>
      </c>
      <c r="K118">
        <v>104274</v>
      </c>
      <c r="L118">
        <v>264986</v>
      </c>
      <c r="M118">
        <v>189571</v>
      </c>
      <c r="N118">
        <v>903949.95</v>
      </c>
    </row>
    <row r="119" spans="2:14" x14ac:dyDescent="0.2">
      <c r="B119">
        <v>2030100904</v>
      </c>
      <c r="C119">
        <v>20301009</v>
      </c>
      <c r="D119">
        <v>600</v>
      </c>
      <c r="E119">
        <v>10</v>
      </c>
      <c r="F119">
        <v>4</v>
      </c>
      <c r="G119">
        <v>259088</v>
      </c>
      <c r="H119">
        <v>0</v>
      </c>
      <c r="I119">
        <v>0</v>
      </c>
      <c r="J119">
        <v>162127</v>
      </c>
      <c r="K119">
        <v>104274</v>
      </c>
      <c r="L119">
        <v>195465</v>
      </c>
      <c r="M119">
        <v>184987</v>
      </c>
      <c r="N119">
        <v>837996.53</v>
      </c>
    </row>
    <row r="120" spans="2:14" x14ac:dyDescent="0.2">
      <c r="B120">
        <v>2030100908</v>
      </c>
      <c r="C120">
        <v>20301009</v>
      </c>
      <c r="D120">
        <v>600</v>
      </c>
      <c r="E120">
        <v>10</v>
      </c>
      <c r="F120">
        <v>8</v>
      </c>
      <c r="G120">
        <v>259088</v>
      </c>
      <c r="H120">
        <v>0</v>
      </c>
      <c r="I120">
        <v>499700</v>
      </c>
      <c r="J120">
        <v>-201186</v>
      </c>
      <c r="K120">
        <v>104274</v>
      </c>
      <c r="L120">
        <v>104682</v>
      </c>
      <c r="M120">
        <v>164388</v>
      </c>
      <c r="N120">
        <v>869033.42</v>
      </c>
    </row>
    <row r="121" spans="2:14" x14ac:dyDescent="0.2">
      <c r="B121">
        <v>2030100912</v>
      </c>
      <c r="C121">
        <v>20301009</v>
      </c>
      <c r="D121">
        <v>600</v>
      </c>
      <c r="E121">
        <v>10</v>
      </c>
      <c r="F121">
        <v>12</v>
      </c>
      <c r="G121">
        <v>259088</v>
      </c>
      <c r="H121">
        <v>0</v>
      </c>
      <c r="I121">
        <v>779219</v>
      </c>
      <c r="J121">
        <v>-280296</v>
      </c>
      <c r="K121">
        <v>104274</v>
      </c>
      <c r="L121">
        <v>116440</v>
      </c>
      <c r="M121">
        <v>153718</v>
      </c>
      <c r="N121">
        <v>1047495.66</v>
      </c>
    </row>
    <row r="122" spans="2:14" x14ac:dyDescent="0.2">
      <c r="B122">
        <v>2030100916</v>
      </c>
      <c r="C122">
        <v>20301009</v>
      </c>
      <c r="D122">
        <v>600</v>
      </c>
      <c r="E122">
        <v>10</v>
      </c>
      <c r="F122">
        <v>16</v>
      </c>
      <c r="G122">
        <v>259088</v>
      </c>
      <c r="H122">
        <v>0</v>
      </c>
      <c r="I122">
        <v>781158</v>
      </c>
      <c r="J122">
        <v>-274968</v>
      </c>
      <c r="K122">
        <v>104274</v>
      </c>
      <c r="L122">
        <v>97415</v>
      </c>
      <c r="M122">
        <v>151108</v>
      </c>
      <c r="N122">
        <v>997060.63</v>
      </c>
    </row>
    <row r="123" spans="2:14" x14ac:dyDescent="0.2">
      <c r="B123">
        <v>2030100920</v>
      </c>
      <c r="C123">
        <v>20301009</v>
      </c>
      <c r="D123">
        <v>600</v>
      </c>
      <c r="E123">
        <v>10</v>
      </c>
      <c r="F123">
        <v>20</v>
      </c>
      <c r="G123">
        <v>259088</v>
      </c>
      <c r="H123">
        <v>0</v>
      </c>
      <c r="I123">
        <v>0</v>
      </c>
      <c r="J123">
        <v>255126</v>
      </c>
      <c r="K123">
        <v>104274</v>
      </c>
      <c r="L123">
        <v>281582</v>
      </c>
      <c r="M123">
        <v>165397</v>
      </c>
      <c r="N123">
        <v>983482.03</v>
      </c>
    </row>
    <row r="124" spans="2:14" x14ac:dyDescent="0.2">
      <c r="B124">
        <v>2030111000</v>
      </c>
      <c r="C124">
        <v>20301110</v>
      </c>
      <c r="D124">
        <v>20</v>
      </c>
      <c r="E124">
        <v>11</v>
      </c>
      <c r="F124">
        <v>0</v>
      </c>
      <c r="G124">
        <v>523034</v>
      </c>
      <c r="H124">
        <v>54122</v>
      </c>
      <c r="I124">
        <v>0</v>
      </c>
      <c r="J124">
        <v>176783</v>
      </c>
      <c r="K124">
        <v>104274</v>
      </c>
      <c r="L124">
        <v>139050</v>
      </c>
      <c r="M124">
        <v>112081</v>
      </c>
      <c r="N124">
        <v>1039071.09</v>
      </c>
    </row>
    <row r="125" spans="2:14" x14ac:dyDescent="0.2">
      <c r="B125">
        <v>2030111004</v>
      </c>
      <c r="C125">
        <v>20301110</v>
      </c>
      <c r="D125">
        <v>20</v>
      </c>
      <c r="E125">
        <v>11</v>
      </c>
      <c r="F125">
        <v>4</v>
      </c>
      <c r="G125">
        <v>523034</v>
      </c>
      <c r="H125">
        <v>65925</v>
      </c>
      <c r="I125">
        <v>0</v>
      </c>
      <c r="J125">
        <v>90888</v>
      </c>
      <c r="K125">
        <v>104274</v>
      </c>
      <c r="L125">
        <v>137875</v>
      </c>
      <c r="M125">
        <v>103693</v>
      </c>
      <c r="N125">
        <v>963259.02</v>
      </c>
    </row>
    <row r="126" spans="2:14" x14ac:dyDescent="0.2">
      <c r="B126">
        <v>2030111008</v>
      </c>
      <c r="C126">
        <v>20301110</v>
      </c>
      <c r="D126">
        <v>20</v>
      </c>
      <c r="E126">
        <v>11</v>
      </c>
      <c r="F126">
        <v>8</v>
      </c>
      <c r="G126">
        <v>523034</v>
      </c>
      <c r="H126">
        <v>44605</v>
      </c>
      <c r="I126">
        <v>554635</v>
      </c>
      <c r="J126">
        <v>-307930</v>
      </c>
      <c r="K126">
        <v>104274</v>
      </c>
      <c r="L126">
        <v>51613</v>
      </c>
      <c r="M126">
        <v>97734</v>
      </c>
      <c r="N126">
        <v>998935.26</v>
      </c>
    </row>
    <row r="127" spans="2:14" x14ac:dyDescent="0.2">
      <c r="B127">
        <v>2030111012</v>
      </c>
      <c r="C127">
        <v>20301110</v>
      </c>
      <c r="D127">
        <v>20</v>
      </c>
      <c r="E127">
        <v>11</v>
      </c>
      <c r="F127">
        <v>12</v>
      </c>
      <c r="G127">
        <v>523034</v>
      </c>
      <c r="H127">
        <v>43043</v>
      </c>
      <c r="I127">
        <v>688183</v>
      </c>
      <c r="J127">
        <v>-176963</v>
      </c>
      <c r="K127">
        <v>104274</v>
      </c>
      <c r="L127">
        <v>54141</v>
      </c>
      <c r="M127">
        <v>66987</v>
      </c>
      <c r="N127">
        <v>1204073.78</v>
      </c>
    </row>
    <row r="128" spans="2:14" x14ac:dyDescent="0.2">
      <c r="B128">
        <v>2030111016</v>
      </c>
      <c r="C128">
        <v>20301110</v>
      </c>
      <c r="D128">
        <v>20</v>
      </c>
      <c r="E128">
        <v>11</v>
      </c>
      <c r="F128">
        <v>16</v>
      </c>
      <c r="G128">
        <v>523034</v>
      </c>
      <c r="H128">
        <v>47492</v>
      </c>
      <c r="I128">
        <v>617284</v>
      </c>
      <c r="J128">
        <v>-182797</v>
      </c>
      <c r="K128">
        <v>104274</v>
      </c>
      <c r="L128">
        <v>56042</v>
      </c>
      <c r="M128">
        <v>73404</v>
      </c>
      <c r="N128">
        <v>1146099.83</v>
      </c>
    </row>
    <row r="129" spans="2:14" x14ac:dyDescent="0.2">
      <c r="B129">
        <v>2030111020</v>
      </c>
      <c r="C129">
        <v>20301110</v>
      </c>
      <c r="D129">
        <v>20</v>
      </c>
      <c r="E129">
        <v>11</v>
      </c>
      <c r="F129">
        <v>20</v>
      </c>
      <c r="G129">
        <v>523034</v>
      </c>
      <c r="H129">
        <v>39878</v>
      </c>
      <c r="I129">
        <v>0</v>
      </c>
      <c r="J129">
        <v>240975</v>
      </c>
      <c r="K129">
        <v>104274</v>
      </c>
      <c r="L129">
        <v>225167</v>
      </c>
      <c r="M129">
        <v>76150</v>
      </c>
      <c r="N129">
        <v>1130491.52</v>
      </c>
    </row>
    <row r="130" spans="2:14" x14ac:dyDescent="0.2">
      <c r="B130">
        <v>2030112800</v>
      </c>
      <c r="C130">
        <v>20301128</v>
      </c>
      <c r="D130">
        <v>580</v>
      </c>
      <c r="E130">
        <v>11</v>
      </c>
      <c r="F130">
        <v>0</v>
      </c>
      <c r="G130">
        <v>456579</v>
      </c>
      <c r="H130">
        <v>33</v>
      </c>
      <c r="I130">
        <v>0</v>
      </c>
      <c r="J130">
        <v>213876</v>
      </c>
      <c r="K130">
        <v>104274</v>
      </c>
      <c r="L130">
        <v>161922</v>
      </c>
      <c r="M130">
        <v>176596</v>
      </c>
      <c r="N130">
        <v>1039071.09</v>
      </c>
    </row>
    <row r="131" spans="2:14" x14ac:dyDescent="0.2">
      <c r="B131">
        <v>2030112804</v>
      </c>
      <c r="C131">
        <v>20301128</v>
      </c>
      <c r="D131">
        <v>580</v>
      </c>
      <c r="E131">
        <v>11</v>
      </c>
      <c r="F131">
        <v>4</v>
      </c>
      <c r="G131">
        <v>456579</v>
      </c>
      <c r="H131">
        <v>57</v>
      </c>
      <c r="I131">
        <v>0</v>
      </c>
      <c r="J131">
        <v>91980</v>
      </c>
      <c r="K131">
        <v>104274</v>
      </c>
      <c r="L131">
        <v>182226</v>
      </c>
      <c r="M131">
        <v>195259</v>
      </c>
      <c r="N131">
        <v>963259.02</v>
      </c>
    </row>
    <row r="132" spans="2:14" x14ac:dyDescent="0.2">
      <c r="B132">
        <v>2030112808</v>
      </c>
      <c r="C132">
        <v>20301128</v>
      </c>
      <c r="D132">
        <v>580</v>
      </c>
      <c r="E132">
        <v>11</v>
      </c>
      <c r="F132">
        <v>8</v>
      </c>
      <c r="G132">
        <v>456579</v>
      </c>
      <c r="H132">
        <v>0</v>
      </c>
      <c r="I132">
        <v>319862</v>
      </c>
      <c r="J132">
        <v>-120316</v>
      </c>
      <c r="K132">
        <v>104274</v>
      </c>
      <c r="L132">
        <v>53547</v>
      </c>
      <c r="M132">
        <v>256451</v>
      </c>
      <c r="N132">
        <v>998935.26</v>
      </c>
    </row>
    <row r="133" spans="2:14" x14ac:dyDescent="0.2">
      <c r="B133">
        <v>2030112812</v>
      </c>
      <c r="C133">
        <v>20301128</v>
      </c>
      <c r="D133">
        <v>580</v>
      </c>
      <c r="E133">
        <v>11</v>
      </c>
      <c r="F133">
        <v>12</v>
      </c>
      <c r="G133">
        <v>456579</v>
      </c>
      <c r="H133">
        <v>0</v>
      </c>
      <c r="I133">
        <v>625801</v>
      </c>
      <c r="J133">
        <v>-236788</v>
      </c>
      <c r="K133">
        <v>104274</v>
      </c>
      <c r="L133">
        <v>52918</v>
      </c>
      <c r="M133">
        <v>294408</v>
      </c>
      <c r="N133">
        <v>1204073.78</v>
      </c>
    </row>
    <row r="134" spans="2:14" x14ac:dyDescent="0.2">
      <c r="B134">
        <v>2030112816</v>
      </c>
      <c r="C134">
        <v>20301128</v>
      </c>
      <c r="D134">
        <v>580</v>
      </c>
      <c r="E134">
        <v>11</v>
      </c>
      <c r="F134">
        <v>16</v>
      </c>
      <c r="G134">
        <v>456579</v>
      </c>
      <c r="H134">
        <v>0</v>
      </c>
      <c r="I134">
        <v>589337</v>
      </c>
      <c r="J134">
        <v>-285098</v>
      </c>
      <c r="K134">
        <v>104274</v>
      </c>
      <c r="L134">
        <v>51613</v>
      </c>
      <c r="M134">
        <v>319339</v>
      </c>
      <c r="N134">
        <v>1146099.83</v>
      </c>
    </row>
    <row r="135" spans="2:14" x14ac:dyDescent="0.2">
      <c r="B135">
        <v>2030112820</v>
      </c>
      <c r="C135">
        <v>20301128</v>
      </c>
      <c r="D135">
        <v>580</v>
      </c>
      <c r="E135">
        <v>11</v>
      </c>
      <c r="F135">
        <v>20</v>
      </c>
      <c r="G135">
        <v>456579</v>
      </c>
      <c r="H135">
        <v>0</v>
      </c>
      <c r="I135">
        <v>0</v>
      </c>
      <c r="J135">
        <v>183182</v>
      </c>
      <c r="K135">
        <v>104274</v>
      </c>
      <c r="L135">
        <v>161529</v>
      </c>
      <c r="M135">
        <v>301730</v>
      </c>
      <c r="N135">
        <v>1130491.52</v>
      </c>
    </row>
    <row r="136" spans="2:14" x14ac:dyDescent="0.2">
      <c r="B136">
        <v>2030120500</v>
      </c>
      <c r="C136">
        <v>20301205</v>
      </c>
      <c r="D136">
        <v>20</v>
      </c>
      <c r="E136">
        <v>12</v>
      </c>
      <c r="F136">
        <v>0</v>
      </c>
      <c r="G136">
        <v>375592</v>
      </c>
      <c r="H136">
        <v>37</v>
      </c>
      <c r="I136">
        <v>0</v>
      </c>
      <c r="J136">
        <v>102947</v>
      </c>
      <c r="K136">
        <v>104274</v>
      </c>
      <c r="L136">
        <v>48902</v>
      </c>
      <c r="M136">
        <v>491942</v>
      </c>
      <c r="N136">
        <v>1044308.32</v>
      </c>
    </row>
    <row r="137" spans="2:14" x14ac:dyDescent="0.2">
      <c r="B137">
        <v>2030120504</v>
      </c>
      <c r="C137">
        <v>20301205</v>
      </c>
      <c r="D137">
        <v>20</v>
      </c>
      <c r="E137">
        <v>12</v>
      </c>
      <c r="F137">
        <v>4</v>
      </c>
      <c r="G137">
        <v>375592</v>
      </c>
      <c r="H137">
        <v>83</v>
      </c>
      <c r="I137">
        <v>0</v>
      </c>
      <c r="J137">
        <v>44150</v>
      </c>
      <c r="K137">
        <v>104274</v>
      </c>
      <c r="L137">
        <v>43234</v>
      </c>
      <c r="M137">
        <v>487738</v>
      </c>
      <c r="N137">
        <v>968114.19</v>
      </c>
    </row>
    <row r="138" spans="2:14" x14ac:dyDescent="0.2">
      <c r="B138">
        <v>2030120508</v>
      </c>
      <c r="C138">
        <v>20301205</v>
      </c>
      <c r="D138">
        <v>20</v>
      </c>
      <c r="E138">
        <v>12</v>
      </c>
      <c r="F138">
        <v>8</v>
      </c>
      <c r="G138">
        <v>375592</v>
      </c>
      <c r="H138">
        <v>70</v>
      </c>
      <c r="I138">
        <v>269597</v>
      </c>
      <c r="J138">
        <v>-140468</v>
      </c>
      <c r="K138">
        <v>104274</v>
      </c>
      <c r="L138">
        <v>31020</v>
      </c>
      <c r="M138">
        <v>434712</v>
      </c>
      <c r="N138">
        <v>1003970.2</v>
      </c>
    </row>
    <row r="139" spans="2:14" x14ac:dyDescent="0.2">
      <c r="B139">
        <v>2030120512</v>
      </c>
      <c r="C139">
        <v>20301205</v>
      </c>
      <c r="D139">
        <v>20</v>
      </c>
      <c r="E139">
        <v>12</v>
      </c>
      <c r="F139">
        <v>12</v>
      </c>
      <c r="G139">
        <v>375592</v>
      </c>
      <c r="H139">
        <v>0</v>
      </c>
      <c r="I139">
        <v>564132</v>
      </c>
      <c r="J139">
        <v>-163333</v>
      </c>
      <c r="K139">
        <v>104274</v>
      </c>
      <c r="L139">
        <v>33576</v>
      </c>
      <c r="M139">
        <v>383508</v>
      </c>
      <c r="N139">
        <v>1210142.71</v>
      </c>
    </row>
    <row r="140" spans="2:14" x14ac:dyDescent="0.2">
      <c r="B140">
        <v>2030120516</v>
      </c>
      <c r="C140">
        <v>20301205</v>
      </c>
      <c r="D140">
        <v>20</v>
      </c>
      <c r="E140">
        <v>12</v>
      </c>
      <c r="F140">
        <v>16</v>
      </c>
      <c r="G140">
        <v>375592</v>
      </c>
      <c r="H140">
        <v>1</v>
      </c>
      <c r="I140">
        <v>529479</v>
      </c>
      <c r="J140">
        <v>-154067</v>
      </c>
      <c r="K140">
        <v>104274</v>
      </c>
      <c r="L140">
        <v>32190</v>
      </c>
      <c r="M140">
        <v>354708</v>
      </c>
      <c r="N140">
        <v>1151876.56</v>
      </c>
    </row>
    <row r="141" spans="2:14" x14ac:dyDescent="0.2">
      <c r="B141">
        <v>2030120520</v>
      </c>
      <c r="C141">
        <v>20301205</v>
      </c>
      <c r="D141">
        <v>20</v>
      </c>
      <c r="E141">
        <v>12</v>
      </c>
      <c r="F141">
        <v>20</v>
      </c>
      <c r="G141">
        <v>375592</v>
      </c>
      <c r="H141">
        <v>0</v>
      </c>
      <c r="I141">
        <v>0</v>
      </c>
      <c r="J141">
        <v>195283</v>
      </c>
      <c r="K141">
        <v>104274</v>
      </c>
      <c r="L141">
        <v>211319</v>
      </c>
      <c r="M141">
        <v>329002</v>
      </c>
      <c r="N141">
        <v>1136189.56</v>
      </c>
    </row>
    <row r="142" spans="2:14" x14ac:dyDescent="0.2">
      <c r="B142">
        <v>2030121100</v>
      </c>
      <c r="C142">
        <v>20301211</v>
      </c>
      <c r="D142">
        <v>600</v>
      </c>
      <c r="E142">
        <v>12</v>
      </c>
      <c r="F142">
        <v>0</v>
      </c>
      <c r="G142">
        <v>394459</v>
      </c>
      <c r="H142">
        <v>0</v>
      </c>
      <c r="I142">
        <v>0</v>
      </c>
      <c r="J142">
        <v>174067</v>
      </c>
      <c r="K142">
        <v>104274</v>
      </c>
      <c r="L142">
        <v>92359</v>
      </c>
      <c r="M142">
        <v>349452</v>
      </c>
      <c r="N142">
        <v>1044308.32</v>
      </c>
    </row>
    <row r="143" spans="2:14" x14ac:dyDescent="0.2">
      <c r="B143">
        <v>2030121104</v>
      </c>
      <c r="C143">
        <v>20301211</v>
      </c>
      <c r="D143">
        <v>600</v>
      </c>
      <c r="E143">
        <v>12</v>
      </c>
      <c r="F143">
        <v>4</v>
      </c>
      <c r="G143">
        <v>394459</v>
      </c>
      <c r="H143">
        <v>0</v>
      </c>
      <c r="I143">
        <v>0</v>
      </c>
      <c r="J143">
        <v>42293</v>
      </c>
      <c r="K143">
        <v>104274</v>
      </c>
      <c r="L143">
        <v>85887</v>
      </c>
      <c r="M143">
        <v>406701</v>
      </c>
      <c r="N143">
        <v>968114.19</v>
      </c>
    </row>
    <row r="144" spans="2:14" x14ac:dyDescent="0.2">
      <c r="B144">
        <v>2030121108</v>
      </c>
      <c r="C144">
        <v>20301211</v>
      </c>
      <c r="D144">
        <v>600</v>
      </c>
      <c r="E144">
        <v>12</v>
      </c>
      <c r="F144">
        <v>8</v>
      </c>
      <c r="G144">
        <v>394459</v>
      </c>
      <c r="H144">
        <v>0</v>
      </c>
      <c r="I144">
        <v>261217</v>
      </c>
      <c r="J144">
        <v>-111030</v>
      </c>
      <c r="K144">
        <v>104274</v>
      </c>
      <c r="L144">
        <v>31020</v>
      </c>
      <c r="M144">
        <v>392265</v>
      </c>
      <c r="N144">
        <v>1003970.2</v>
      </c>
    </row>
    <row r="145" spans="2:14" x14ac:dyDescent="0.2">
      <c r="B145">
        <v>2030121112</v>
      </c>
      <c r="C145">
        <v>20301211</v>
      </c>
      <c r="D145">
        <v>600</v>
      </c>
      <c r="E145">
        <v>12</v>
      </c>
      <c r="F145">
        <v>12</v>
      </c>
      <c r="G145">
        <v>394459</v>
      </c>
      <c r="H145">
        <v>0</v>
      </c>
      <c r="I145">
        <v>590225</v>
      </c>
      <c r="J145">
        <v>-195124</v>
      </c>
      <c r="K145">
        <v>104274</v>
      </c>
      <c r="L145">
        <v>31298</v>
      </c>
      <c r="M145">
        <v>371187</v>
      </c>
      <c r="N145">
        <v>1210142.71</v>
      </c>
    </row>
    <row r="146" spans="2:14" x14ac:dyDescent="0.2">
      <c r="B146">
        <v>2030121116</v>
      </c>
      <c r="C146">
        <v>20301211</v>
      </c>
      <c r="D146">
        <v>600</v>
      </c>
      <c r="E146">
        <v>12</v>
      </c>
      <c r="F146">
        <v>16</v>
      </c>
      <c r="G146">
        <v>394459</v>
      </c>
      <c r="H146">
        <v>0</v>
      </c>
      <c r="I146">
        <v>556035</v>
      </c>
      <c r="J146">
        <v>-235270</v>
      </c>
      <c r="K146">
        <v>104274</v>
      </c>
      <c r="L146">
        <v>31020</v>
      </c>
      <c r="M146">
        <v>386796</v>
      </c>
      <c r="N146">
        <v>1151876.56</v>
      </c>
    </row>
    <row r="147" spans="2:14" x14ac:dyDescent="0.2">
      <c r="B147">
        <v>2030121120</v>
      </c>
      <c r="C147">
        <v>20301211</v>
      </c>
      <c r="D147">
        <v>600</v>
      </c>
      <c r="E147">
        <v>12</v>
      </c>
      <c r="F147">
        <v>20</v>
      </c>
      <c r="G147">
        <v>394459</v>
      </c>
      <c r="H147">
        <v>0</v>
      </c>
      <c r="I147">
        <v>0</v>
      </c>
      <c r="J147">
        <v>192421</v>
      </c>
      <c r="K147">
        <v>104274</v>
      </c>
      <c r="L147">
        <v>128678</v>
      </c>
      <c r="M147">
        <v>393382</v>
      </c>
      <c r="N147">
        <v>1136189.56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9E8D-1800-9040-9016-E0DA61103056}">
  <dimension ref="B2:N147"/>
  <sheetViews>
    <sheetView workbookViewId="0">
      <selection activeCell="E16" sqref="E16"/>
    </sheetView>
  </sheetViews>
  <sheetFormatPr baseColWidth="10" defaultRowHeight="15" x14ac:dyDescent="0.2"/>
  <sheetData>
    <row r="2" spans="2:14" x14ac:dyDescent="0.2">
      <c r="B2" t="s">
        <v>102</v>
      </c>
    </row>
    <row r="3" spans="2:14" x14ac:dyDescent="0.2"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38</v>
      </c>
    </row>
    <row r="4" spans="2:14" x14ac:dyDescent="0.2">
      <c r="B4">
        <v>2030010100</v>
      </c>
      <c r="C4">
        <v>20300101</v>
      </c>
      <c r="D4">
        <v>20</v>
      </c>
      <c r="E4">
        <v>1</v>
      </c>
      <c r="F4">
        <v>0</v>
      </c>
      <c r="G4">
        <v>203486</v>
      </c>
      <c r="H4">
        <v>0</v>
      </c>
      <c r="I4">
        <v>0</v>
      </c>
      <c r="J4">
        <v>101026</v>
      </c>
      <c r="K4">
        <v>104274</v>
      </c>
      <c r="L4">
        <v>48075</v>
      </c>
      <c r="M4">
        <v>525352</v>
      </c>
      <c r="N4">
        <v>908139.74</v>
      </c>
    </row>
    <row r="5" spans="2:14" x14ac:dyDescent="0.2">
      <c r="B5">
        <v>2030010104</v>
      </c>
      <c r="C5">
        <v>20300101</v>
      </c>
      <c r="D5">
        <v>20</v>
      </c>
      <c r="E5">
        <v>1</v>
      </c>
      <c r="F5">
        <v>4</v>
      </c>
      <c r="G5">
        <v>203486</v>
      </c>
      <c r="H5">
        <v>0</v>
      </c>
      <c r="I5">
        <v>0</v>
      </c>
      <c r="J5">
        <v>61042</v>
      </c>
      <c r="K5">
        <v>104274</v>
      </c>
      <c r="L5">
        <v>29952</v>
      </c>
      <c r="M5">
        <v>513210</v>
      </c>
      <c r="N5">
        <v>841880.62</v>
      </c>
    </row>
    <row r="6" spans="2:14" x14ac:dyDescent="0.2">
      <c r="B6">
        <v>2030010108</v>
      </c>
      <c r="C6">
        <v>20300101</v>
      </c>
      <c r="D6">
        <v>20</v>
      </c>
      <c r="E6">
        <v>1</v>
      </c>
      <c r="F6">
        <v>8</v>
      </c>
      <c r="G6">
        <v>203486</v>
      </c>
      <c r="H6">
        <v>0</v>
      </c>
      <c r="I6">
        <v>207117</v>
      </c>
      <c r="J6">
        <v>-47723</v>
      </c>
      <c r="K6">
        <v>104274</v>
      </c>
      <c r="L6">
        <v>24283</v>
      </c>
      <c r="M6">
        <v>463287</v>
      </c>
      <c r="N6">
        <v>873061.37</v>
      </c>
    </row>
    <row r="7" spans="2:14" x14ac:dyDescent="0.2">
      <c r="B7">
        <v>2030010112</v>
      </c>
      <c r="C7">
        <v>20300101</v>
      </c>
      <c r="D7">
        <v>20</v>
      </c>
      <c r="E7">
        <v>1</v>
      </c>
      <c r="F7">
        <v>12</v>
      </c>
      <c r="G7">
        <v>203486</v>
      </c>
      <c r="H7">
        <v>0</v>
      </c>
      <c r="I7">
        <v>675715</v>
      </c>
      <c r="J7">
        <v>-226545</v>
      </c>
      <c r="K7">
        <v>104274</v>
      </c>
      <c r="L7">
        <v>24271</v>
      </c>
      <c r="M7">
        <v>384032</v>
      </c>
      <c r="N7">
        <v>1052350.77</v>
      </c>
    </row>
    <row r="8" spans="2:14" x14ac:dyDescent="0.2">
      <c r="B8">
        <v>2030010116</v>
      </c>
      <c r="C8">
        <v>20300101</v>
      </c>
      <c r="D8">
        <v>20</v>
      </c>
      <c r="E8">
        <v>1</v>
      </c>
      <c r="F8">
        <v>16</v>
      </c>
      <c r="G8">
        <v>203486</v>
      </c>
      <c r="H8">
        <v>0</v>
      </c>
      <c r="I8">
        <v>705348</v>
      </c>
      <c r="J8">
        <v>-302853</v>
      </c>
      <c r="K8">
        <v>104274</v>
      </c>
      <c r="L8">
        <v>24270</v>
      </c>
      <c r="M8">
        <v>364220</v>
      </c>
      <c r="N8">
        <v>1001682.05</v>
      </c>
    </row>
    <row r="9" spans="2:14" x14ac:dyDescent="0.2">
      <c r="B9">
        <v>2030010120</v>
      </c>
      <c r="C9">
        <v>20300101</v>
      </c>
      <c r="D9">
        <v>20</v>
      </c>
      <c r="E9">
        <v>1</v>
      </c>
      <c r="F9">
        <v>20</v>
      </c>
      <c r="G9">
        <v>203486</v>
      </c>
      <c r="H9">
        <v>0</v>
      </c>
      <c r="I9">
        <v>0</v>
      </c>
      <c r="J9">
        <v>274106</v>
      </c>
      <c r="K9">
        <v>104274</v>
      </c>
      <c r="L9">
        <v>162916</v>
      </c>
      <c r="M9">
        <v>324390</v>
      </c>
      <c r="N9">
        <v>988040.43</v>
      </c>
    </row>
    <row r="10" spans="2:14" x14ac:dyDescent="0.2">
      <c r="B10">
        <v>2030012800</v>
      </c>
      <c r="C10">
        <v>20300128</v>
      </c>
      <c r="D10">
        <v>600</v>
      </c>
      <c r="E10">
        <v>1</v>
      </c>
      <c r="F10">
        <v>0</v>
      </c>
      <c r="G10">
        <v>405364</v>
      </c>
      <c r="H10">
        <v>0</v>
      </c>
      <c r="I10">
        <v>0</v>
      </c>
      <c r="J10">
        <v>257900</v>
      </c>
      <c r="K10">
        <v>104274</v>
      </c>
      <c r="L10">
        <v>53650</v>
      </c>
      <c r="M10">
        <v>164285</v>
      </c>
      <c r="N10">
        <v>908139.74</v>
      </c>
    </row>
    <row r="11" spans="2:14" x14ac:dyDescent="0.2">
      <c r="B11">
        <v>2030012804</v>
      </c>
      <c r="C11">
        <v>20300128</v>
      </c>
      <c r="D11">
        <v>600</v>
      </c>
      <c r="E11">
        <v>1</v>
      </c>
      <c r="F11">
        <v>4</v>
      </c>
      <c r="G11">
        <v>405364</v>
      </c>
      <c r="H11">
        <v>0</v>
      </c>
      <c r="I11">
        <v>0</v>
      </c>
      <c r="J11">
        <v>181943</v>
      </c>
      <c r="K11">
        <v>104274</v>
      </c>
      <c r="L11">
        <v>62729</v>
      </c>
      <c r="M11">
        <v>161510</v>
      </c>
      <c r="N11">
        <v>841880.62</v>
      </c>
    </row>
    <row r="12" spans="2:14" x14ac:dyDescent="0.2">
      <c r="B12">
        <v>2030012808</v>
      </c>
      <c r="C12">
        <v>20300128</v>
      </c>
      <c r="D12">
        <v>600</v>
      </c>
      <c r="E12">
        <v>1</v>
      </c>
      <c r="F12">
        <v>8</v>
      </c>
      <c r="G12">
        <v>405364</v>
      </c>
      <c r="H12">
        <v>0</v>
      </c>
      <c r="I12">
        <v>314797</v>
      </c>
      <c r="J12">
        <v>-52818</v>
      </c>
      <c r="K12">
        <v>104274</v>
      </c>
      <c r="L12">
        <v>24601</v>
      </c>
      <c r="M12">
        <v>152656</v>
      </c>
      <c r="N12">
        <v>873061.37</v>
      </c>
    </row>
    <row r="13" spans="2:14" x14ac:dyDescent="0.2">
      <c r="B13">
        <v>2030012812</v>
      </c>
      <c r="C13">
        <v>20300128</v>
      </c>
      <c r="D13">
        <v>600</v>
      </c>
      <c r="E13">
        <v>1</v>
      </c>
      <c r="F13">
        <v>12</v>
      </c>
      <c r="G13">
        <v>405364</v>
      </c>
      <c r="H13">
        <v>0</v>
      </c>
      <c r="I13">
        <v>918180</v>
      </c>
      <c r="J13">
        <v>-422352</v>
      </c>
      <c r="K13">
        <v>104274</v>
      </c>
      <c r="L13">
        <v>24271</v>
      </c>
      <c r="M13">
        <v>144075</v>
      </c>
      <c r="N13">
        <v>1052350.77</v>
      </c>
    </row>
    <row r="14" spans="2:14" x14ac:dyDescent="0.2">
      <c r="B14">
        <v>2030012816</v>
      </c>
      <c r="C14">
        <v>20300128</v>
      </c>
      <c r="D14">
        <v>600</v>
      </c>
      <c r="E14">
        <v>1</v>
      </c>
      <c r="F14">
        <v>16</v>
      </c>
      <c r="G14">
        <v>405364</v>
      </c>
      <c r="H14">
        <v>0</v>
      </c>
      <c r="I14">
        <v>814660</v>
      </c>
      <c r="J14">
        <v>-418645</v>
      </c>
      <c r="K14">
        <v>104274</v>
      </c>
      <c r="L14">
        <v>24271</v>
      </c>
      <c r="M14">
        <v>181734</v>
      </c>
      <c r="N14">
        <v>1001682.05</v>
      </c>
    </row>
    <row r="15" spans="2:14" x14ac:dyDescent="0.2">
      <c r="B15">
        <v>2030012820</v>
      </c>
      <c r="C15">
        <v>20300128</v>
      </c>
      <c r="D15">
        <v>600</v>
      </c>
      <c r="E15">
        <v>1</v>
      </c>
      <c r="F15">
        <v>20</v>
      </c>
      <c r="G15">
        <v>405364</v>
      </c>
      <c r="H15">
        <v>0</v>
      </c>
      <c r="I15">
        <v>0</v>
      </c>
      <c r="J15">
        <v>241233</v>
      </c>
      <c r="K15">
        <v>104274</v>
      </c>
      <c r="L15">
        <v>124172</v>
      </c>
      <c r="M15">
        <v>198302</v>
      </c>
      <c r="N15">
        <v>988040.43</v>
      </c>
    </row>
    <row r="16" spans="2:14" x14ac:dyDescent="0.2">
      <c r="B16">
        <v>2030020300</v>
      </c>
      <c r="C16">
        <v>20300203</v>
      </c>
      <c r="D16">
        <v>545</v>
      </c>
      <c r="E16">
        <v>2</v>
      </c>
      <c r="F16">
        <v>0</v>
      </c>
      <c r="G16">
        <v>410788</v>
      </c>
      <c r="H16">
        <v>34139</v>
      </c>
      <c r="I16">
        <v>0</v>
      </c>
      <c r="J16">
        <v>204190</v>
      </c>
      <c r="K16">
        <v>104274</v>
      </c>
      <c r="L16">
        <v>53721</v>
      </c>
      <c r="M16">
        <v>232778</v>
      </c>
      <c r="N16">
        <v>966011.39</v>
      </c>
    </row>
    <row r="17" spans="2:14" x14ac:dyDescent="0.2">
      <c r="B17">
        <v>2030020304</v>
      </c>
      <c r="C17">
        <v>20300203</v>
      </c>
      <c r="D17">
        <v>545</v>
      </c>
      <c r="E17">
        <v>2</v>
      </c>
      <c r="F17">
        <v>4</v>
      </c>
      <c r="G17">
        <v>410788</v>
      </c>
      <c r="H17">
        <v>34175</v>
      </c>
      <c r="I17">
        <v>0</v>
      </c>
      <c r="J17">
        <v>160117</v>
      </c>
      <c r="K17">
        <v>104274</v>
      </c>
      <c r="L17">
        <v>41880</v>
      </c>
      <c r="M17">
        <v>213072</v>
      </c>
      <c r="N17">
        <v>895529.88</v>
      </c>
    </row>
    <row r="18" spans="2:14" x14ac:dyDescent="0.2">
      <c r="B18">
        <v>2030020308</v>
      </c>
      <c r="C18">
        <v>20300203</v>
      </c>
      <c r="D18">
        <v>545</v>
      </c>
      <c r="E18">
        <v>2</v>
      </c>
      <c r="F18">
        <v>8</v>
      </c>
      <c r="G18">
        <v>410788</v>
      </c>
      <c r="H18">
        <v>33183</v>
      </c>
      <c r="I18">
        <v>299382</v>
      </c>
      <c r="J18">
        <v>-48935</v>
      </c>
      <c r="K18">
        <v>104274</v>
      </c>
      <c r="L18">
        <v>25290</v>
      </c>
      <c r="M18">
        <v>178422</v>
      </c>
      <c r="N18">
        <v>928697.64</v>
      </c>
    </row>
    <row r="19" spans="2:14" x14ac:dyDescent="0.2">
      <c r="B19">
        <v>2030020312</v>
      </c>
      <c r="C19">
        <v>20300203</v>
      </c>
      <c r="D19">
        <v>545</v>
      </c>
      <c r="E19">
        <v>2</v>
      </c>
      <c r="F19">
        <v>12</v>
      </c>
      <c r="G19">
        <v>410788</v>
      </c>
      <c r="H19">
        <v>27924</v>
      </c>
      <c r="I19">
        <v>910042</v>
      </c>
      <c r="J19">
        <v>-407851</v>
      </c>
      <c r="K19">
        <v>104274</v>
      </c>
      <c r="L19">
        <v>25287</v>
      </c>
      <c r="M19">
        <v>151668</v>
      </c>
      <c r="N19">
        <v>1119412.3400000001</v>
      </c>
    </row>
    <row r="20" spans="2:14" x14ac:dyDescent="0.2">
      <c r="B20">
        <v>2030020316</v>
      </c>
      <c r="C20">
        <v>20300203</v>
      </c>
      <c r="D20">
        <v>545</v>
      </c>
      <c r="E20">
        <v>2</v>
      </c>
      <c r="F20">
        <v>16</v>
      </c>
      <c r="G20">
        <v>410788</v>
      </c>
      <c r="H20">
        <v>28296</v>
      </c>
      <c r="I20">
        <v>867138</v>
      </c>
      <c r="J20">
        <v>-395662</v>
      </c>
      <c r="K20">
        <v>104274</v>
      </c>
      <c r="L20">
        <v>25287</v>
      </c>
      <c r="M20">
        <v>166778</v>
      </c>
      <c r="N20">
        <v>1065514.69</v>
      </c>
    </row>
    <row r="21" spans="2:14" x14ac:dyDescent="0.2">
      <c r="B21">
        <v>2030020320</v>
      </c>
      <c r="C21">
        <v>20300203</v>
      </c>
      <c r="D21">
        <v>545</v>
      </c>
      <c r="E21">
        <v>2</v>
      </c>
      <c r="F21">
        <v>20</v>
      </c>
      <c r="G21">
        <v>410788</v>
      </c>
      <c r="H21">
        <v>47958</v>
      </c>
      <c r="I21">
        <v>0</v>
      </c>
      <c r="J21">
        <v>285020</v>
      </c>
      <c r="K21">
        <v>104274</v>
      </c>
      <c r="L21">
        <v>155433</v>
      </c>
      <c r="M21">
        <v>130544</v>
      </c>
      <c r="N21">
        <v>1051003.82</v>
      </c>
    </row>
    <row r="22" spans="2:14" x14ac:dyDescent="0.2">
      <c r="B22">
        <v>2030020400</v>
      </c>
      <c r="C22">
        <v>20300204</v>
      </c>
      <c r="D22">
        <v>20</v>
      </c>
      <c r="E22">
        <v>2</v>
      </c>
      <c r="F22">
        <v>0</v>
      </c>
      <c r="G22">
        <v>410788</v>
      </c>
      <c r="H22">
        <v>90746</v>
      </c>
      <c r="I22">
        <v>0</v>
      </c>
      <c r="J22">
        <v>234520</v>
      </c>
      <c r="K22">
        <v>104274</v>
      </c>
      <c r="L22">
        <v>100438</v>
      </c>
      <c r="M22">
        <v>98741</v>
      </c>
      <c r="N22">
        <v>966011.39</v>
      </c>
    </row>
    <row r="23" spans="2:14" x14ac:dyDescent="0.2">
      <c r="B23">
        <v>2030020404</v>
      </c>
      <c r="C23">
        <v>20300204</v>
      </c>
      <c r="D23">
        <v>20</v>
      </c>
      <c r="E23">
        <v>2</v>
      </c>
      <c r="F23">
        <v>4</v>
      </c>
      <c r="G23">
        <v>410788</v>
      </c>
      <c r="H23">
        <v>101384</v>
      </c>
      <c r="I23">
        <v>0</v>
      </c>
      <c r="J23">
        <v>172779</v>
      </c>
      <c r="K23">
        <v>104274</v>
      </c>
      <c r="L23">
        <v>69128</v>
      </c>
      <c r="M23">
        <v>104909</v>
      </c>
      <c r="N23">
        <v>895529.88</v>
      </c>
    </row>
    <row r="24" spans="2:14" x14ac:dyDescent="0.2">
      <c r="B24">
        <v>2030020408</v>
      </c>
      <c r="C24">
        <v>20300204</v>
      </c>
      <c r="D24">
        <v>20</v>
      </c>
      <c r="E24">
        <v>2</v>
      </c>
      <c r="F24">
        <v>8</v>
      </c>
      <c r="G24">
        <v>410788</v>
      </c>
      <c r="H24">
        <v>44732</v>
      </c>
      <c r="I24">
        <v>286136</v>
      </c>
      <c r="J24">
        <v>-9385</v>
      </c>
      <c r="K24">
        <v>104274</v>
      </c>
      <c r="L24">
        <v>25290</v>
      </c>
      <c r="M24">
        <v>141957</v>
      </c>
      <c r="N24">
        <v>928697.64</v>
      </c>
    </row>
    <row r="25" spans="2:14" x14ac:dyDescent="0.2">
      <c r="B25">
        <v>2030020412</v>
      </c>
      <c r="C25">
        <v>20300204</v>
      </c>
      <c r="D25">
        <v>20</v>
      </c>
      <c r="E25">
        <v>2</v>
      </c>
      <c r="F25">
        <v>12</v>
      </c>
      <c r="G25">
        <v>410788</v>
      </c>
      <c r="H25">
        <v>30580</v>
      </c>
      <c r="I25">
        <v>905465</v>
      </c>
      <c r="J25">
        <v>-394664</v>
      </c>
      <c r="K25">
        <v>104274</v>
      </c>
      <c r="L25">
        <v>25287</v>
      </c>
      <c r="M25">
        <v>155389</v>
      </c>
      <c r="N25">
        <v>1119412.3400000001</v>
      </c>
    </row>
    <row r="26" spans="2:14" x14ac:dyDescent="0.2">
      <c r="B26">
        <v>2030020416</v>
      </c>
      <c r="C26">
        <v>20300204</v>
      </c>
      <c r="D26">
        <v>20</v>
      </c>
      <c r="E26">
        <v>2</v>
      </c>
      <c r="F26">
        <v>16</v>
      </c>
      <c r="G26">
        <v>410788</v>
      </c>
      <c r="H26">
        <v>32439</v>
      </c>
      <c r="I26">
        <v>835248</v>
      </c>
      <c r="J26">
        <v>-420318</v>
      </c>
      <c r="K26">
        <v>104274</v>
      </c>
      <c r="L26">
        <v>25287</v>
      </c>
      <c r="M26">
        <v>198855</v>
      </c>
      <c r="N26">
        <v>1065514.69</v>
      </c>
    </row>
    <row r="27" spans="2:14" x14ac:dyDescent="0.2">
      <c r="B27">
        <v>2030020420</v>
      </c>
      <c r="C27">
        <v>20300204</v>
      </c>
      <c r="D27">
        <v>20</v>
      </c>
      <c r="E27">
        <v>2</v>
      </c>
      <c r="F27">
        <v>20</v>
      </c>
      <c r="G27">
        <v>410788</v>
      </c>
      <c r="H27">
        <v>80805</v>
      </c>
      <c r="I27">
        <v>0</v>
      </c>
      <c r="J27">
        <v>220835</v>
      </c>
      <c r="K27">
        <v>104274</v>
      </c>
      <c r="L27">
        <v>81496</v>
      </c>
      <c r="M27">
        <v>230471</v>
      </c>
      <c r="N27">
        <v>1051003.82</v>
      </c>
    </row>
    <row r="28" spans="2:14" x14ac:dyDescent="0.2">
      <c r="B28">
        <v>2030031400</v>
      </c>
      <c r="C28">
        <v>20300314</v>
      </c>
      <c r="D28">
        <v>20</v>
      </c>
      <c r="E28">
        <v>3</v>
      </c>
      <c r="F28">
        <v>0</v>
      </c>
      <c r="G28">
        <v>250627</v>
      </c>
      <c r="H28">
        <v>512</v>
      </c>
      <c r="I28">
        <v>0</v>
      </c>
      <c r="J28">
        <v>287504</v>
      </c>
      <c r="K28">
        <v>104274</v>
      </c>
      <c r="L28">
        <v>113244</v>
      </c>
      <c r="M28">
        <v>168476</v>
      </c>
      <c r="N28">
        <v>855767.22</v>
      </c>
    </row>
    <row r="29" spans="2:14" x14ac:dyDescent="0.2">
      <c r="B29">
        <v>2030031404</v>
      </c>
      <c r="C29">
        <v>20300314</v>
      </c>
      <c r="D29">
        <v>20</v>
      </c>
      <c r="E29">
        <v>3</v>
      </c>
      <c r="F29">
        <v>4</v>
      </c>
      <c r="G29">
        <v>250627</v>
      </c>
      <c r="H29">
        <v>628</v>
      </c>
      <c r="I29">
        <v>0</v>
      </c>
      <c r="J29">
        <v>294335</v>
      </c>
      <c r="K29">
        <v>104274</v>
      </c>
      <c r="L29">
        <v>66604</v>
      </c>
      <c r="M29">
        <v>142104</v>
      </c>
      <c r="N29">
        <v>793329.3</v>
      </c>
    </row>
    <row r="30" spans="2:14" x14ac:dyDescent="0.2">
      <c r="B30">
        <v>2030031408</v>
      </c>
      <c r="C30">
        <v>20300314</v>
      </c>
      <c r="D30">
        <v>20</v>
      </c>
      <c r="E30">
        <v>3</v>
      </c>
      <c r="F30">
        <v>8</v>
      </c>
      <c r="G30">
        <v>250627</v>
      </c>
      <c r="H30">
        <v>398</v>
      </c>
      <c r="I30">
        <v>679747</v>
      </c>
      <c r="J30">
        <v>-299743</v>
      </c>
      <c r="K30">
        <v>104274</v>
      </c>
      <c r="L30">
        <v>33187</v>
      </c>
      <c r="M30">
        <v>120569</v>
      </c>
      <c r="N30">
        <v>822711.81</v>
      </c>
    </row>
    <row r="31" spans="2:14" x14ac:dyDescent="0.2">
      <c r="B31">
        <v>2030031412</v>
      </c>
      <c r="C31">
        <v>20300314</v>
      </c>
      <c r="D31">
        <v>20</v>
      </c>
      <c r="E31">
        <v>3</v>
      </c>
      <c r="F31">
        <v>12</v>
      </c>
      <c r="G31">
        <v>250627</v>
      </c>
      <c r="H31">
        <v>0</v>
      </c>
      <c r="I31">
        <v>1003177</v>
      </c>
      <c r="J31">
        <v>-421997</v>
      </c>
      <c r="K31">
        <v>104274</v>
      </c>
      <c r="L31">
        <v>32140</v>
      </c>
      <c r="M31">
        <v>137131</v>
      </c>
      <c r="N31">
        <v>991661.61</v>
      </c>
    </row>
    <row r="32" spans="2:14" x14ac:dyDescent="0.2">
      <c r="B32">
        <v>2030031416</v>
      </c>
      <c r="C32">
        <v>20300314</v>
      </c>
      <c r="D32">
        <v>20</v>
      </c>
      <c r="E32">
        <v>3</v>
      </c>
      <c r="F32">
        <v>16</v>
      </c>
      <c r="G32">
        <v>250627</v>
      </c>
      <c r="H32">
        <v>70</v>
      </c>
      <c r="I32">
        <v>887895</v>
      </c>
      <c r="J32">
        <v>-395191</v>
      </c>
      <c r="K32">
        <v>104274</v>
      </c>
      <c r="L32">
        <v>32824</v>
      </c>
      <c r="M32">
        <v>190345</v>
      </c>
      <c r="N32">
        <v>943914.92</v>
      </c>
    </row>
    <row r="33" spans="2:14" x14ac:dyDescent="0.2">
      <c r="B33">
        <v>2030031420</v>
      </c>
      <c r="C33">
        <v>20300314</v>
      </c>
      <c r="D33">
        <v>20</v>
      </c>
      <c r="E33">
        <v>3</v>
      </c>
      <c r="F33">
        <v>20</v>
      </c>
      <c r="G33">
        <v>250627</v>
      </c>
      <c r="H33">
        <v>642</v>
      </c>
      <c r="I33">
        <v>28548</v>
      </c>
      <c r="J33">
        <v>268827</v>
      </c>
      <c r="K33">
        <v>104274</v>
      </c>
      <c r="L33">
        <v>140497</v>
      </c>
      <c r="M33">
        <v>230349</v>
      </c>
      <c r="N33">
        <v>931060.04</v>
      </c>
    </row>
    <row r="34" spans="2:14" x14ac:dyDescent="0.2">
      <c r="B34">
        <v>2030031700</v>
      </c>
      <c r="C34">
        <v>20300317</v>
      </c>
      <c r="D34">
        <v>600</v>
      </c>
      <c r="E34">
        <v>3</v>
      </c>
      <c r="F34">
        <v>0</v>
      </c>
      <c r="G34">
        <v>203486</v>
      </c>
      <c r="H34">
        <v>685</v>
      </c>
      <c r="I34">
        <v>0</v>
      </c>
      <c r="J34">
        <v>259046</v>
      </c>
      <c r="K34">
        <v>104274</v>
      </c>
      <c r="L34">
        <v>177701</v>
      </c>
      <c r="M34">
        <v>178777</v>
      </c>
      <c r="N34">
        <v>855767.22</v>
      </c>
    </row>
    <row r="35" spans="2:14" x14ac:dyDescent="0.2">
      <c r="B35">
        <v>2030031704</v>
      </c>
      <c r="C35">
        <v>20300317</v>
      </c>
      <c r="D35">
        <v>600</v>
      </c>
      <c r="E35">
        <v>3</v>
      </c>
      <c r="F35">
        <v>4</v>
      </c>
      <c r="G35">
        <v>203486</v>
      </c>
      <c r="H35">
        <v>0</v>
      </c>
      <c r="I35">
        <v>0</v>
      </c>
      <c r="J35">
        <v>272351</v>
      </c>
      <c r="K35">
        <v>104274</v>
      </c>
      <c r="L35">
        <v>60143</v>
      </c>
      <c r="M35">
        <v>216000</v>
      </c>
      <c r="N35">
        <v>793329.3</v>
      </c>
    </row>
    <row r="36" spans="2:14" x14ac:dyDescent="0.2">
      <c r="B36">
        <v>2030031708</v>
      </c>
      <c r="C36">
        <v>20300317</v>
      </c>
      <c r="D36">
        <v>600</v>
      </c>
      <c r="E36">
        <v>3</v>
      </c>
      <c r="F36">
        <v>8</v>
      </c>
      <c r="G36">
        <v>203486</v>
      </c>
      <c r="H36">
        <v>0</v>
      </c>
      <c r="I36">
        <v>653840</v>
      </c>
      <c r="J36">
        <v>-263174</v>
      </c>
      <c r="K36">
        <v>104274</v>
      </c>
      <c r="L36">
        <v>32165</v>
      </c>
      <c r="M36">
        <v>235588</v>
      </c>
      <c r="N36">
        <v>822711.81</v>
      </c>
    </row>
    <row r="37" spans="2:14" x14ac:dyDescent="0.2">
      <c r="B37">
        <v>2030031712</v>
      </c>
      <c r="C37">
        <v>20300317</v>
      </c>
      <c r="D37">
        <v>600</v>
      </c>
      <c r="E37">
        <v>3</v>
      </c>
      <c r="F37">
        <v>12</v>
      </c>
      <c r="G37">
        <v>203486</v>
      </c>
      <c r="H37">
        <v>0</v>
      </c>
      <c r="I37">
        <v>989709</v>
      </c>
      <c r="J37">
        <v>-411914</v>
      </c>
      <c r="K37">
        <v>104274</v>
      </c>
      <c r="L37">
        <v>32140</v>
      </c>
      <c r="M37">
        <v>292529</v>
      </c>
      <c r="N37">
        <v>991661.61</v>
      </c>
    </row>
    <row r="38" spans="2:14" x14ac:dyDescent="0.2">
      <c r="B38">
        <v>2030031716</v>
      </c>
      <c r="C38">
        <v>20300317</v>
      </c>
      <c r="D38">
        <v>600</v>
      </c>
      <c r="E38">
        <v>3</v>
      </c>
      <c r="F38">
        <v>16</v>
      </c>
      <c r="G38">
        <v>203486</v>
      </c>
      <c r="H38">
        <v>0</v>
      </c>
      <c r="I38">
        <v>983753</v>
      </c>
      <c r="J38">
        <v>-370994</v>
      </c>
      <c r="K38">
        <v>104274</v>
      </c>
      <c r="L38">
        <v>32140</v>
      </c>
      <c r="M38">
        <v>351122</v>
      </c>
      <c r="N38">
        <v>943914.92</v>
      </c>
    </row>
    <row r="39" spans="2:14" x14ac:dyDescent="0.2">
      <c r="B39">
        <v>2030031720</v>
      </c>
      <c r="C39">
        <v>20300317</v>
      </c>
      <c r="D39">
        <v>600</v>
      </c>
      <c r="E39">
        <v>3</v>
      </c>
      <c r="F39">
        <v>20</v>
      </c>
      <c r="G39">
        <v>203486</v>
      </c>
      <c r="H39">
        <v>29</v>
      </c>
      <c r="I39">
        <v>28534</v>
      </c>
      <c r="J39">
        <v>263951</v>
      </c>
      <c r="K39">
        <v>104274</v>
      </c>
      <c r="L39">
        <v>78737</v>
      </c>
      <c r="M39">
        <v>329433</v>
      </c>
      <c r="N39">
        <v>931060.04</v>
      </c>
    </row>
    <row r="40" spans="2:14" x14ac:dyDescent="0.2">
      <c r="B40">
        <v>2030040100</v>
      </c>
      <c r="C40">
        <v>20300401</v>
      </c>
      <c r="D40">
        <v>20</v>
      </c>
      <c r="E40">
        <v>4</v>
      </c>
      <c r="F40">
        <v>0</v>
      </c>
      <c r="G40">
        <v>403222</v>
      </c>
      <c r="H40">
        <v>19229</v>
      </c>
      <c r="I40">
        <v>0</v>
      </c>
      <c r="J40">
        <v>138993</v>
      </c>
      <c r="K40">
        <v>104274</v>
      </c>
      <c r="L40">
        <v>141490</v>
      </c>
      <c r="M40">
        <v>106064</v>
      </c>
      <c r="N40">
        <v>847492.36</v>
      </c>
    </row>
    <row r="41" spans="2:14" x14ac:dyDescent="0.2">
      <c r="B41">
        <v>2030040104</v>
      </c>
      <c r="C41">
        <v>20300401</v>
      </c>
      <c r="D41">
        <v>20</v>
      </c>
      <c r="E41">
        <v>4</v>
      </c>
      <c r="F41">
        <v>4</v>
      </c>
      <c r="G41">
        <v>403222</v>
      </c>
      <c r="H41">
        <v>17672</v>
      </c>
      <c r="I41">
        <v>0</v>
      </c>
      <c r="J41">
        <v>76076</v>
      </c>
      <c r="K41">
        <v>104274</v>
      </c>
      <c r="L41">
        <v>156593</v>
      </c>
      <c r="M41">
        <v>89493</v>
      </c>
      <c r="N41">
        <v>785658.15</v>
      </c>
    </row>
    <row r="42" spans="2:14" x14ac:dyDescent="0.2">
      <c r="B42">
        <v>2030040108</v>
      </c>
      <c r="C42">
        <v>20300401</v>
      </c>
      <c r="D42">
        <v>20</v>
      </c>
      <c r="E42">
        <v>4</v>
      </c>
      <c r="F42">
        <v>8</v>
      </c>
      <c r="G42">
        <v>403222</v>
      </c>
      <c r="H42">
        <v>0</v>
      </c>
      <c r="I42">
        <v>438409</v>
      </c>
      <c r="J42">
        <v>-157436</v>
      </c>
      <c r="K42">
        <v>104274</v>
      </c>
      <c r="L42">
        <v>48839</v>
      </c>
      <c r="M42">
        <v>75723</v>
      </c>
      <c r="N42">
        <v>814756.62</v>
      </c>
    </row>
    <row r="43" spans="2:14" x14ac:dyDescent="0.2">
      <c r="B43">
        <v>2030040112</v>
      </c>
      <c r="C43">
        <v>20300401</v>
      </c>
      <c r="D43">
        <v>20</v>
      </c>
      <c r="E43">
        <v>4</v>
      </c>
      <c r="F43">
        <v>12</v>
      </c>
      <c r="G43">
        <v>403222</v>
      </c>
      <c r="H43">
        <v>0</v>
      </c>
      <c r="I43">
        <v>600138</v>
      </c>
      <c r="J43">
        <v>-179063</v>
      </c>
      <c r="K43">
        <v>104274</v>
      </c>
      <c r="L43">
        <v>55195</v>
      </c>
      <c r="M43">
        <v>84787</v>
      </c>
      <c r="N43">
        <v>982072.67</v>
      </c>
    </row>
    <row r="44" spans="2:14" x14ac:dyDescent="0.2">
      <c r="B44">
        <v>2030040116</v>
      </c>
      <c r="C44">
        <v>20300401</v>
      </c>
      <c r="D44">
        <v>20</v>
      </c>
      <c r="E44">
        <v>4</v>
      </c>
      <c r="F44">
        <v>16</v>
      </c>
      <c r="G44">
        <v>403222</v>
      </c>
      <c r="H44">
        <v>0</v>
      </c>
      <c r="I44">
        <v>545509</v>
      </c>
      <c r="J44">
        <v>-198533</v>
      </c>
      <c r="K44">
        <v>104274</v>
      </c>
      <c r="L44">
        <v>56683</v>
      </c>
      <c r="M44">
        <v>106691</v>
      </c>
      <c r="N44">
        <v>934787.65</v>
      </c>
    </row>
    <row r="45" spans="2:14" x14ac:dyDescent="0.2">
      <c r="B45">
        <v>2030040120</v>
      </c>
      <c r="C45">
        <v>20300401</v>
      </c>
      <c r="D45">
        <v>20</v>
      </c>
      <c r="E45">
        <v>4</v>
      </c>
      <c r="F45">
        <v>20</v>
      </c>
      <c r="G45">
        <v>403222</v>
      </c>
      <c r="H45">
        <v>22114</v>
      </c>
      <c r="I45">
        <v>28612</v>
      </c>
      <c r="J45">
        <v>190696</v>
      </c>
      <c r="K45">
        <v>104274</v>
      </c>
      <c r="L45">
        <v>169872</v>
      </c>
      <c r="M45">
        <v>77316</v>
      </c>
      <c r="N45">
        <v>922057.15</v>
      </c>
    </row>
    <row r="46" spans="2:14" x14ac:dyDescent="0.2">
      <c r="B46">
        <v>2030040200</v>
      </c>
      <c r="C46">
        <v>20300402</v>
      </c>
      <c r="D46">
        <v>580</v>
      </c>
      <c r="E46">
        <v>4</v>
      </c>
      <c r="F46">
        <v>0</v>
      </c>
      <c r="G46">
        <v>302033</v>
      </c>
      <c r="H46">
        <v>0</v>
      </c>
      <c r="I46">
        <v>0</v>
      </c>
      <c r="J46">
        <v>289612</v>
      </c>
      <c r="K46">
        <v>104274</v>
      </c>
      <c r="L46">
        <v>159816</v>
      </c>
      <c r="M46">
        <v>62492</v>
      </c>
      <c r="N46">
        <v>847492.36</v>
      </c>
    </row>
    <row r="47" spans="2:14" x14ac:dyDescent="0.2">
      <c r="B47">
        <v>2030040204</v>
      </c>
      <c r="C47">
        <v>20300402</v>
      </c>
      <c r="D47">
        <v>580</v>
      </c>
      <c r="E47">
        <v>4</v>
      </c>
      <c r="F47">
        <v>4</v>
      </c>
      <c r="G47">
        <v>302033</v>
      </c>
      <c r="H47">
        <v>0</v>
      </c>
      <c r="I47">
        <v>0</v>
      </c>
      <c r="J47">
        <v>284665</v>
      </c>
      <c r="K47">
        <v>104274</v>
      </c>
      <c r="L47">
        <v>101120</v>
      </c>
      <c r="M47">
        <v>58933</v>
      </c>
      <c r="N47">
        <v>785658.15</v>
      </c>
    </row>
    <row r="48" spans="2:14" x14ac:dyDescent="0.2">
      <c r="B48">
        <v>2030040208</v>
      </c>
      <c r="C48">
        <v>20300402</v>
      </c>
      <c r="D48">
        <v>580</v>
      </c>
      <c r="E48">
        <v>4</v>
      </c>
      <c r="F48">
        <v>8</v>
      </c>
      <c r="G48">
        <v>302033</v>
      </c>
      <c r="H48">
        <v>0</v>
      </c>
      <c r="I48">
        <v>662925</v>
      </c>
      <c r="J48">
        <v>-311044</v>
      </c>
      <c r="K48">
        <v>104274</v>
      </c>
      <c r="L48">
        <v>63956</v>
      </c>
      <c r="M48">
        <v>63897</v>
      </c>
      <c r="N48">
        <v>814756.62</v>
      </c>
    </row>
    <row r="49" spans="2:14" x14ac:dyDescent="0.2">
      <c r="B49">
        <v>2030040212</v>
      </c>
      <c r="C49">
        <v>20300402</v>
      </c>
      <c r="D49">
        <v>580</v>
      </c>
      <c r="E49">
        <v>4</v>
      </c>
      <c r="F49">
        <v>12</v>
      </c>
      <c r="G49">
        <v>302033</v>
      </c>
      <c r="H49">
        <v>0</v>
      </c>
      <c r="I49">
        <v>982059</v>
      </c>
      <c r="J49">
        <v>-421819</v>
      </c>
      <c r="K49">
        <v>104274</v>
      </c>
      <c r="L49">
        <v>48800</v>
      </c>
      <c r="M49">
        <v>110584</v>
      </c>
      <c r="N49">
        <v>982072.67</v>
      </c>
    </row>
    <row r="50" spans="2:14" x14ac:dyDescent="0.2">
      <c r="B50">
        <v>2030040216</v>
      </c>
      <c r="C50">
        <v>20300402</v>
      </c>
      <c r="D50">
        <v>580</v>
      </c>
      <c r="E50">
        <v>4</v>
      </c>
      <c r="F50">
        <v>16</v>
      </c>
      <c r="G50">
        <v>302033</v>
      </c>
      <c r="H50">
        <v>0</v>
      </c>
      <c r="I50">
        <v>1102222</v>
      </c>
      <c r="J50">
        <v>-420311</v>
      </c>
      <c r="K50">
        <v>104274</v>
      </c>
      <c r="L50">
        <v>48819</v>
      </c>
      <c r="M50">
        <v>139728</v>
      </c>
      <c r="N50">
        <v>934787.65</v>
      </c>
    </row>
    <row r="51" spans="2:14" x14ac:dyDescent="0.2">
      <c r="B51">
        <v>2030040220</v>
      </c>
      <c r="C51">
        <v>20300402</v>
      </c>
      <c r="D51">
        <v>580</v>
      </c>
      <c r="E51">
        <v>4</v>
      </c>
      <c r="F51">
        <v>20</v>
      </c>
      <c r="G51">
        <v>302033</v>
      </c>
      <c r="H51">
        <v>0</v>
      </c>
      <c r="I51">
        <v>11254</v>
      </c>
      <c r="J51">
        <v>304464</v>
      </c>
      <c r="K51">
        <v>104274</v>
      </c>
      <c r="L51">
        <v>204682</v>
      </c>
      <c r="M51">
        <v>72102</v>
      </c>
      <c r="N51">
        <v>922057.15</v>
      </c>
    </row>
    <row r="52" spans="2:14" x14ac:dyDescent="0.2">
      <c r="B52">
        <v>2030051400</v>
      </c>
      <c r="C52">
        <v>20300514</v>
      </c>
      <c r="D52">
        <v>20</v>
      </c>
      <c r="E52">
        <v>5</v>
      </c>
      <c r="F52">
        <v>0</v>
      </c>
      <c r="G52">
        <v>203486</v>
      </c>
      <c r="H52">
        <v>0</v>
      </c>
      <c r="I52">
        <v>0</v>
      </c>
      <c r="J52">
        <v>100866</v>
      </c>
      <c r="K52">
        <v>104274</v>
      </c>
      <c r="L52">
        <v>269532</v>
      </c>
      <c r="M52">
        <v>218735</v>
      </c>
      <c r="N52">
        <v>837960.54</v>
      </c>
    </row>
    <row r="53" spans="2:14" x14ac:dyDescent="0.2">
      <c r="B53">
        <v>2030051404</v>
      </c>
      <c r="C53">
        <v>20300514</v>
      </c>
      <c r="D53">
        <v>20</v>
      </c>
      <c r="E53">
        <v>5</v>
      </c>
      <c r="F53">
        <v>4</v>
      </c>
      <c r="G53">
        <v>203486</v>
      </c>
      <c r="H53">
        <v>0</v>
      </c>
      <c r="I53">
        <v>496</v>
      </c>
      <c r="J53">
        <v>115476</v>
      </c>
      <c r="K53">
        <v>104274</v>
      </c>
      <c r="L53">
        <v>176209</v>
      </c>
      <c r="M53">
        <v>230793</v>
      </c>
      <c r="N53">
        <v>776821.79</v>
      </c>
    </row>
    <row r="54" spans="2:14" x14ac:dyDescent="0.2">
      <c r="B54">
        <v>2030051408</v>
      </c>
      <c r="C54">
        <v>20300514</v>
      </c>
      <c r="D54">
        <v>20</v>
      </c>
      <c r="E54">
        <v>5</v>
      </c>
      <c r="F54">
        <v>8</v>
      </c>
      <c r="G54">
        <v>203486</v>
      </c>
      <c r="H54">
        <v>0</v>
      </c>
      <c r="I54">
        <v>848429</v>
      </c>
      <c r="J54">
        <v>-154319</v>
      </c>
      <c r="K54">
        <v>104274</v>
      </c>
      <c r="L54">
        <v>76376</v>
      </c>
      <c r="M54">
        <v>166918</v>
      </c>
      <c r="N54">
        <v>805592.95</v>
      </c>
    </row>
    <row r="55" spans="2:14" x14ac:dyDescent="0.2">
      <c r="B55">
        <v>2030051412</v>
      </c>
      <c r="C55">
        <v>20300514</v>
      </c>
      <c r="D55">
        <v>20</v>
      </c>
      <c r="E55">
        <v>5</v>
      </c>
      <c r="F55">
        <v>12</v>
      </c>
      <c r="G55">
        <v>203486</v>
      </c>
      <c r="H55">
        <v>0</v>
      </c>
      <c r="I55">
        <v>1147795</v>
      </c>
      <c r="J55">
        <v>-115962</v>
      </c>
      <c r="K55">
        <v>104274</v>
      </c>
      <c r="L55">
        <v>76376</v>
      </c>
      <c r="M55">
        <v>220095</v>
      </c>
      <c r="N55">
        <v>971027.26</v>
      </c>
    </row>
    <row r="56" spans="2:14" x14ac:dyDescent="0.2">
      <c r="B56">
        <v>2030051416</v>
      </c>
      <c r="C56">
        <v>20300514</v>
      </c>
      <c r="D56">
        <v>20</v>
      </c>
      <c r="E56">
        <v>5</v>
      </c>
      <c r="F56">
        <v>16</v>
      </c>
      <c r="G56">
        <v>203486</v>
      </c>
      <c r="H56">
        <v>0</v>
      </c>
      <c r="I56">
        <v>1051894</v>
      </c>
      <c r="J56">
        <v>-163487</v>
      </c>
      <c r="K56">
        <v>104274</v>
      </c>
      <c r="L56">
        <v>83072</v>
      </c>
      <c r="M56">
        <v>277940</v>
      </c>
      <c r="N56">
        <v>924274.06</v>
      </c>
    </row>
    <row r="57" spans="2:14" x14ac:dyDescent="0.2">
      <c r="B57">
        <v>2030051420</v>
      </c>
      <c r="C57">
        <v>20300514</v>
      </c>
      <c r="D57">
        <v>20</v>
      </c>
      <c r="E57">
        <v>5</v>
      </c>
      <c r="F57">
        <v>20</v>
      </c>
      <c r="G57">
        <v>203486</v>
      </c>
      <c r="H57">
        <v>0</v>
      </c>
      <c r="I57">
        <v>29156</v>
      </c>
      <c r="J57">
        <v>103020</v>
      </c>
      <c r="K57">
        <v>104274</v>
      </c>
      <c r="L57">
        <v>261321</v>
      </c>
      <c r="M57">
        <v>285012</v>
      </c>
      <c r="N57">
        <v>911686.72</v>
      </c>
    </row>
    <row r="58" spans="2:14" x14ac:dyDescent="0.2">
      <c r="B58">
        <v>2030051900</v>
      </c>
      <c r="C58">
        <v>20300519</v>
      </c>
      <c r="D58">
        <v>600</v>
      </c>
      <c r="E58">
        <v>5</v>
      </c>
      <c r="F58">
        <v>0</v>
      </c>
      <c r="G58">
        <v>229157</v>
      </c>
      <c r="H58">
        <v>0</v>
      </c>
      <c r="I58">
        <v>0</v>
      </c>
      <c r="J58">
        <v>209443</v>
      </c>
      <c r="K58">
        <v>104274</v>
      </c>
      <c r="L58">
        <v>236575</v>
      </c>
      <c r="M58">
        <v>125076</v>
      </c>
      <c r="N58">
        <v>837960.54</v>
      </c>
    </row>
    <row r="59" spans="2:14" x14ac:dyDescent="0.2">
      <c r="B59">
        <v>2030051904</v>
      </c>
      <c r="C59">
        <v>20300519</v>
      </c>
      <c r="D59">
        <v>600</v>
      </c>
      <c r="E59">
        <v>5</v>
      </c>
      <c r="F59">
        <v>4</v>
      </c>
      <c r="G59">
        <v>229157</v>
      </c>
      <c r="H59">
        <v>0</v>
      </c>
      <c r="I59">
        <v>641</v>
      </c>
      <c r="J59">
        <v>175970</v>
      </c>
      <c r="K59">
        <v>104274</v>
      </c>
      <c r="L59">
        <v>208639</v>
      </c>
      <c r="M59">
        <v>119300</v>
      </c>
      <c r="N59">
        <v>776821.79</v>
      </c>
    </row>
    <row r="60" spans="2:14" x14ac:dyDescent="0.2">
      <c r="B60">
        <v>2030051908</v>
      </c>
      <c r="C60">
        <v>20300519</v>
      </c>
      <c r="D60">
        <v>600</v>
      </c>
      <c r="E60">
        <v>5</v>
      </c>
      <c r="F60">
        <v>8</v>
      </c>
      <c r="G60">
        <v>229157</v>
      </c>
      <c r="H60">
        <v>0</v>
      </c>
      <c r="I60">
        <v>985069</v>
      </c>
      <c r="J60">
        <v>-421097</v>
      </c>
      <c r="K60">
        <v>104274</v>
      </c>
      <c r="L60">
        <v>76376</v>
      </c>
      <c r="M60">
        <v>96861</v>
      </c>
      <c r="N60">
        <v>805592.95</v>
      </c>
    </row>
    <row r="61" spans="2:14" x14ac:dyDescent="0.2">
      <c r="B61">
        <v>2030051912</v>
      </c>
      <c r="C61">
        <v>20300519</v>
      </c>
      <c r="D61">
        <v>600</v>
      </c>
      <c r="E61">
        <v>5</v>
      </c>
      <c r="F61">
        <v>12</v>
      </c>
      <c r="G61">
        <v>229157</v>
      </c>
      <c r="H61">
        <v>0</v>
      </c>
      <c r="I61">
        <v>838807</v>
      </c>
      <c r="J61">
        <v>-305977</v>
      </c>
      <c r="K61">
        <v>104274</v>
      </c>
      <c r="L61">
        <v>91921</v>
      </c>
      <c r="M61">
        <v>99943</v>
      </c>
      <c r="N61">
        <v>971027.26</v>
      </c>
    </row>
    <row r="62" spans="2:14" x14ac:dyDescent="0.2">
      <c r="B62">
        <v>2030051916</v>
      </c>
      <c r="C62">
        <v>20300519</v>
      </c>
      <c r="D62">
        <v>600</v>
      </c>
      <c r="E62">
        <v>5</v>
      </c>
      <c r="F62">
        <v>16</v>
      </c>
      <c r="G62">
        <v>229157</v>
      </c>
      <c r="H62">
        <v>0</v>
      </c>
      <c r="I62">
        <v>593154</v>
      </c>
      <c r="J62">
        <v>-112311</v>
      </c>
      <c r="K62">
        <v>104274</v>
      </c>
      <c r="L62">
        <v>88620</v>
      </c>
      <c r="M62">
        <v>104280</v>
      </c>
      <c r="N62">
        <v>924274.06</v>
      </c>
    </row>
    <row r="63" spans="2:14" x14ac:dyDescent="0.2">
      <c r="B63">
        <v>2030051920</v>
      </c>
      <c r="C63">
        <v>20300519</v>
      </c>
      <c r="D63">
        <v>600</v>
      </c>
      <c r="E63">
        <v>5</v>
      </c>
      <c r="F63">
        <v>20</v>
      </c>
      <c r="G63">
        <v>229157</v>
      </c>
      <c r="H63">
        <v>0</v>
      </c>
      <c r="I63">
        <v>29306</v>
      </c>
      <c r="J63">
        <v>252231</v>
      </c>
      <c r="K63">
        <v>104274</v>
      </c>
      <c r="L63">
        <v>268968</v>
      </c>
      <c r="M63">
        <v>104474</v>
      </c>
      <c r="N63">
        <v>911686.72</v>
      </c>
    </row>
    <row r="64" spans="2:14" x14ac:dyDescent="0.2">
      <c r="B64">
        <v>2030060800</v>
      </c>
      <c r="C64">
        <v>20300608</v>
      </c>
      <c r="D64">
        <v>20</v>
      </c>
      <c r="E64">
        <v>6</v>
      </c>
      <c r="F64">
        <v>0</v>
      </c>
      <c r="G64">
        <v>331932</v>
      </c>
      <c r="H64">
        <v>0</v>
      </c>
      <c r="I64">
        <v>0</v>
      </c>
      <c r="J64">
        <v>198801</v>
      </c>
      <c r="K64">
        <v>104274</v>
      </c>
      <c r="L64">
        <v>285199</v>
      </c>
      <c r="M64">
        <v>164929</v>
      </c>
      <c r="N64">
        <v>999023.55</v>
      </c>
    </row>
    <row r="65" spans="2:14" x14ac:dyDescent="0.2">
      <c r="B65">
        <v>2030060804</v>
      </c>
      <c r="C65">
        <v>20300608</v>
      </c>
      <c r="D65">
        <v>20</v>
      </c>
      <c r="E65">
        <v>6</v>
      </c>
      <c r="F65">
        <v>4</v>
      </c>
      <c r="G65">
        <v>331932</v>
      </c>
      <c r="H65">
        <v>0</v>
      </c>
      <c r="I65">
        <v>141</v>
      </c>
      <c r="J65">
        <v>150890</v>
      </c>
      <c r="K65">
        <v>104274</v>
      </c>
      <c r="L65">
        <v>295229</v>
      </c>
      <c r="M65">
        <v>123697</v>
      </c>
      <c r="N65">
        <v>926133.4</v>
      </c>
    </row>
    <row r="66" spans="2:14" x14ac:dyDescent="0.2">
      <c r="B66">
        <v>2030060808</v>
      </c>
      <c r="C66">
        <v>20300608</v>
      </c>
      <c r="D66">
        <v>20</v>
      </c>
      <c r="E66">
        <v>6</v>
      </c>
      <c r="F66">
        <v>8</v>
      </c>
      <c r="G66">
        <v>331932</v>
      </c>
      <c r="H66">
        <v>0</v>
      </c>
      <c r="I66">
        <v>513113</v>
      </c>
      <c r="J66">
        <v>-179615</v>
      </c>
      <c r="K66">
        <v>104274</v>
      </c>
      <c r="L66">
        <v>181602</v>
      </c>
      <c r="M66">
        <v>91787</v>
      </c>
      <c r="N66">
        <v>960434.65</v>
      </c>
    </row>
    <row r="67" spans="2:14" x14ac:dyDescent="0.2">
      <c r="B67">
        <v>2030060812</v>
      </c>
      <c r="C67">
        <v>20300608</v>
      </c>
      <c r="D67">
        <v>20</v>
      </c>
      <c r="E67">
        <v>6</v>
      </c>
      <c r="F67">
        <v>12</v>
      </c>
      <c r="G67">
        <v>331932</v>
      </c>
      <c r="H67">
        <v>0</v>
      </c>
      <c r="I67">
        <v>850147</v>
      </c>
      <c r="J67">
        <v>-261570</v>
      </c>
      <c r="K67">
        <v>104274</v>
      </c>
      <c r="L67">
        <v>149308</v>
      </c>
      <c r="M67">
        <v>117001</v>
      </c>
      <c r="N67">
        <v>1157666.79</v>
      </c>
    </row>
    <row r="68" spans="2:14" x14ac:dyDescent="0.2">
      <c r="B68">
        <v>2030060816</v>
      </c>
      <c r="C68">
        <v>20300608</v>
      </c>
      <c r="D68">
        <v>20</v>
      </c>
      <c r="E68">
        <v>6</v>
      </c>
      <c r="F68">
        <v>16</v>
      </c>
      <c r="G68">
        <v>331932</v>
      </c>
      <c r="H68">
        <v>0</v>
      </c>
      <c r="I68">
        <v>759749</v>
      </c>
      <c r="J68">
        <v>-303270</v>
      </c>
      <c r="K68">
        <v>104274</v>
      </c>
      <c r="L68">
        <v>144858</v>
      </c>
      <c r="M68">
        <v>164189</v>
      </c>
      <c r="N68">
        <v>1101927.26</v>
      </c>
    </row>
    <row r="69" spans="2:14" x14ac:dyDescent="0.2">
      <c r="B69">
        <v>2030060820</v>
      </c>
      <c r="C69">
        <v>20300608</v>
      </c>
      <c r="D69">
        <v>20</v>
      </c>
      <c r="E69">
        <v>6</v>
      </c>
      <c r="F69">
        <v>20</v>
      </c>
      <c r="G69">
        <v>331932</v>
      </c>
      <c r="H69">
        <v>0</v>
      </c>
      <c r="I69">
        <v>29527</v>
      </c>
      <c r="J69">
        <v>216330</v>
      </c>
      <c r="K69">
        <v>104274</v>
      </c>
      <c r="L69">
        <v>324612</v>
      </c>
      <c r="M69">
        <v>174848</v>
      </c>
      <c r="N69">
        <v>1086920.51</v>
      </c>
    </row>
    <row r="70" spans="2:14" x14ac:dyDescent="0.2">
      <c r="B70">
        <v>2030061100</v>
      </c>
      <c r="C70">
        <v>20300611</v>
      </c>
      <c r="D70">
        <v>580</v>
      </c>
      <c r="E70">
        <v>6</v>
      </c>
      <c r="F70">
        <v>0</v>
      </c>
      <c r="G70">
        <v>301436</v>
      </c>
      <c r="H70">
        <v>0</v>
      </c>
      <c r="I70">
        <v>0</v>
      </c>
      <c r="J70">
        <v>314006</v>
      </c>
      <c r="K70">
        <v>104274</v>
      </c>
      <c r="L70">
        <v>300372</v>
      </c>
      <c r="M70">
        <v>65284</v>
      </c>
      <c r="N70">
        <v>999023.55</v>
      </c>
    </row>
    <row r="71" spans="2:14" x14ac:dyDescent="0.2">
      <c r="B71">
        <v>2030061104</v>
      </c>
      <c r="C71">
        <v>20300611</v>
      </c>
      <c r="D71">
        <v>580</v>
      </c>
      <c r="E71">
        <v>6</v>
      </c>
      <c r="F71">
        <v>4</v>
      </c>
      <c r="G71">
        <v>301436</v>
      </c>
      <c r="H71">
        <v>0</v>
      </c>
      <c r="I71">
        <v>269</v>
      </c>
      <c r="J71">
        <v>272899</v>
      </c>
      <c r="K71">
        <v>104274</v>
      </c>
      <c r="L71">
        <v>273410</v>
      </c>
      <c r="M71">
        <v>55256</v>
      </c>
      <c r="N71">
        <v>926133.4</v>
      </c>
    </row>
    <row r="72" spans="2:14" x14ac:dyDescent="0.2">
      <c r="B72">
        <v>2030061108</v>
      </c>
      <c r="C72">
        <v>20300611</v>
      </c>
      <c r="D72">
        <v>580</v>
      </c>
      <c r="E72">
        <v>6</v>
      </c>
      <c r="F72">
        <v>8</v>
      </c>
      <c r="G72">
        <v>301436</v>
      </c>
      <c r="H72">
        <v>0</v>
      </c>
      <c r="I72">
        <v>918660</v>
      </c>
      <c r="J72">
        <v>-406784</v>
      </c>
      <c r="K72">
        <v>104274</v>
      </c>
      <c r="L72">
        <v>132098</v>
      </c>
      <c r="M72">
        <v>33075</v>
      </c>
      <c r="N72">
        <v>960434.65</v>
      </c>
    </row>
    <row r="73" spans="2:14" x14ac:dyDescent="0.2">
      <c r="B73">
        <v>2030061112</v>
      </c>
      <c r="C73">
        <v>20300611</v>
      </c>
      <c r="D73">
        <v>580</v>
      </c>
      <c r="E73">
        <v>6</v>
      </c>
      <c r="F73">
        <v>12</v>
      </c>
      <c r="G73">
        <v>301436</v>
      </c>
      <c r="H73">
        <v>0</v>
      </c>
      <c r="I73">
        <v>1105815</v>
      </c>
      <c r="J73">
        <v>-393795</v>
      </c>
      <c r="K73">
        <v>104274</v>
      </c>
      <c r="L73">
        <v>170503</v>
      </c>
      <c r="M73">
        <v>49135</v>
      </c>
      <c r="N73">
        <v>1157666.79</v>
      </c>
    </row>
    <row r="74" spans="2:14" x14ac:dyDescent="0.2">
      <c r="B74">
        <v>2030061116</v>
      </c>
      <c r="C74">
        <v>20300611</v>
      </c>
      <c r="D74">
        <v>580</v>
      </c>
      <c r="E74">
        <v>6</v>
      </c>
      <c r="F74">
        <v>16</v>
      </c>
      <c r="G74">
        <v>301436</v>
      </c>
      <c r="H74">
        <v>0</v>
      </c>
      <c r="I74">
        <v>1124310</v>
      </c>
      <c r="J74">
        <v>-401766</v>
      </c>
      <c r="K74">
        <v>104274</v>
      </c>
      <c r="L74">
        <v>136890</v>
      </c>
      <c r="M74">
        <v>80619</v>
      </c>
      <c r="N74">
        <v>1101927.26</v>
      </c>
    </row>
    <row r="75" spans="2:14" x14ac:dyDescent="0.2">
      <c r="B75">
        <v>2030061120</v>
      </c>
      <c r="C75">
        <v>20300611</v>
      </c>
      <c r="D75">
        <v>580</v>
      </c>
      <c r="E75">
        <v>6</v>
      </c>
      <c r="F75">
        <v>20</v>
      </c>
      <c r="G75">
        <v>301436</v>
      </c>
      <c r="H75">
        <v>2228</v>
      </c>
      <c r="I75">
        <v>39631</v>
      </c>
      <c r="J75">
        <v>330435</v>
      </c>
      <c r="K75">
        <v>104274</v>
      </c>
      <c r="L75">
        <v>326772</v>
      </c>
      <c r="M75">
        <v>84677</v>
      </c>
      <c r="N75">
        <v>1086920.51</v>
      </c>
    </row>
    <row r="76" spans="2:14" x14ac:dyDescent="0.2">
      <c r="B76">
        <v>2030070700</v>
      </c>
      <c r="C76">
        <v>20300707</v>
      </c>
      <c r="D76">
        <v>600</v>
      </c>
      <c r="E76">
        <v>7</v>
      </c>
      <c r="F76">
        <v>0</v>
      </c>
      <c r="G76">
        <v>264343</v>
      </c>
      <c r="H76">
        <v>0</v>
      </c>
      <c r="I76">
        <v>0</v>
      </c>
      <c r="J76">
        <v>298177</v>
      </c>
      <c r="K76">
        <v>104274</v>
      </c>
      <c r="L76">
        <v>323271</v>
      </c>
      <c r="M76">
        <v>109116</v>
      </c>
      <c r="N76">
        <v>1008695</v>
      </c>
    </row>
    <row r="77" spans="2:14" x14ac:dyDescent="0.2">
      <c r="B77">
        <v>2030070704</v>
      </c>
      <c r="C77">
        <v>20300707</v>
      </c>
      <c r="D77">
        <v>600</v>
      </c>
      <c r="E77">
        <v>7</v>
      </c>
      <c r="F77">
        <v>4</v>
      </c>
      <c r="G77">
        <v>264343</v>
      </c>
      <c r="H77">
        <v>0</v>
      </c>
      <c r="I77">
        <v>382</v>
      </c>
      <c r="J77">
        <v>221849</v>
      </c>
      <c r="K77">
        <v>104274</v>
      </c>
      <c r="L77">
        <v>319449</v>
      </c>
      <c r="M77">
        <v>108254</v>
      </c>
      <c r="N77">
        <v>935099.24</v>
      </c>
    </row>
    <row r="78" spans="2:14" x14ac:dyDescent="0.2">
      <c r="B78">
        <v>2030070708</v>
      </c>
      <c r="C78">
        <v>20300707</v>
      </c>
      <c r="D78">
        <v>600</v>
      </c>
      <c r="E78">
        <v>7</v>
      </c>
      <c r="F78">
        <v>8</v>
      </c>
      <c r="G78">
        <v>264343</v>
      </c>
      <c r="H78">
        <v>0</v>
      </c>
      <c r="I78">
        <v>722902</v>
      </c>
      <c r="J78">
        <v>-396985</v>
      </c>
      <c r="K78">
        <v>104274</v>
      </c>
      <c r="L78">
        <v>297279</v>
      </c>
      <c r="M78">
        <v>59357</v>
      </c>
      <c r="N78">
        <v>969732.55</v>
      </c>
    </row>
    <row r="79" spans="2:14" x14ac:dyDescent="0.2">
      <c r="B79">
        <v>2030070712</v>
      </c>
      <c r="C79">
        <v>20300707</v>
      </c>
      <c r="D79">
        <v>600</v>
      </c>
      <c r="E79">
        <v>7</v>
      </c>
      <c r="F79">
        <v>12</v>
      </c>
      <c r="G79">
        <v>264343</v>
      </c>
      <c r="H79">
        <v>0</v>
      </c>
      <c r="I79">
        <v>966892</v>
      </c>
      <c r="J79">
        <v>-358741</v>
      </c>
      <c r="K79">
        <v>104274</v>
      </c>
      <c r="L79">
        <v>244754</v>
      </c>
      <c r="M79">
        <v>64847</v>
      </c>
      <c r="N79">
        <v>1168874.07</v>
      </c>
    </row>
    <row r="80" spans="2:14" x14ac:dyDescent="0.2">
      <c r="B80">
        <v>2030070716</v>
      </c>
      <c r="C80">
        <v>20300707</v>
      </c>
      <c r="D80">
        <v>600</v>
      </c>
      <c r="E80">
        <v>7</v>
      </c>
      <c r="F80">
        <v>16</v>
      </c>
      <c r="G80">
        <v>264343</v>
      </c>
      <c r="H80">
        <v>0</v>
      </c>
      <c r="I80">
        <v>899262</v>
      </c>
      <c r="J80">
        <v>-337382</v>
      </c>
      <c r="K80">
        <v>104274</v>
      </c>
      <c r="L80">
        <v>260305</v>
      </c>
      <c r="M80">
        <v>95939</v>
      </c>
      <c r="N80">
        <v>1112594.9099999999</v>
      </c>
    </row>
    <row r="81" spans="2:14" x14ac:dyDescent="0.2">
      <c r="B81">
        <v>2030070720</v>
      </c>
      <c r="C81">
        <v>20300707</v>
      </c>
      <c r="D81">
        <v>600</v>
      </c>
      <c r="E81">
        <v>7</v>
      </c>
      <c r="F81">
        <v>20</v>
      </c>
      <c r="G81">
        <v>264343</v>
      </c>
      <c r="H81">
        <v>0</v>
      </c>
      <c r="I81">
        <v>33130</v>
      </c>
      <c r="J81">
        <v>313874</v>
      </c>
      <c r="K81">
        <v>104274</v>
      </c>
      <c r="L81">
        <v>334420</v>
      </c>
      <c r="M81">
        <v>148372</v>
      </c>
      <c r="N81">
        <v>1097442.8799999999</v>
      </c>
    </row>
    <row r="82" spans="2:14" x14ac:dyDescent="0.2">
      <c r="B82">
        <v>2030070800</v>
      </c>
      <c r="C82">
        <v>20300708</v>
      </c>
      <c r="D82">
        <v>20</v>
      </c>
      <c r="E82">
        <v>7</v>
      </c>
      <c r="F82">
        <v>0</v>
      </c>
      <c r="G82">
        <v>280029</v>
      </c>
      <c r="H82">
        <v>0</v>
      </c>
      <c r="I82">
        <v>0</v>
      </c>
      <c r="J82">
        <v>191894</v>
      </c>
      <c r="K82">
        <v>104274</v>
      </c>
      <c r="L82">
        <v>332536</v>
      </c>
      <c r="M82">
        <v>179750</v>
      </c>
      <c r="N82">
        <v>1008695</v>
      </c>
    </row>
    <row r="83" spans="2:14" x14ac:dyDescent="0.2">
      <c r="B83">
        <v>2030070804</v>
      </c>
      <c r="C83">
        <v>20300708</v>
      </c>
      <c r="D83">
        <v>20</v>
      </c>
      <c r="E83">
        <v>7</v>
      </c>
      <c r="F83">
        <v>4</v>
      </c>
      <c r="G83">
        <v>280029</v>
      </c>
      <c r="H83">
        <v>0</v>
      </c>
      <c r="I83">
        <v>83</v>
      </c>
      <c r="J83">
        <v>117640</v>
      </c>
      <c r="K83">
        <v>104274</v>
      </c>
      <c r="L83">
        <v>315824</v>
      </c>
      <c r="M83">
        <v>188128</v>
      </c>
      <c r="N83">
        <v>935099.24</v>
      </c>
    </row>
    <row r="84" spans="2:14" x14ac:dyDescent="0.2">
      <c r="B84">
        <v>2030070808</v>
      </c>
      <c r="C84">
        <v>20300708</v>
      </c>
      <c r="D84">
        <v>20</v>
      </c>
      <c r="E84">
        <v>7</v>
      </c>
      <c r="F84">
        <v>8</v>
      </c>
      <c r="G84">
        <v>280029</v>
      </c>
      <c r="H84">
        <v>0</v>
      </c>
      <c r="I84">
        <v>510541</v>
      </c>
      <c r="J84">
        <v>-293860</v>
      </c>
      <c r="K84">
        <v>104274</v>
      </c>
      <c r="L84">
        <v>297279</v>
      </c>
      <c r="M84">
        <v>144737</v>
      </c>
      <c r="N84">
        <v>969732.55</v>
      </c>
    </row>
    <row r="85" spans="2:14" x14ac:dyDescent="0.2">
      <c r="B85">
        <v>2030070812</v>
      </c>
      <c r="C85">
        <v>20300708</v>
      </c>
      <c r="D85">
        <v>20</v>
      </c>
      <c r="E85">
        <v>7</v>
      </c>
      <c r="F85">
        <v>12</v>
      </c>
      <c r="G85">
        <v>280029</v>
      </c>
      <c r="H85">
        <v>0</v>
      </c>
      <c r="I85">
        <v>649642</v>
      </c>
      <c r="J85">
        <v>-248471</v>
      </c>
      <c r="K85">
        <v>104274</v>
      </c>
      <c r="L85">
        <v>304383</v>
      </c>
      <c r="M85">
        <v>176977</v>
      </c>
      <c r="N85">
        <v>1168874.07</v>
      </c>
    </row>
    <row r="86" spans="2:14" x14ac:dyDescent="0.2">
      <c r="B86">
        <v>2030070816</v>
      </c>
      <c r="C86">
        <v>20300708</v>
      </c>
      <c r="D86">
        <v>20</v>
      </c>
      <c r="E86">
        <v>7</v>
      </c>
      <c r="F86">
        <v>16</v>
      </c>
      <c r="G86">
        <v>280029</v>
      </c>
      <c r="H86">
        <v>0</v>
      </c>
      <c r="I86">
        <v>453584</v>
      </c>
      <c r="J86">
        <v>-140789</v>
      </c>
      <c r="K86">
        <v>104274</v>
      </c>
      <c r="L86">
        <v>297845</v>
      </c>
      <c r="M86">
        <v>207398</v>
      </c>
      <c r="N86">
        <v>1112594.9099999999</v>
      </c>
    </row>
    <row r="87" spans="2:14" x14ac:dyDescent="0.2">
      <c r="B87">
        <v>2030070820</v>
      </c>
      <c r="C87">
        <v>20300708</v>
      </c>
      <c r="D87">
        <v>20</v>
      </c>
      <c r="E87">
        <v>7</v>
      </c>
      <c r="F87">
        <v>20</v>
      </c>
      <c r="G87">
        <v>280029</v>
      </c>
      <c r="H87">
        <v>0</v>
      </c>
      <c r="I87">
        <v>25096</v>
      </c>
      <c r="J87">
        <v>211314</v>
      </c>
      <c r="K87">
        <v>104274</v>
      </c>
      <c r="L87">
        <v>332962</v>
      </c>
      <c r="M87">
        <v>232844</v>
      </c>
      <c r="N87">
        <v>1097442.8799999999</v>
      </c>
    </row>
    <row r="88" spans="2:14" x14ac:dyDescent="0.2">
      <c r="B88">
        <v>2030080400</v>
      </c>
      <c r="C88">
        <v>20300804</v>
      </c>
      <c r="D88">
        <v>20</v>
      </c>
      <c r="E88">
        <v>8</v>
      </c>
      <c r="F88">
        <v>0</v>
      </c>
      <c r="G88">
        <v>324865</v>
      </c>
      <c r="H88">
        <v>0</v>
      </c>
      <c r="I88">
        <v>0</v>
      </c>
      <c r="J88">
        <v>306444</v>
      </c>
      <c r="K88">
        <v>104274</v>
      </c>
      <c r="L88">
        <v>328452</v>
      </c>
      <c r="M88">
        <v>74161</v>
      </c>
      <c r="N88">
        <v>1047450.67</v>
      </c>
    </row>
    <row r="89" spans="2:14" x14ac:dyDescent="0.2">
      <c r="B89">
        <v>2030080404</v>
      </c>
      <c r="C89">
        <v>20300804</v>
      </c>
      <c r="D89">
        <v>20</v>
      </c>
      <c r="E89">
        <v>8</v>
      </c>
      <c r="F89">
        <v>4</v>
      </c>
      <c r="G89">
        <v>324865</v>
      </c>
      <c r="H89">
        <v>0</v>
      </c>
      <c r="I89">
        <v>67</v>
      </c>
      <c r="J89">
        <v>232597</v>
      </c>
      <c r="K89">
        <v>104274</v>
      </c>
      <c r="L89">
        <v>313003</v>
      </c>
      <c r="M89">
        <v>77407</v>
      </c>
      <c r="N89">
        <v>971027.26</v>
      </c>
    </row>
    <row r="90" spans="2:14" x14ac:dyDescent="0.2">
      <c r="B90">
        <v>2030080408</v>
      </c>
      <c r="C90">
        <v>20300804</v>
      </c>
      <c r="D90">
        <v>20</v>
      </c>
      <c r="E90">
        <v>8</v>
      </c>
      <c r="F90">
        <v>8</v>
      </c>
      <c r="G90">
        <v>324865</v>
      </c>
      <c r="H90">
        <v>0</v>
      </c>
      <c r="I90">
        <v>897031</v>
      </c>
      <c r="J90">
        <v>-404999</v>
      </c>
      <c r="K90">
        <v>104274</v>
      </c>
      <c r="L90">
        <v>186718</v>
      </c>
      <c r="M90">
        <v>54209</v>
      </c>
      <c r="N90">
        <v>1006991.21</v>
      </c>
    </row>
    <row r="91" spans="2:14" x14ac:dyDescent="0.2">
      <c r="B91">
        <v>2030080412</v>
      </c>
      <c r="C91">
        <v>20300804</v>
      </c>
      <c r="D91">
        <v>20</v>
      </c>
      <c r="E91">
        <v>8</v>
      </c>
      <c r="F91">
        <v>12</v>
      </c>
      <c r="G91">
        <v>324865</v>
      </c>
      <c r="H91">
        <v>0</v>
      </c>
      <c r="I91">
        <v>1091199</v>
      </c>
      <c r="J91">
        <v>-387177</v>
      </c>
      <c r="K91">
        <v>104274</v>
      </c>
      <c r="L91">
        <v>183794</v>
      </c>
      <c r="M91">
        <v>79671</v>
      </c>
      <c r="N91">
        <v>1213784.0900000001</v>
      </c>
    </row>
    <row r="92" spans="2:14" x14ac:dyDescent="0.2">
      <c r="B92">
        <v>2030080416</v>
      </c>
      <c r="C92">
        <v>20300804</v>
      </c>
      <c r="D92">
        <v>20</v>
      </c>
      <c r="E92">
        <v>8</v>
      </c>
      <c r="F92">
        <v>16</v>
      </c>
      <c r="G92">
        <v>324865</v>
      </c>
      <c r="H92">
        <v>0</v>
      </c>
      <c r="I92">
        <v>679743</v>
      </c>
      <c r="J92">
        <v>-310065</v>
      </c>
      <c r="K92">
        <v>104274</v>
      </c>
      <c r="L92">
        <v>311015</v>
      </c>
      <c r="M92">
        <v>137365</v>
      </c>
      <c r="N92">
        <v>1155342.57</v>
      </c>
    </row>
    <row r="93" spans="2:14" x14ac:dyDescent="0.2">
      <c r="B93">
        <v>2030080420</v>
      </c>
      <c r="C93">
        <v>20300804</v>
      </c>
      <c r="D93">
        <v>20</v>
      </c>
      <c r="E93">
        <v>8</v>
      </c>
      <c r="F93">
        <v>20</v>
      </c>
      <c r="G93">
        <v>324865</v>
      </c>
      <c r="H93">
        <v>0</v>
      </c>
      <c r="I93">
        <v>10072</v>
      </c>
      <c r="J93">
        <v>300960</v>
      </c>
      <c r="K93">
        <v>104274</v>
      </c>
      <c r="L93">
        <v>325183</v>
      </c>
      <c r="M93">
        <v>169424</v>
      </c>
      <c r="N93">
        <v>1139608.3799999999</v>
      </c>
    </row>
    <row r="94" spans="2:14" x14ac:dyDescent="0.2">
      <c r="B94">
        <v>2030081300</v>
      </c>
      <c r="C94">
        <v>20300813</v>
      </c>
      <c r="D94">
        <v>600</v>
      </c>
      <c r="E94">
        <v>8</v>
      </c>
      <c r="F94">
        <v>0</v>
      </c>
      <c r="G94">
        <v>203486</v>
      </c>
      <c r="H94">
        <v>0</v>
      </c>
      <c r="I94">
        <v>0</v>
      </c>
      <c r="J94">
        <v>233239</v>
      </c>
      <c r="K94">
        <v>104274</v>
      </c>
      <c r="L94">
        <v>318028</v>
      </c>
      <c r="M94">
        <v>273043</v>
      </c>
      <c r="N94">
        <v>1047450.67</v>
      </c>
    </row>
    <row r="95" spans="2:14" x14ac:dyDescent="0.2">
      <c r="B95">
        <v>2030081304</v>
      </c>
      <c r="C95">
        <v>20300813</v>
      </c>
      <c r="D95">
        <v>600</v>
      </c>
      <c r="E95">
        <v>8</v>
      </c>
      <c r="F95">
        <v>4</v>
      </c>
      <c r="G95">
        <v>203486</v>
      </c>
      <c r="H95">
        <v>0</v>
      </c>
      <c r="I95">
        <v>7</v>
      </c>
      <c r="J95">
        <v>189881</v>
      </c>
      <c r="K95">
        <v>104274</v>
      </c>
      <c r="L95">
        <v>320245</v>
      </c>
      <c r="M95">
        <v>228834</v>
      </c>
      <c r="N95">
        <v>971027.26</v>
      </c>
    </row>
    <row r="96" spans="2:14" x14ac:dyDescent="0.2">
      <c r="B96">
        <v>2030081308</v>
      </c>
      <c r="C96">
        <v>20300813</v>
      </c>
      <c r="D96">
        <v>600</v>
      </c>
      <c r="E96">
        <v>8</v>
      </c>
      <c r="F96">
        <v>8</v>
      </c>
      <c r="G96">
        <v>203486</v>
      </c>
      <c r="H96">
        <v>0</v>
      </c>
      <c r="I96">
        <v>567999</v>
      </c>
      <c r="J96">
        <v>-214075</v>
      </c>
      <c r="K96">
        <v>104274</v>
      </c>
      <c r="L96">
        <v>248280</v>
      </c>
      <c r="M96">
        <v>190809</v>
      </c>
      <c r="N96">
        <v>1006991.21</v>
      </c>
    </row>
    <row r="97" spans="2:14" x14ac:dyDescent="0.2">
      <c r="B97">
        <v>2030081312</v>
      </c>
      <c r="C97">
        <v>20300813</v>
      </c>
      <c r="D97">
        <v>600</v>
      </c>
      <c r="E97">
        <v>8</v>
      </c>
      <c r="F97">
        <v>12</v>
      </c>
      <c r="G97">
        <v>203486</v>
      </c>
      <c r="H97">
        <v>0</v>
      </c>
      <c r="I97">
        <v>898168</v>
      </c>
      <c r="J97">
        <v>-315432</v>
      </c>
      <c r="K97">
        <v>104274</v>
      </c>
      <c r="L97">
        <v>237792</v>
      </c>
      <c r="M97">
        <v>217236</v>
      </c>
      <c r="N97">
        <v>1213784.0900000001</v>
      </c>
    </row>
    <row r="98" spans="2:14" x14ac:dyDescent="0.2">
      <c r="B98">
        <v>2030081316</v>
      </c>
      <c r="C98">
        <v>20300813</v>
      </c>
      <c r="D98">
        <v>600</v>
      </c>
      <c r="E98">
        <v>8</v>
      </c>
      <c r="F98">
        <v>16</v>
      </c>
      <c r="G98">
        <v>203486</v>
      </c>
      <c r="H98">
        <v>0</v>
      </c>
      <c r="I98">
        <v>913596</v>
      </c>
      <c r="J98">
        <v>-369113</v>
      </c>
      <c r="K98">
        <v>104274</v>
      </c>
      <c r="L98">
        <v>173039</v>
      </c>
      <c r="M98">
        <v>292550</v>
      </c>
      <c r="N98">
        <v>1155342.57</v>
      </c>
    </row>
    <row r="99" spans="2:14" x14ac:dyDescent="0.2">
      <c r="B99">
        <v>2030081320</v>
      </c>
      <c r="C99">
        <v>20300813</v>
      </c>
      <c r="D99">
        <v>600</v>
      </c>
      <c r="E99">
        <v>8</v>
      </c>
      <c r="F99">
        <v>20</v>
      </c>
      <c r="G99">
        <v>203486</v>
      </c>
      <c r="H99">
        <v>0</v>
      </c>
      <c r="I99">
        <v>15834</v>
      </c>
      <c r="J99">
        <v>259511</v>
      </c>
      <c r="K99">
        <v>104274</v>
      </c>
      <c r="L99">
        <v>328748</v>
      </c>
      <c r="M99">
        <v>326284</v>
      </c>
      <c r="N99">
        <v>1139608.3799999999</v>
      </c>
    </row>
    <row r="100" spans="2:14" x14ac:dyDescent="0.2">
      <c r="B100">
        <v>2030090200</v>
      </c>
      <c r="C100">
        <v>20300902</v>
      </c>
      <c r="D100">
        <v>580</v>
      </c>
      <c r="E100">
        <v>9</v>
      </c>
      <c r="F100">
        <v>0</v>
      </c>
      <c r="G100">
        <v>285899</v>
      </c>
      <c r="H100">
        <v>0</v>
      </c>
      <c r="I100">
        <v>0</v>
      </c>
      <c r="J100">
        <v>138373</v>
      </c>
      <c r="K100">
        <v>104274</v>
      </c>
      <c r="L100">
        <v>285478</v>
      </c>
      <c r="M100">
        <v>309100</v>
      </c>
      <c r="N100">
        <v>1046647.64</v>
      </c>
    </row>
    <row r="101" spans="2:14" x14ac:dyDescent="0.2">
      <c r="B101">
        <v>2030090204</v>
      </c>
      <c r="C101">
        <v>20300902</v>
      </c>
      <c r="D101">
        <v>580</v>
      </c>
      <c r="E101">
        <v>9</v>
      </c>
      <c r="F101">
        <v>4</v>
      </c>
      <c r="G101">
        <v>285899</v>
      </c>
      <c r="H101">
        <v>0</v>
      </c>
      <c r="I101">
        <v>0</v>
      </c>
      <c r="J101">
        <v>83682</v>
      </c>
      <c r="K101">
        <v>104274</v>
      </c>
      <c r="L101">
        <v>273915</v>
      </c>
      <c r="M101">
        <v>293092</v>
      </c>
      <c r="N101">
        <v>970282.8</v>
      </c>
    </row>
    <row r="102" spans="2:14" x14ac:dyDescent="0.2">
      <c r="B102">
        <v>2030090208</v>
      </c>
      <c r="C102">
        <v>20300902</v>
      </c>
      <c r="D102">
        <v>580</v>
      </c>
      <c r="E102">
        <v>9</v>
      </c>
      <c r="F102">
        <v>8</v>
      </c>
      <c r="G102">
        <v>285899</v>
      </c>
      <c r="H102">
        <v>0</v>
      </c>
      <c r="I102">
        <v>493428</v>
      </c>
      <c r="J102">
        <v>-237526</v>
      </c>
      <c r="K102">
        <v>104274</v>
      </c>
      <c r="L102">
        <v>189383</v>
      </c>
      <c r="M102">
        <v>247709</v>
      </c>
      <c r="N102">
        <v>1006219.23</v>
      </c>
    </row>
    <row r="103" spans="2:14" x14ac:dyDescent="0.2">
      <c r="B103">
        <v>2030090212</v>
      </c>
      <c r="C103">
        <v>20300902</v>
      </c>
      <c r="D103">
        <v>580</v>
      </c>
      <c r="E103">
        <v>9</v>
      </c>
      <c r="F103">
        <v>12</v>
      </c>
      <c r="G103">
        <v>285899</v>
      </c>
      <c r="H103">
        <v>0</v>
      </c>
      <c r="I103">
        <v>741000</v>
      </c>
      <c r="J103">
        <v>-250168</v>
      </c>
      <c r="K103">
        <v>104274</v>
      </c>
      <c r="L103">
        <v>196200</v>
      </c>
      <c r="M103">
        <v>236991</v>
      </c>
      <c r="N103">
        <v>1212853.52</v>
      </c>
    </row>
    <row r="104" spans="2:14" x14ac:dyDescent="0.2">
      <c r="B104">
        <v>2030090216</v>
      </c>
      <c r="C104">
        <v>20300902</v>
      </c>
      <c r="D104">
        <v>580</v>
      </c>
      <c r="E104">
        <v>9</v>
      </c>
      <c r="F104">
        <v>16</v>
      </c>
      <c r="G104">
        <v>285899</v>
      </c>
      <c r="H104">
        <v>0</v>
      </c>
      <c r="I104">
        <v>720429</v>
      </c>
      <c r="J104">
        <v>-263520</v>
      </c>
      <c r="K104">
        <v>104274</v>
      </c>
      <c r="L104">
        <v>205728</v>
      </c>
      <c r="M104">
        <v>202749</v>
      </c>
      <c r="N104">
        <v>1154456.81</v>
      </c>
    </row>
    <row r="105" spans="2:14" x14ac:dyDescent="0.2">
      <c r="B105">
        <v>2030090220</v>
      </c>
      <c r="C105">
        <v>20300902</v>
      </c>
      <c r="D105">
        <v>580</v>
      </c>
      <c r="E105">
        <v>9</v>
      </c>
      <c r="F105">
        <v>20</v>
      </c>
      <c r="G105">
        <v>285899</v>
      </c>
      <c r="H105">
        <v>20405</v>
      </c>
      <c r="I105">
        <v>10081</v>
      </c>
      <c r="J105">
        <v>351517</v>
      </c>
      <c r="K105">
        <v>104274</v>
      </c>
      <c r="L105">
        <v>331247</v>
      </c>
      <c r="M105">
        <v>135967</v>
      </c>
      <c r="N105">
        <v>1138734.67</v>
      </c>
    </row>
    <row r="106" spans="2:14" x14ac:dyDescent="0.2">
      <c r="B106">
        <v>2030090800</v>
      </c>
      <c r="C106">
        <v>20300908</v>
      </c>
      <c r="D106">
        <v>20</v>
      </c>
      <c r="E106">
        <v>9</v>
      </c>
      <c r="F106">
        <v>0</v>
      </c>
      <c r="G106">
        <v>405823</v>
      </c>
      <c r="H106">
        <v>2526</v>
      </c>
      <c r="I106">
        <v>0</v>
      </c>
      <c r="J106">
        <v>305177</v>
      </c>
      <c r="K106">
        <v>104274</v>
      </c>
      <c r="L106">
        <v>300566</v>
      </c>
      <c r="M106">
        <v>21132</v>
      </c>
      <c r="N106">
        <v>1046647.64</v>
      </c>
    </row>
    <row r="107" spans="2:14" x14ac:dyDescent="0.2">
      <c r="B107">
        <v>2030090804</v>
      </c>
      <c r="C107">
        <v>20300908</v>
      </c>
      <c r="D107">
        <v>20</v>
      </c>
      <c r="E107">
        <v>9</v>
      </c>
      <c r="F107">
        <v>4</v>
      </c>
      <c r="G107">
        <v>405823</v>
      </c>
      <c r="H107">
        <v>3146</v>
      </c>
      <c r="I107">
        <v>0</v>
      </c>
      <c r="J107">
        <v>249635</v>
      </c>
      <c r="K107">
        <v>104274</v>
      </c>
      <c r="L107">
        <v>266965</v>
      </c>
      <c r="M107">
        <v>26841</v>
      </c>
      <c r="N107">
        <v>970282.8</v>
      </c>
    </row>
    <row r="108" spans="2:14" x14ac:dyDescent="0.2">
      <c r="B108">
        <v>2030090808</v>
      </c>
      <c r="C108">
        <v>20300908</v>
      </c>
      <c r="D108">
        <v>20</v>
      </c>
      <c r="E108">
        <v>9</v>
      </c>
      <c r="F108">
        <v>8</v>
      </c>
      <c r="G108">
        <v>405823</v>
      </c>
      <c r="H108">
        <v>0</v>
      </c>
      <c r="I108">
        <v>815652</v>
      </c>
      <c r="J108">
        <v>-410429</v>
      </c>
      <c r="K108">
        <v>104274</v>
      </c>
      <c r="L108">
        <v>179366</v>
      </c>
      <c r="M108">
        <v>24780</v>
      </c>
      <c r="N108">
        <v>1006219.23</v>
      </c>
    </row>
    <row r="109" spans="2:14" x14ac:dyDescent="0.2">
      <c r="B109">
        <v>2030090812</v>
      </c>
      <c r="C109">
        <v>20300908</v>
      </c>
      <c r="D109">
        <v>20</v>
      </c>
      <c r="E109">
        <v>9</v>
      </c>
      <c r="F109">
        <v>12</v>
      </c>
      <c r="G109">
        <v>405823</v>
      </c>
      <c r="H109">
        <v>2526</v>
      </c>
      <c r="I109">
        <v>1000824</v>
      </c>
      <c r="J109">
        <v>-380816</v>
      </c>
      <c r="K109">
        <v>104274</v>
      </c>
      <c r="L109">
        <v>183853</v>
      </c>
      <c r="M109">
        <v>32527</v>
      </c>
      <c r="N109">
        <v>1212853.52</v>
      </c>
    </row>
    <row r="110" spans="2:14" x14ac:dyDescent="0.2">
      <c r="B110">
        <v>2030090816</v>
      </c>
      <c r="C110">
        <v>20300908</v>
      </c>
      <c r="D110">
        <v>20</v>
      </c>
      <c r="E110">
        <v>9</v>
      </c>
      <c r="F110">
        <v>16</v>
      </c>
      <c r="G110">
        <v>405823</v>
      </c>
      <c r="H110">
        <v>2541</v>
      </c>
      <c r="I110">
        <v>1064529</v>
      </c>
      <c r="J110">
        <v>-382009</v>
      </c>
      <c r="K110">
        <v>104274</v>
      </c>
      <c r="L110">
        <v>136219</v>
      </c>
      <c r="M110">
        <v>49251</v>
      </c>
      <c r="N110">
        <v>1154456.81</v>
      </c>
    </row>
    <row r="111" spans="2:14" x14ac:dyDescent="0.2">
      <c r="B111">
        <v>2030090820</v>
      </c>
      <c r="C111">
        <v>20300908</v>
      </c>
      <c r="D111">
        <v>20</v>
      </c>
      <c r="E111">
        <v>9</v>
      </c>
      <c r="F111">
        <v>20</v>
      </c>
      <c r="G111">
        <v>405823</v>
      </c>
      <c r="H111">
        <v>2526</v>
      </c>
      <c r="I111">
        <v>7570</v>
      </c>
      <c r="J111">
        <v>339256</v>
      </c>
      <c r="K111">
        <v>104274</v>
      </c>
      <c r="L111">
        <v>304103</v>
      </c>
      <c r="M111">
        <v>78305</v>
      </c>
      <c r="N111">
        <v>1138734.67</v>
      </c>
    </row>
    <row r="112" spans="2:14" x14ac:dyDescent="0.2">
      <c r="B112">
        <v>2030100300</v>
      </c>
      <c r="C112">
        <v>20301003</v>
      </c>
      <c r="D112">
        <v>20</v>
      </c>
      <c r="E112">
        <v>10</v>
      </c>
      <c r="F112">
        <v>0</v>
      </c>
      <c r="G112">
        <v>203486</v>
      </c>
      <c r="H112">
        <v>0</v>
      </c>
      <c r="I112">
        <v>0</v>
      </c>
      <c r="J112">
        <v>180378</v>
      </c>
      <c r="K112">
        <v>104274</v>
      </c>
      <c r="L112">
        <v>212309</v>
      </c>
      <c r="M112">
        <v>268695</v>
      </c>
      <c r="N112">
        <v>903949.95</v>
      </c>
    </row>
    <row r="113" spans="2:14" x14ac:dyDescent="0.2">
      <c r="B113">
        <v>2030100304</v>
      </c>
      <c r="C113">
        <v>20301003</v>
      </c>
      <c r="D113">
        <v>20</v>
      </c>
      <c r="E113">
        <v>10</v>
      </c>
      <c r="F113">
        <v>4</v>
      </c>
      <c r="G113">
        <v>203486</v>
      </c>
      <c r="H113">
        <v>0</v>
      </c>
      <c r="I113">
        <v>0</v>
      </c>
      <c r="J113">
        <v>118096</v>
      </c>
      <c r="K113">
        <v>104274</v>
      </c>
      <c r="L113">
        <v>216357</v>
      </c>
      <c r="M113">
        <v>255094</v>
      </c>
      <c r="N113">
        <v>837996.53</v>
      </c>
    </row>
    <row r="114" spans="2:14" x14ac:dyDescent="0.2">
      <c r="B114">
        <v>2030100308</v>
      </c>
      <c r="C114">
        <v>20301003</v>
      </c>
      <c r="D114">
        <v>20</v>
      </c>
      <c r="E114">
        <v>10</v>
      </c>
      <c r="F114">
        <v>8</v>
      </c>
      <c r="G114">
        <v>203486</v>
      </c>
      <c r="H114">
        <v>0</v>
      </c>
      <c r="I114">
        <v>535075</v>
      </c>
      <c r="J114">
        <v>-132050</v>
      </c>
      <c r="K114">
        <v>104274</v>
      </c>
      <c r="L114">
        <v>98418</v>
      </c>
      <c r="M114">
        <v>193994</v>
      </c>
      <c r="N114">
        <v>869033.42</v>
      </c>
    </row>
    <row r="115" spans="2:14" x14ac:dyDescent="0.2">
      <c r="B115">
        <v>2030100312</v>
      </c>
      <c r="C115">
        <v>20301003</v>
      </c>
      <c r="D115">
        <v>20</v>
      </c>
      <c r="E115">
        <v>10</v>
      </c>
      <c r="F115">
        <v>12</v>
      </c>
      <c r="G115">
        <v>203486</v>
      </c>
      <c r="H115">
        <v>0</v>
      </c>
      <c r="I115">
        <v>843437</v>
      </c>
      <c r="J115">
        <v>-189879</v>
      </c>
      <c r="K115">
        <v>104274</v>
      </c>
      <c r="L115">
        <v>91160</v>
      </c>
      <c r="M115">
        <v>200177</v>
      </c>
      <c r="N115">
        <v>1047495.66</v>
      </c>
    </row>
    <row r="116" spans="2:14" x14ac:dyDescent="0.2">
      <c r="B116">
        <v>2030100316</v>
      </c>
      <c r="C116">
        <v>20301003</v>
      </c>
      <c r="D116">
        <v>20</v>
      </c>
      <c r="E116">
        <v>10</v>
      </c>
      <c r="F116">
        <v>16</v>
      </c>
      <c r="G116">
        <v>203486</v>
      </c>
      <c r="H116">
        <v>0</v>
      </c>
      <c r="I116">
        <v>928800</v>
      </c>
      <c r="J116">
        <v>-393771</v>
      </c>
      <c r="K116">
        <v>104274</v>
      </c>
      <c r="L116">
        <v>84485</v>
      </c>
      <c r="M116">
        <v>211907</v>
      </c>
      <c r="N116">
        <v>997060.63</v>
      </c>
    </row>
    <row r="117" spans="2:14" x14ac:dyDescent="0.2">
      <c r="B117">
        <v>2030100320</v>
      </c>
      <c r="C117">
        <v>20301003</v>
      </c>
      <c r="D117">
        <v>20</v>
      </c>
      <c r="E117">
        <v>10</v>
      </c>
      <c r="F117">
        <v>20</v>
      </c>
      <c r="G117">
        <v>203486</v>
      </c>
      <c r="H117">
        <v>0</v>
      </c>
      <c r="I117">
        <v>2918</v>
      </c>
      <c r="J117">
        <v>243784</v>
      </c>
      <c r="K117">
        <v>104274</v>
      </c>
      <c r="L117">
        <v>313666</v>
      </c>
      <c r="M117">
        <v>194110</v>
      </c>
      <c r="N117">
        <v>983482.03</v>
      </c>
    </row>
    <row r="118" spans="2:14" x14ac:dyDescent="0.2">
      <c r="B118">
        <v>2030100900</v>
      </c>
      <c r="C118">
        <v>20301009</v>
      </c>
      <c r="D118">
        <v>600</v>
      </c>
      <c r="E118">
        <v>10</v>
      </c>
      <c r="F118">
        <v>0</v>
      </c>
      <c r="G118">
        <v>203486</v>
      </c>
      <c r="H118">
        <v>0</v>
      </c>
      <c r="I118">
        <v>0</v>
      </c>
      <c r="J118">
        <v>157926</v>
      </c>
      <c r="K118">
        <v>104274</v>
      </c>
      <c r="L118">
        <v>217912</v>
      </c>
      <c r="M118">
        <v>289227</v>
      </c>
      <c r="N118">
        <v>903949.95</v>
      </c>
    </row>
    <row r="119" spans="2:14" x14ac:dyDescent="0.2">
      <c r="B119">
        <v>2030100904</v>
      </c>
      <c r="C119">
        <v>20301009</v>
      </c>
      <c r="D119">
        <v>600</v>
      </c>
      <c r="E119">
        <v>10</v>
      </c>
      <c r="F119">
        <v>4</v>
      </c>
      <c r="G119">
        <v>203486</v>
      </c>
      <c r="H119">
        <v>0</v>
      </c>
      <c r="I119">
        <v>0</v>
      </c>
      <c r="J119">
        <v>99111</v>
      </c>
      <c r="K119">
        <v>104274</v>
      </c>
      <c r="L119">
        <v>204532</v>
      </c>
      <c r="M119">
        <v>294230</v>
      </c>
      <c r="N119">
        <v>837996.53</v>
      </c>
    </row>
    <row r="120" spans="2:14" x14ac:dyDescent="0.2">
      <c r="B120">
        <v>2030100908</v>
      </c>
      <c r="C120">
        <v>20301009</v>
      </c>
      <c r="D120">
        <v>600</v>
      </c>
      <c r="E120">
        <v>10</v>
      </c>
      <c r="F120">
        <v>8</v>
      </c>
      <c r="G120">
        <v>203486</v>
      </c>
      <c r="H120">
        <v>0</v>
      </c>
      <c r="I120">
        <v>646810</v>
      </c>
      <c r="J120">
        <v>-195165</v>
      </c>
      <c r="K120">
        <v>104274</v>
      </c>
      <c r="L120">
        <v>82820</v>
      </c>
      <c r="M120">
        <v>270446</v>
      </c>
      <c r="N120">
        <v>869033.42</v>
      </c>
    </row>
    <row r="121" spans="2:14" x14ac:dyDescent="0.2">
      <c r="B121">
        <v>2030100912</v>
      </c>
      <c r="C121">
        <v>20301009</v>
      </c>
      <c r="D121">
        <v>600</v>
      </c>
      <c r="E121">
        <v>10</v>
      </c>
      <c r="F121">
        <v>12</v>
      </c>
      <c r="G121">
        <v>203486</v>
      </c>
      <c r="H121">
        <v>0</v>
      </c>
      <c r="I121">
        <v>996543</v>
      </c>
      <c r="J121">
        <v>-222585</v>
      </c>
      <c r="K121">
        <v>104274</v>
      </c>
      <c r="L121">
        <v>83973</v>
      </c>
      <c r="M121">
        <v>248935</v>
      </c>
      <c r="N121">
        <v>1047495.66</v>
      </c>
    </row>
    <row r="122" spans="2:14" x14ac:dyDescent="0.2">
      <c r="B122">
        <v>2030100916</v>
      </c>
      <c r="C122">
        <v>20301009</v>
      </c>
      <c r="D122">
        <v>600</v>
      </c>
      <c r="E122">
        <v>10</v>
      </c>
      <c r="F122">
        <v>16</v>
      </c>
      <c r="G122">
        <v>203486</v>
      </c>
      <c r="H122">
        <v>0</v>
      </c>
      <c r="I122">
        <v>1026753</v>
      </c>
      <c r="J122">
        <v>-188939</v>
      </c>
      <c r="K122">
        <v>104274</v>
      </c>
      <c r="L122">
        <v>102878</v>
      </c>
      <c r="M122">
        <v>225143</v>
      </c>
      <c r="N122">
        <v>997060.63</v>
      </c>
    </row>
    <row r="123" spans="2:14" x14ac:dyDescent="0.2">
      <c r="B123">
        <v>2030100920</v>
      </c>
      <c r="C123">
        <v>20301009</v>
      </c>
      <c r="D123">
        <v>600</v>
      </c>
      <c r="E123">
        <v>10</v>
      </c>
      <c r="F123">
        <v>20</v>
      </c>
      <c r="G123">
        <v>203486</v>
      </c>
      <c r="H123">
        <v>0</v>
      </c>
      <c r="I123">
        <v>0</v>
      </c>
      <c r="J123">
        <v>201131</v>
      </c>
      <c r="K123">
        <v>104274</v>
      </c>
      <c r="L123">
        <v>316073</v>
      </c>
      <c r="M123">
        <v>233633</v>
      </c>
      <c r="N123">
        <v>983482.03</v>
      </c>
    </row>
    <row r="124" spans="2:14" x14ac:dyDescent="0.2">
      <c r="B124">
        <v>2030111000</v>
      </c>
      <c r="C124">
        <v>20301110</v>
      </c>
      <c r="D124">
        <v>20</v>
      </c>
      <c r="E124">
        <v>11</v>
      </c>
      <c r="F124">
        <v>0</v>
      </c>
      <c r="G124">
        <v>410788</v>
      </c>
      <c r="H124">
        <v>80590</v>
      </c>
      <c r="I124">
        <v>0</v>
      </c>
      <c r="J124">
        <v>265814</v>
      </c>
      <c r="K124">
        <v>104274</v>
      </c>
      <c r="L124">
        <v>131624</v>
      </c>
      <c r="M124">
        <v>129283</v>
      </c>
      <c r="N124">
        <v>1039071.09</v>
      </c>
    </row>
    <row r="125" spans="2:14" x14ac:dyDescent="0.2">
      <c r="B125">
        <v>2030111004</v>
      </c>
      <c r="C125">
        <v>20301110</v>
      </c>
      <c r="D125">
        <v>20</v>
      </c>
      <c r="E125">
        <v>11</v>
      </c>
      <c r="F125">
        <v>4</v>
      </c>
      <c r="G125">
        <v>410788</v>
      </c>
      <c r="H125">
        <v>92061</v>
      </c>
      <c r="I125">
        <v>0</v>
      </c>
      <c r="J125">
        <v>225098</v>
      </c>
      <c r="K125">
        <v>104274</v>
      </c>
      <c r="L125">
        <v>84839</v>
      </c>
      <c r="M125">
        <v>124290</v>
      </c>
      <c r="N125">
        <v>963259.02</v>
      </c>
    </row>
    <row r="126" spans="2:14" x14ac:dyDescent="0.2">
      <c r="B126">
        <v>2030111008</v>
      </c>
      <c r="C126">
        <v>20301110</v>
      </c>
      <c r="D126">
        <v>20</v>
      </c>
      <c r="E126">
        <v>11</v>
      </c>
      <c r="F126">
        <v>8</v>
      </c>
      <c r="G126">
        <v>410788</v>
      </c>
      <c r="H126">
        <v>93135</v>
      </c>
      <c r="I126">
        <v>720170</v>
      </c>
      <c r="J126">
        <v>-422299</v>
      </c>
      <c r="K126">
        <v>104274</v>
      </c>
      <c r="L126">
        <v>51613</v>
      </c>
      <c r="M126">
        <v>123125</v>
      </c>
      <c r="N126">
        <v>998935.26</v>
      </c>
    </row>
    <row r="127" spans="2:14" x14ac:dyDescent="0.2">
      <c r="B127">
        <v>2030111012</v>
      </c>
      <c r="C127">
        <v>20301110</v>
      </c>
      <c r="D127">
        <v>20</v>
      </c>
      <c r="E127">
        <v>11</v>
      </c>
      <c r="F127">
        <v>12</v>
      </c>
      <c r="G127">
        <v>410788</v>
      </c>
      <c r="H127">
        <v>69717</v>
      </c>
      <c r="I127">
        <v>883119</v>
      </c>
      <c r="J127">
        <v>-294667</v>
      </c>
      <c r="K127">
        <v>104274</v>
      </c>
      <c r="L127">
        <v>55192</v>
      </c>
      <c r="M127">
        <v>84751</v>
      </c>
      <c r="N127">
        <v>1204073.78</v>
      </c>
    </row>
    <row r="128" spans="2:14" x14ac:dyDescent="0.2">
      <c r="B128">
        <v>2030111016</v>
      </c>
      <c r="C128">
        <v>20301110</v>
      </c>
      <c r="D128">
        <v>20</v>
      </c>
      <c r="E128">
        <v>11</v>
      </c>
      <c r="F128">
        <v>16</v>
      </c>
      <c r="G128">
        <v>410788</v>
      </c>
      <c r="H128">
        <v>74507</v>
      </c>
      <c r="I128">
        <v>789443</v>
      </c>
      <c r="J128">
        <v>-272435</v>
      </c>
      <c r="K128">
        <v>104274</v>
      </c>
      <c r="L128">
        <v>53850</v>
      </c>
      <c r="M128">
        <v>87952</v>
      </c>
      <c r="N128">
        <v>1146099.83</v>
      </c>
    </row>
    <row r="129" spans="2:14" x14ac:dyDescent="0.2">
      <c r="B129">
        <v>2030111020</v>
      </c>
      <c r="C129">
        <v>20301110</v>
      </c>
      <c r="D129">
        <v>20</v>
      </c>
      <c r="E129">
        <v>11</v>
      </c>
      <c r="F129">
        <v>20</v>
      </c>
      <c r="G129">
        <v>410788</v>
      </c>
      <c r="H129">
        <v>67201</v>
      </c>
      <c r="I129">
        <v>0</v>
      </c>
      <c r="J129">
        <v>263374</v>
      </c>
      <c r="K129">
        <v>104274</v>
      </c>
      <c r="L129">
        <v>286841</v>
      </c>
      <c r="M129">
        <v>89026</v>
      </c>
      <c r="N129">
        <v>1130491.52</v>
      </c>
    </row>
    <row r="130" spans="2:14" x14ac:dyDescent="0.2">
      <c r="B130">
        <v>2030112800</v>
      </c>
      <c r="C130">
        <v>20301128</v>
      </c>
      <c r="D130">
        <v>580</v>
      </c>
      <c r="E130">
        <v>11</v>
      </c>
      <c r="F130">
        <v>0</v>
      </c>
      <c r="G130">
        <v>378301</v>
      </c>
      <c r="H130">
        <v>585</v>
      </c>
      <c r="I130">
        <v>0</v>
      </c>
      <c r="J130">
        <v>283748</v>
      </c>
      <c r="K130">
        <v>104274</v>
      </c>
      <c r="L130">
        <v>164635</v>
      </c>
      <c r="M130">
        <v>193436</v>
      </c>
      <c r="N130">
        <v>1039071.09</v>
      </c>
    </row>
    <row r="131" spans="2:14" x14ac:dyDescent="0.2">
      <c r="B131">
        <v>2030112804</v>
      </c>
      <c r="C131">
        <v>20301128</v>
      </c>
      <c r="D131">
        <v>580</v>
      </c>
      <c r="E131">
        <v>11</v>
      </c>
      <c r="F131">
        <v>4</v>
      </c>
      <c r="G131">
        <v>378301</v>
      </c>
      <c r="H131">
        <v>624</v>
      </c>
      <c r="I131">
        <v>0</v>
      </c>
      <c r="J131">
        <v>209949</v>
      </c>
      <c r="K131">
        <v>104274</v>
      </c>
      <c r="L131">
        <v>139123</v>
      </c>
      <c r="M131">
        <v>210856</v>
      </c>
      <c r="N131">
        <v>963259.02</v>
      </c>
    </row>
    <row r="132" spans="2:14" x14ac:dyDescent="0.2">
      <c r="B132">
        <v>2030112808</v>
      </c>
      <c r="C132">
        <v>20301128</v>
      </c>
      <c r="D132">
        <v>580</v>
      </c>
      <c r="E132">
        <v>11</v>
      </c>
      <c r="F132">
        <v>8</v>
      </c>
      <c r="G132">
        <v>378301</v>
      </c>
      <c r="H132">
        <v>0</v>
      </c>
      <c r="I132">
        <v>445887</v>
      </c>
      <c r="J132">
        <v>-169491</v>
      </c>
      <c r="K132">
        <v>104274</v>
      </c>
      <c r="L132">
        <v>53746</v>
      </c>
      <c r="M132">
        <v>269974</v>
      </c>
      <c r="N132">
        <v>998935.26</v>
      </c>
    </row>
    <row r="133" spans="2:14" x14ac:dyDescent="0.2">
      <c r="B133">
        <v>2030112812</v>
      </c>
      <c r="C133">
        <v>20301128</v>
      </c>
      <c r="D133">
        <v>580</v>
      </c>
      <c r="E133">
        <v>11</v>
      </c>
      <c r="F133">
        <v>12</v>
      </c>
      <c r="G133">
        <v>378301</v>
      </c>
      <c r="H133">
        <v>0</v>
      </c>
      <c r="I133">
        <v>839071</v>
      </c>
      <c r="J133">
        <v>-383463</v>
      </c>
      <c r="K133">
        <v>104274</v>
      </c>
      <c r="L133">
        <v>63064</v>
      </c>
      <c r="M133">
        <v>307787</v>
      </c>
      <c r="N133">
        <v>1204073.78</v>
      </c>
    </row>
    <row r="134" spans="2:14" x14ac:dyDescent="0.2">
      <c r="B134">
        <v>2030112816</v>
      </c>
      <c r="C134">
        <v>20301128</v>
      </c>
      <c r="D134">
        <v>580</v>
      </c>
      <c r="E134">
        <v>11</v>
      </c>
      <c r="F134">
        <v>16</v>
      </c>
      <c r="G134">
        <v>378301</v>
      </c>
      <c r="H134">
        <v>155</v>
      </c>
      <c r="I134">
        <v>783358</v>
      </c>
      <c r="J134">
        <v>-397864</v>
      </c>
      <c r="K134">
        <v>104274</v>
      </c>
      <c r="L134">
        <v>52516</v>
      </c>
      <c r="M134">
        <v>329047</v>
      </c>
      <c r="N134">
        <v>1146099.83</v>
      </c>
    </row>
    <row r="135" spans="2:14" x14ac:dyDescent="0.2">
      <c r="B135">
        <v>2030112820</v>
      </c>
      <c r="C135">
        <v>20301128</v>
      </c>
      <c r="D135">
        <v>580</v>
      </c>
      <c r="E135">
        <v>11</v>
      </c>
      <c r="F135">
        <v>20</v>
      </c>
      <c r="G135">
        <v>378301</v>
      </c>
      <c r="H135">
        <v>538</v>
      </c>
      <c r="I135">
        <v>0</v>
      </c>
      <c r="J135">
        <v>229967</v>
      </c>
      <c r="K135">
        <v>104274</v>
      </c>
      <c r="L135">
        <v>190775</v>
      </c>
      <c r="M135">
        <v>317157</v>
      </c>
      <c r="N135">
        <v>1130491.52</v>
      </c>
    </row>
    <row r="136" spans="2:14" x14ac:dyDescent="0.2">
      <c r="B136">
        <v>2030120500</v>
      </c>
      <c r="C136">
        <v>20301205</v>
      </c>
      <c r="D136">
        <v>20</v>
      </c>
      <c r="E136">
        <v>12</v>
      </c>
      <c r="F136">
        <v>0</v>
      </c>
      <c r="G136">
        <v>223870</v>
      </c>
      <c r="H136">
        <v>591</v>
      </c>
      <c r="I136">
        <v>0</v>
      </c>
      <c r="J136">
        <v>138779</v>
      </c>
      <c r="K136">
        <v>104274</v>
      </c>
      <c r="L136">
        <v>49261</v>
      </c>
      <c r="M136">
        <v>617980</v>
      </c>
      <c r="N136">
        <v>1044308.32</v>
      </c>
    </row>
    <row r="137" spans="2:14" x14ac:dyDescent="0.2">
      <c r="B137">
        <v>2030120504</v>
      </c>
      <c r="C137">
        <v>20301205</v>
      </c>
      <c r="D137">
        <v>20</v>
      </c>
      <c r="E137">
        <v>12</v>
      </c>
      <c r="F137">
        <v>4</v>
      </c>
      <c r="G137">
        <v>223870</v>
      </c>
      <c r="H137">
        <v>510</v>
      </c>
      <c r="I137">
        <v>0</v>
      </c>
      <c r="J137">
        <v>63840</v>
      </c>
      <c r="K137">
        <v>104274</v>
      </c>
      <c r="L137">
        <v>39766</v>
      </c>
      <c r="M137">
        <v>618464</v>
      </c>
      <c r="N137">
        <v>968114.19</v>
      </c>
    </row>
    <row r="138" spans="2:14" x14ac:dyDescent="0.2">
      <c r="B138">
        <v>2030120508</v>
      </c>
      <c r="C138">
        <v>20301205</v>
      </c>
      <c r="D138">
        <v>20</v>
      </c>
      <c r="E138">
        <v>12</v>
      </c>
      <c r="F138">
        <v>8</v>
      </c>
      <c r="G138">
        <v>223870</v>
      </c>
      <c r="H138">
        <v>109</v>
      </c>
      <c r="I138">
        <v>358472</v>
      </c>
      <c r="J138">
        <v>-174796</v>
      </c>
      <c r="K138">
        <v>104274</v>
      </c>
      <c r="L138">
        <v>31086</v>
      </c>
      <c r="M138">
        <v>562551</v>
      </c>
      <c r="N138">
        <v>1003970.2</v>
      </c>
    </row>
    <row r="139" spans="2:14" x14ac:dyDescent="0.2">
      <c r="B139">
        <v>2030120512</v>
      </c>
      <c r="C139">
        <v>20301205</v>
      </c>
      <c r="D139">
        <v>20</v>
      </c>
      <c r="E139">
        <v>12</v>
      </c>
      <c r="F139">
        <v>12</v>
      </c>
      <c r="G139">
        <v>223870</v>
      </c>
      <c r="H139">
        <v>419</v>
      </c>
      <c r="I139">
        <v>677221</v>
      </c>
      <c r="J139">
        <v>-233331</v>
      </c>
      <c r="K139">
        <v>104274</v>
      </c>
      <c r="L139">
        <v>31020</v>
      </c>
      <c r="M139">
        <v>504466</v>
      </c>
      <c r="N139">
        <v>1210142.71</v>
      </c>
    </row>
    <row r="140" spans="2:14" x14ac:dyDescent="0.2">
      <c r="B140">
        <v>2030120516</v>
      </c>
      <c r="C140">
        <v>20301205</v>
      </c>
      <c r="D140">
        <v>20</v>
      </c>
      <c r="E140">
        <v>12</v>
      </c>
      <c r="F140">
        <v>16</v>
      </c>
      <c r="G140">
        <v>223870</v>
      </c>
      <c r="H140">
        <v>0</v>
      </c>
      <c r="I140">
        <v>647766</v>
      </c>
      <c r="J140">
        <v>-181545</v>
      </c>
      <c r="K140">
        <v>104274</v>
      </c>
      <c r="L140">
        <v>31020</v>
      </c>
      <c r="M140">
        <v>474698</v>
      </c>
      <c r="N140">
        <v>1151876.56</v>
      </c>
    </row>
    <row r="141" spans="2:14" x14ac:dyDescent="0.2">
      <c r="B141">
        <v>2030120520</v>
      </c>
      <c r="C141">
        <v>20301205</v>
      </c>
      <c r="D141">
        <v>20</v>
      </c>
      <c r="E141">
        <v>12</v>
      </c>
      <c r="F141">
        <v>20</v>
      </c>
      <c r="G141">
        <v>223870</v>
      </c>
      <c r="H141">
        <v>521</v>
      </c>
      <c r="I141">
        <v>0</v>
      </c>
      <c r="J141">
        <v>240578</v>
      </c>
      <c r="K141">
        <v>104274</v>
      </c>
      <c r="L141">
        <v>216964</v>
      </c>
      <c r="M141">
        <v>442149</v>
      </c>
      <c r="N141">
        <v>1136189.56</v>
      </c>
    </row>
    <row r="142" spans="2:14" x14ac:dyDescent="0.2">
      <c r="B142">
        <v>2030121100</v>
      </c>
      <c r="C142">
        <v>20301211</v>
      </c>
      <c r="D142">
        <v>600</v>
      </c>
      <c r="E142">
        <v>12</v>
      </c>
      <c r="F142">
        <v>0</v>
      </c>
      <c r="G142">
        <v>229655</v>
      </c>
      <c r="H142">
        <v>0</v>
      </c>
      <c r="I142">
        <v>0</v>
      </c>
      <c r="J142">
        <v>266959</v>
      </c>
      <c r="K142">
        <v>104274</v>
      </c>
      <c r="L142">
        <v>109819</v>
      </c>
      <c r="M142">
        <v>414370</v>
      </c>
      <c r="N142">
        <v>1044308.32</v>
      </c>
    </row>
    <row r="143" spans="2:14" x14ac:dyDescent="0.2">
      <c r="B143">
        <v>2030121104</v>
      </c>
      <c r="C143">
        <v>20301211</v>
      </c>
      <c r="D143">
        <v>600</v>
      </c>
      <c r="E143">
        <v>12</v>
      </c>
      <c r="F143">
        <v>4</v>
      </c>
      <c r="G143">
        <v>229655</v>
      </c>
      <c r="H143">
        <v>0</v>
      </c>
      <c r="I143">
        <v>0</v>
      </c>
      <c r="J143">
        <v>110811</v>
      </c>
      <c r="K143">
        <v>104274</v>
      </c>
      <c r="L143">
        <v>92855</v>
      </c>
      <c r="M143">
        <v>505968</v>
      </c>
      <c r="N143">
        <v>968114.19</v>
      </c>
    </row>
    <row r="144" spans="2:14" x14ac:dyDescent="0.2">
      <c r="B144">
        <v>2030121108</v>
      </c>
      <c r="C144">
        <v>20301211</v>
      </c>
      <c r="D144">
        <v>600</v>
      </c>
      <c r="E144">
        <v>12</v>
      </c>
      <c r="F144">
        <v>8</v>
      </c>
      <c r="G144">
        <v>229655</v>
      </c>
      <c r="H144">
        <v>0</v>
      </c>
      <c r="I144">
        <v>355236</v>
      </c>
      <c r="J144">
        <v>-153003</v>
      </c>
      <c r="K144">
        <v>104274</v>
      </c>
      <c r="L144">
        <v>31020</v>
      </c>
      <c r="M144">
        <v>513423</v>
      </c>
      <c r="N144">
        <v>1003970.2</v>
      </c>
    </row>
    <row r="145" spans="2:14" x14ac:dyDescent="0.2">
      <c r="B145">
        <v>2030121112</v>
      </c>
      <c r="C145">
        <v>20301211</v>
      </c>
      <c r="D145">
        <v>600</v>
      </c>
      <c r="E145">
        <v>12</v>
      </c>
      <c r="F145">
        <v>12</v>
      </c>
      <c r="G145">
        <v>229655</v>
      </c>
      <c r="H145">
        <v>0</v>
      </c>
      <c r="I145">
        <v>770596</v>
      </c>
      <c r="J145">
        <v>-333041</v>
      </c>
      <c r="K145">
        <v>104274</v>
      </c>
      <c r="L145">
        <v>31020</v>
      </c>
      <c r="M145">
        <v>506444</v>
      </c>
      <c r="N145">
        <v>1210142.71</v>
      </c>
    </row>
    <row r="146" spans="2:14" x14ac:dyDescent="0.2">
      <c r="B146">
        <v>2030121116</v>
      </c>
      <c r="C146">
        <v>20301211</v>
      </c>
      <c r="D146">
        <v>600</v>
      </c>
      <c r="E146">
        <v>12</v>
      </c>
      <c r="F146">
        <v>16</v>
      </c>
      <c r="G146">
        <v>229655</v>
      </c>
      <c r="H146">
        <v>0</v>
      </c>
      <c r="I146">
        <v>744296</v>
      </c>
      <c r="J146">
        <v>-352422</v>
      </c>
      <c r="K146">
        <v>104274</v>
      </c>
      <c r="L146">
        <v>31020</v>
      </c>
      <c r="M146">
        <v>522805</v>
      </c>
      <c r="N146">
        <v>1151876.56</v>
      </c>
    </row>
    <row r="147" spans="2:14" x14ac:dyDescent="0.2">
      <c r="B147">
        <v>2030121120</v>
      </c>
      <c r="C147">
        <v>20301211</v>
      </c>
      <c r="D147">
        <v>600</v>
      </c>
      <c r="E147">
        <v>12</v>
      </c>
      <c r="F147">
        <v>20</v>
      </c>
      <c r="G147">
        <v>229655</v>
      </c>
      <c r="H147">
        <v>0</v>
      </c>
      <c r="I147">
        <v>0</v>
      </c>
      <c r="J147">
        <v>260613</v>
      </c>
      <c r="K147">
        <v>104274</v>
      </c>
      <c r="L147">
        <v>104407</v>
      </c>
      <c r="M147">
        <v>524038</v>
      </c>
      <c r="N147">
        <v>1136189.56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A141-C268-574E-8239-9810945D66D3}">
  <dimension ref="B2:M12"/>
  <sheetViews>
    <sheetView workbookViewId="0">
      <selection activeCell="H10" sqref="H10"/>
    </sheetView>
  </sheetViews>
  <sheetFormatPr baseColWidth="10" defaultRowHeight="15" x14ac:dyDescent="0.2"/>
  <sheetData>
    <row r="2" spans="2:13" x14ac:dyDescent="0.2">
      <c r="B2" t="s">
        <v>105</v>
      </c>
      <c r="I2" t="s">
        <v>106</v>
      </c>
    </row>
    <row r="3" spans="2:13" x14ac:dyDescent="0.2">
      <c r="B3" t="s">
        <v>40</v>
      </c>
      <c r="C3" t="s">
        <v>2</v>
      </c>
      <c r="D3" t="s">
        <v>1</v>
      </c>
      <c r="E3" t="s">
        <v>4</v>
      </c>
      <c r="F3" t="s">
        <v>5</v>
      </c>
      <c r="I3" t="s">
        <v>41</v>
      </c>
      <c r="J3" t="s">
        <v>2</v>
      </c>
      <c r="K3" t="s">
        <v>1</v>
      </c>
      <c r="L3" t="s">
        <v>4</v>
      </c>
      <c r="M3" t="s">
        <v>5</v>
      </c>
    </row>
    <row r="4" spans="2:13" x14ac:dyDescent="0.2">
      <c r="B4">
        <v>2015</v>
      </c>
      <c r="C4">
        <v>3800</v>
      </c>
      <c r="D4">
        <v>3800</v>
      </c>
      <c r="E4">
        <v>3800</v>
      </c>
      <c r="F4">
        <v>3800</v>
      </c>
      <c r="I4">
        <v>2015</v>
      </c>
      <c r="J4" s="16">
        <v>60.5</v>
      </c>
      <c r="K4" s="16">
        <v>60.5</v>
      </c>
      <c r="L4" s="16">
        <v>60.5</v>
      </c>
      <c r="M4" s="16">
        <v>60.5</v>
      </c>
    </row>
    <row r="5" spans="2:13" x14ac:dyDescent="0.2">
      <c r="B5">
        <v>2020</v>
      </c>
      <c r="C5" s="6">
        <v>3850</v>
      </c>
      <c r="D5" s="6">
        <v>3735.8149470400399</v>
      </c>
      <c r="E5" s="6">
        <v>3121.6552477400396</v>
      </c>
      <c r="F5" s="6">
        <v>2747.0586989600401</v>
      </c>
      <c r="I5">
        <v>2020</v>
      </c>
      <c r="J5" s="16">
        <v>66.003202503215803</v>
      </c>
      <c r="K5" s="16">
        <v>65.891449751965794</v>
      </c>
      <c r="L5" s="16">
        <v>66.387822970596801</v>
      </c>
      <c r="M5" s="16">
        <v>69.646768995119501</v>
      </c>
    </row>
    <row r="6" spans="2:13" x14ac:dyDescent="0.2">
      <c r="B6">
        <v>2025</v>
      </c>
      <c r="C6" s="6">
        <v>3993.4666354999999</v>
      </c>
      <c r="D6" s="6">
        <v>3625.5420335199801</v>
      </c>
      <c r="E6" s="6">
        <v>2497.3216563999399</v>
      </c>
      <c r="F6" s="6">
        <v>1748.13174388995</v>
      </c>
      <c r="I6">
        <v>2025</v>
      </c>
      <c r="J6" s="16">
        <v>69.373660417728502</v>
      </c>
      <c r="K6" s="16">
        <v>65.973522472218804</v>
      </c>
      <c r="L6" s="16">
        <v>69.565676718790101</v>
      </c>
      <c r="M6" s="16">
        <v>82.983794025630701</v>
      </c>
    </row>
    <row r="7" spans="2:13" x14ac:dyDescent="0.2">
      <c r="B7">
        <v>2030</v>
      </c>
      <c r="C7" s="6">
        <v>3977.4074521300504</v>
      </c>
      <c r="D7" s="6">
        <v>2966.9580216199697</v>
      </c>
      <c r="E7" s="6">
        <v>1914.1970456499701</v>
      </c>
      <c r="F7" s="6">
        <v>760</v>
      </c>
      <c r="I7">
        <v>2030</v>
      </c>
      <c r="J7" s="16">
        <v>73.522029919237298</v>
      </c>
      <c r="K7" s="16">
        <v>65.080576904807501</v>
      </c>
      <c r="L7" s="16">
        <v>69.472426701688903</v>
      </c>
      <c r="M7" s="16">
        <v>89.078004396274807</v>
      </c>
    </row>
    <row r="10" spans="2:13" x14ac:dyDescent="0.2">
      <c r="B10" t="s">
        <v>42</v>
      </c>
      <c r="C10">
        <v>321098492030.604</v>
      </c>
      <c r="D10">
        <v>284231476301.33099</v>
      </c>
      <c r="E10">
        <v>303412344247.34198</v>
      </c>
      <c r="F10">
        <v>389037311893.57898</v>
      </c>
    </row>
    <row r="11" spans="2:13" x14ac:dyDescent="0.2">
      <c r="D11" t="s">
        <v>1</v>
      </c>
      <c r="E11" t="s">
        <v>4</v>
      </c>
      <c r="F11" t="s">
        <v>5</v>
      </c>
    </row>
    <row r="12" spans="2:13" x14ac:dyDescent="0.2">
      <c r="B12" t="s">
        <v>39</v>
      </c>
      <c r="D12" s="12">
        <f>(D10-C10)/((C7-D7)*10^6)</f>
        <v>-36.485760312282359</v>
      </c>
      <c r="E12" s="12">
        <f>(E10-C10)/((C7-E7)*10^6)</f>
        <v>-8.5721493686314325</v>
      </c>
      <c r="F12" s="12">
        <f>(F10-C10)/((C7-F7)*10^6)</f>
        <v>21.116013707868056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Q30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12.5" customWidth="1"/>
    <col min="2" max="2" width="17.1640625" bestFit="1" customWidth="1"/>
    <col min="3" max="3" width="18" bestFit="1" customWidth="1"/>
    <col min="4" max="4" width="17.33203125" bestFit="1" customWidth="1"/>
    <col min="5" max="5" width="21.5" bestFit="1" customWidth="1"/>
    <col min="6" max="6" width="19" bestFit="1" customWidth="1"/>
    <col min="7" max="7" width="20.33203125" bestFit="1" customWidth="1"/>
    <col min="8" max="8" width="25.5" bestFit="1" customWidth="1"/>
    <col min="9" max="9" width="19.33203125" bestFit="1" customWidth="1"/>
    <col min="10" max="10" width="17.33203125" bestFit="1" customWidth="1"/>
    <col min="11" max="11" width="18.6640625" bestFit="1" customWidth="1"/>
    <col min="12" max="12" width="17.33203125" bestFit="1" customWidth="1"/>
    <col min="13" max="13" width="21.83203125" bestFit="1" customWidth="1"/>
    <col min="14" max="14" width="17.33203125" bestFit="1" customWidth="1"/>
    <col min="15" max="15" width="18.1640625" bestFit="1" customWidth="1"/>
    <col min="16" max="16" width="17.33203125" bestFit="1" customWidth="1"/>
    <col min="17" max="17" width="18.33203125" bestFit="1" customWidth="1"/>
    <col min="18" max="18" width="13" bestFit="1" customWidth="1"/>
    <col min="19" max="19" width="16.5" customWidth="1"/>
    <col min="20" max="20" width="14.83203125" bestFit="1" customWidth="1"/>
    <col min="21" max="21" width="12.1640625" bestFit="1" customWidth="1"/>
    <col min="22" max="22" width="12.5" bestFit="1" customWidth="1"/>
  </cols>
  <sheetData>
    <row r="2" spans="2:17" x14ac:dyDescent="0.2">
      <c r="B2" t="s">
        <v>32</v>
      </c>
      <c r="C2" t="s">
        <v>26</v>
      </c>
      <c r="D2" t="s">
        <v>27</v>
      </c>
      <c r="E2" t="s">
        <v>28</v>
      </c>
      <c r="F2" t="s">
        <v>29</v>
      </c>
      <c r="G2" t="s">
        <v>9</v>
      </c>
      <c r="H2" t="s">
        <v>25</v>
      </c>
      <c r="I2" t="s">
        <v>10</v>
      </c>
      <c r="J2" t="s">
        <v>15</v>
      </c>
      <c r="K2" t="s">
        <v>11</v>
      </c>
      <c r="L2" t="s">
        <v>14</v>
      </c>
      <c r="M2" t="s">
        <v>12</v>
      </c>
      <c r="N2" t="s">
        <v>13</v>
      </c>
      <c r="O2" t="s">
        <v>16</v>
      </c>
      <c r="P2" t="s">
        <v>17</v>
      </c>
      <c r="Q2" t="s">
        <v>8</v>
      </c>
    </row>
    <row r="3" spans="2:17" x14ac:dyDescent="0.2">
      <c r="B3" t="s">
        <v>2</v>
      </c>
      <c r="C3" s="12">
        <v>20998500000</v>
      </c>
      <c r="D3" s="12">
        <v>15756572751.401999</v>
      </c>
      <c r="E3" s="12">
        <v>6299550000</v>
      </c>
      <c r="F3" s="12">
        <v>3290111174.5999999</v>
      </c>
      <c r="G3" s="12">
        <v>60270528986.339005</v>
      </c>
      <c r="H3" s="12">
        <v>16529925596.536999</v>
      </c>
      <c r="I3" s="12">
        <v>98680622135.490005</v>
      </c>
      <c r="J3" s="12">
        <v>8616376468.4829998</v>
      </c>
      <c r="K3" s="12">
        <v>9047097186.3400002</v>
      </c>
      <c r="L3" s="12">
        <v>13181843854.877001</v>
      </c>
      <c r="M3" s="12">
        <v>4538904230.4300003</v>
      </c>
      <c r="N3" s="12">
        <v>35632436621.337997</v>
      </c>
      <c r="O3" s="12">
        <v>15856162986.27</v>
      </c>
      <c r="P3" s="12">
        <v>2988089887.0950003</v>
      </c>
      <c r="Q3" s="12">
        <v>311686721879.20099</v>
      </c>
    </row>
    <row r="4" spans="2:17" x14ac:dyDescent="0.2">
      <c r="B4" t="s">
        <v>1</v>
      </c>
      <c r="C4" s="12">
        <v>20998500000</v>
      </c>
      <c r="D4" s="12">
        <v>15756572751.401999</v>
      </c>
      <c r="E4" s="12">
        <v>6299550000</v>
      </c>
      <c r="F4" s="12">
        <v>5148733751.6000004</v>
      </c>
      <c r="G4" s="12">
        <v>60270528986.339005</v>
      </c>
      <c r="H4" s="12">
        <v>13684722643.713001</v>
      </c>
      <c r="I4" s="12">
        <v>64885117793.219994</v>
      </c>
      <c r="J4" s="12">
        <v>4731465143.9629993</v>
      </c>
      <c r="K4" s="12">
        <v>997274656.82000005</v>
      </c>
      <c r="L4" s="12">
        <v>13181843811.047001</v>
      </c>
      <c r="M4" s="12">
        <v>4538904274.2600002</v>
      </c>
      <c r="N4" s="12">
        <v>24394173672.314999</v>
      </c>
      <c r="O4" s="12">
        <v>28464985936.508003</v>
      </c>
      <c r="P4" s="12">
        <v>12602824417.571001</v>
      </c>
      <c r="Q4" s="12">
        <v>275955197838.758</v>
      </c>
    </row>
    <row r="5" spans="2:17" x14ac:dyDescent="0.2">
      <c r="B5" t="s">
        <v>4</v>
      </c>
      <c r="C5" s="12">
        <v>20998500000</v>
      </c>
      <c r="D5" s="12">
        <v>15756572751.401999</v>
      </c>
      <c r="E5" s="12">
        <v>6299550000</v>
      </c>
      <c r="F5" s="12">
        <v>8315086315.1999998</v>
      </c>
      <c r="G5" s="12">
        <v>60270528986.339005</v>
      </c>
      <c r="H5" s="12">
        <v>7616957915.2749996</v>
      </c>
      <c r="I5" s="12">
        <v>46353264512.487</v>
      </c>
      <c r="J5" s="12">
        <v>5911792637.5690002</v>
      </c>
      <c r="K5" s="12">
        <v>1781480946.9150002</v>
      </c>
      <c r="L5" s="12">
        <v>13181843811.047001</v>
      </c>
      <c r="M5" s="12">
        <v>4538904186.6000004</v>
      </c>
      <c r="N5" s="12">
        <v>34561053672.538002</v>
      </c>
      <c r="O5" s="12">
        <v>41299545755.771996</v>
      </c>
      <c r="P5" s="12">
        <v>18214858101.282997</v>
      </c>
      <c r="Q5" s="12">
        <v>285099939592.427</v>
      </c>
    </row>
    <row r="6" spans="2:17" x14ac:dyDescent="0.2">
      <c r="B6" t="s">
        <v>5</v>
      </c>
      <c r="C6" s="12">
        <v>20998500000</v>
      </c>
      <c r="D6" s="12">
        <v>15756572751.401999</v>
      </c>
      <c r="E6" s="12">
        <v>6299550000</v>
      </c>
      <c r="F6" s="12">
        <v>12577391897.200001</v>
      </c>
      <c r="G6" s="12">
        <v>60270528986.339005</v>
      </c>
      <c r="H6" s="12">
        <v>7587236837.3640003</v>
      </c>
      <c r="I6" s="12">
        <v>17797955401.02</v>
      </c>
      <c r="J6" s="12">
        <v>11043636675.505001</v>
      </c>
      <c r="K6" s="12">
        <v>16342718268.16</v>
      </c>
      <c r="L6" s="12">
        <v>14637088867.588001</v>
      </c>
      <c r="M6" s="12">
        <v>4538904142.7699995</v>
      </c>
      <c r="N6" s="12">
        <v>71197693289.177002</v>
      </c>
      <c r="O6" s="12">
        <v>87839165496.016006</v>
      </c>
      <c r="P6" s="12">
        <v>42150369281.038002</v>
      </c>
      <c r="Q6" s="12">
        <v>389037311893.57898</v>
      </c>
    </row>
    <row r="8" spans="2:17" x14ac:dyDescent="0.2">
      <c r="C8" s="1">
        <f>C3/$Q3</f>
        <v>6.7370531132661768E-2</v>
      </c>
      <c r="D8" s="1">
        <f t="shared" ref="D8:P8" si="0">D3/$Q3</f>
        <v>5.0552595427881916E-2</v>
      </c>
      <c r="E8" s="1">
        <f t="shared" si="0"/>
        <v>2.0211159339798529E-2</v>
      </c>
      <c r="F8" s="1">
        <f t="shared" si="0"/>
        <v>1.0555827193290361E-2</v>
      </c>
      <c r="G8" s="1">
        <f t="shared" si="0"/>
        <v>0.19336893346934997</v>
      </c>
      <c r="H8" s="1">
        <f t="shared" si="0"/>
        <v>5.3033781794989097E-2</v>
      </c>
      <c r="I8" s="1">
        <f t="shared" si="0"/>
        <v>0.31660194422313315</v>
      </c>
      <c r="J8" s="1">
        <f t="shared" si="0"/>
        <v>2.7644348840187072E-2</v>
      </c>
      <c r="K8" s="1">
        <f t="shared" si="0"/>
        <v>2.9026251525229693E-2</v>
      </c>
      <c r="L8" s="1">
        <f t="shared" si="0"/>
        <v>4.2291964750381085E-2</v>
      </c>
      <c r="M8" s="1">
        <f t="shared" si="0"/>
        <v>1.4562392016779986E-2</v>
      </c>
      <c r="N8" s="1">
        <f t="shared" si="0"/>
        <v>0.11432131727173125</v>
      </c>
      <c r="O8" s="1">
        <f t="shared" si="0"/>
        <v>5.0872115727840665E-2</v>
      </c>
      <c r="P8" s="1">
        <f t="shared" si="0"/>
        <v>9.5868372867455049E-3</v>
      </c>
    </row>
    <row r="9" spans="2:17" x14ac:dyDescent="0.2">
      <c r="C9" s="1">
        <f t="shared" ref="C9:P11" si="1">C4/$Q4</f>
        <v>7.6093873804361278E-2</v>
      </c>
      <c r="D9" s="1">
        <f t="shared" si="1"/>
        <v>5.7098300284992791E-2</v>
      </c>
      <c r="E9" s="1">
        <f t="shared" si="1"/>
        <v>2.2828162141308381E-2</v>
      </c>
      <c r="F9" s="1">
        <f t="shared" si="1"/>
        <v>1.8657861101817084E-2</v>
      </c>
      <c r="G9" s="1">
        <f t="shared" si="1"/>
        <v>0.21840693510529696</v>
      </c>
      <c r="H9" s="1">
        <f t="shared" si="1"/>
        <v>4.9590378260274889E-2</v>
      </c>
      <c r="I9" s="1">
        <f t="shared" si="1"/>
        <v>0.23512917423332136</v>
      </c>
      <c r="J9" s="1">
        <f t="shared" si="1"/>
        <v>1.714577286827414E-2</v>
      </c>
      <c r="K9" s="1">
        <f t="shared" si="1"/>
        <v>3.6139006064408782E-3</v>
      </c>
      <c r="L9" s="1">
        <f t="shared" si="1"/>
        <v>4.7768057693007175E-2</v>
      </c>
      <c r="M9" s="1">
        <f t="shared" si="1"/>
        <v>1.6447975286597444E-2</v>
      </c>
      <c r="N9" s="1">
        <f t="shared" si="1"/>
        <v>8.8399036739900932E-2</v>
      </c>
      <c r="O9" s="1">
        <f t="shared" si="1"/>
        <v>0.10315075113439333</v>
      </c>
      <c r="P9" s="1">
        <f t="shared" si="1"/>
        <v>4.5669820740013363E-2</v>
      </c>
    </row>
    <row r="10" spans="2:17" x14ac:dyDescent="0.2">
      <c r="C10" s="1">
        <f t="shared" si="1"/>
        <v>7.3653119779748186E-2</v>
      </c>
      <c r="D10" s="1">
        <f t="shared" si="1"/>
        <v>5.526684002082663E-2</v>
      </c>
      <c r="E10" s="1">
        <f t="shared" si="1"/>
        <v>2.2095935933924459E-2</v>
      </c>
      <c r="F10" s="1">
        <f t="shared" si="1"/>
        <v>2.9165514124931333E-2</v>
      </c>
      <c r="G10" s="1">
        <f t="shared" si="1"/>
        <v>0.21140140917777994</v>
      </c>
      <c r="H10" s="1">
        <f t="shared" si="1"/>
        <v>2.6716799470964624E-2</v>
      </c>
      <c r="I10" s="1">
        <f t="shared" si="1"/>
        <v>0.16258602011193923</v>
      </c>
      <c r="J10" s="1">
        <f t="shared" si="1"/>
        <v>2.0735860716141776E-2</v>
      </c>
      <c r="K10" s="1">
        <f t="shared" si="1"/>
        <v>6.2486191665342642E-3</v>
      </c>
      <c r="L10" s="1">
        <f t="shared" si="1"/>
        <v>4.6235870235158565E-2</v>
      </c>
      <c r="M10" s="1">
        <f t="shared" si="1"/>
        <v>1.5920396872369472E-2</v>
      </c>
      <c r="N10" s="1">
        <f t="shared" si="1"/>
        <v>0.12122434582745185</v>
      </c>
      <c r="O10" s="1">
        <f t="shared" si="1"/>
        <v>0.14485988953492229</v>
      </c>
      <c r="P10" s="1">
        <f t="shared" si="1"/>
        <v>6.3889379027307347E-2</v>
      </c>
    </row>
    <row r="11" spans="2:17" x14ac:dyDescent="0.2">
      <c r="C11" s="1">
        <f t="shared" si="1"/>
        <v>5.3975542597169017E-2</v>
      </c>
      <c r="D11" s="1">
        <f t="shared" si="1"/>
        <v>4.0501443614005338E-2</v>
      </c>
      <c r="E11" s="1">
        <f t="shared" si="1"/>
        <v>1.6192662779150706E-2</v>
      </c>
      <c r="F11" s="1">
        <f t="shared" si="1"/>
        <v>3.2329526018935024E-2</v>
      </c>
      <c r="G11" s="1">
        <f t="shared" si="1"/>
        <v>0.15492223276215208</v>
      </c>
      <c r="H11" s="1">
        <f t="shared" si="1"/>
        <v>1.9502594238157513E-2</v>
      </c>
      <c r="I11" s="1">
        <f t="shared" si="1"/>
        <v>4.574871061696166E-2</v>
      </c>
      <c r="J11" s="1">
        <f t="shared" si="1"/>
        <v>2.8387088687590933E-2</v>
      </c>
      <c r="K11" s="1">
        <f t="shared" si="1"/>
        <v>4.2008099913641558E-2</v>
      </c>
      <c r="L11" s="1">
        <f t="shared" si="1"/>
        <v>3.7623869022598976E-2</v>
      </c>
      <c r="M11" s="1">
        <f t="shared" si="1"/>
        <v>1.1667014972619426E-2</v>
      </c>
      <c r="N11" s="1">
        <f t="shared" si="1"/>
        <v>0.18300993532633988</v>
      </c>
      <c r="O11" s="1">
        <f t="shared" si="1"/>
        <v>0.22578596656570663</v>
      </c>
      <c r="P11" s="1">
        <f t="shared" si="1"/>
        <v>0.10834531288497136</v>
      </c>
    </row>
    <row r="16" spans="2:17" x14ac:dyDescent="0.2">
      <c r="C16" t="s">
        <v>2</v>
      </c>
      <c r="D16" t="s">
        <v>1</v>
      </c>
      <c r="E16" t="s">
        <v>4</v>
      </c>
      <c r="F16" t="s">
        <v>5</v>
      </c>
    </row>
    <row r="17" spans="2:7" x14ac:dyDescent="0.2">
      <c r="B17">
        <v>2015</v>
      </c>
      <c r="C17" s="16">
        <v>60.5</v>
      </c>
      <c r="D17" s="16">
        <v>60.5</v>
      </c>
      <c r="E17" s="16">
        <v>60.5</v>
      </c>
      <c r="F17" s="16">
        <v>60.5</v>
      </c>
    </row>
    <row r="18" spans="2:7" x14ac:dyDescent="0.2">
      <c r="B18">
        <v>2020</v>
      </c>
      <c r="C18" s="6">
        <v>66.003202503215803</v>
      </c>
      <c r="D18" s="6">
        <v>65.891449751965794</v>
      </c>
      <c r="E18" s="6">
        <v>66.387822970596801</v>
      </c>
      <c r="F18" s="6">
        <v>69.646768995119501</v>
      </c>
    </row>
    <row r="19" spans="2:7" x14ac:dyDescent="0.2">
      <c r="B19">
        <v>2025</v>
      </c>
      <c r="C19" s="6">
        <v>69.373660417728502</v>
      </c>
      <c r="D19" s="6">
        <v>65.973522472218804</v>
      </c>
      <c r="E19" s="6">
        <v>69.565676718790101</v>
      </c>
      <c r="F19" s="6">
        <v>82.983794025630701</v>
      </c>
    </row>
    <row r="20" spans="2:7" x14ac:dyDescent="0.2">
      <c r="B20">
        <v>2030</v>
      </c>
      <c r="C20" s="6">
        <v>73.522029919237298</v>
      </c>
      <c r="D20" s="6">
        <v>65.080576904807501</v>
      </c>
      <c r="E20" s="6">
        <v>69.472426701688903</v>
      </c>
      <c r="F20" s="6">
        <v>89.078004396274807</v>
      </c>
    </row>
    <row r="22" spans="2:7" x14ac:dyDescent="0.2">
      <c r="B22">
        <v>2020</v>
      </c>
      <c r="D22" s="6">
        <f t="shared" ref="D22:F24" si="2">D18-$C18</f>
        <v>-0.11175275125000894</v>
      </c>
      <c r="E22" s="6">
        <f t="shared" si="2"/>
        <v>0.38462046738099787</v>
      </c>
      <c r="F22" s="6">
        <f t="shared" si="2"/>
        <v>3.6435664919036981</v>
      </c>
      <c r="G22" s="6"/>
    </row>
    <row r="23" spans="2:7" x14ac:dyDescent="0.2">
      <c r="B23" s="13">
        <v>2025</v>
      </c>
      <c r="C23" s="13"/>
      <c r="D23" s="14">
        <f t="shared" si="2"/>
        <v>-3.4001379455096981</v>
      </c>
      <c r="E23" s="14">
        <f t="shared" si="2"/>
        <v>0.19201630106159939</v>
      </c>
      <c r="F23" s="14">
        <f t="shared" si="2"/>
        <v>13.610133607902199</v>
      </c>
      <c r="G23" s="6"/>
    </row>
    <row r="24" spans="2:7" x14ac:dyDescent="0.2">
      <c r="B24">
        <v>2030</v>
      </c>
      <c r="D24" s="6">
        <f t="shared" si="2"/>
        <v>-8.441453014429797</v>
      </c>
      <c r="E24" s="6">
        <f t="shared" si="2"/>
        <v>-4.0496032175483947</v>
      </c>
      <c r="F24" s="6">
        <f t="shared" si="2"/>
        <v>15.555974477037509</v>
      </c>
      <c r="G24" s="6"/>
    </row>
    <row r="26" spans="2:7" x14ac:dyDescent="0.2">
      <c r="G26" s="6"/>
    </row>
    <row r="27" spans="2:7" x14ac:dyDescent="0.2">
      <c r="G27" s="14"/>
    </row>
    <row r="28" spans="2:7" x14ac:dyDescent="0.2">
      <c r="G28" s="6"/>
    </row>
    <row r="29" spans="2:7" x14ac:dyDescent="0.2">
      <c r="D29" s="1">
        <f>(D20-C20)/C20</f>
        <v>-0.11481528765871386</v>
      </c>
      <c r="E29" s="7">
        <f>(E20-D20)/D20</f>
        <v>6.7483264681339611E-2</v>
      </c>
      <c r="F29" s="1">
        <f>(F20-D20)/D20</f>
        <v>0.36873409291635545</v>
      </c>
    </row>
    <row r="30" spans="2:7" x14ac:dyDescent="0.2">
      <c r="E30" s="7">
        <f>(E20-C20)/C20</f>
        <v>-5.5080133423911382E-2</v>
      </c>
      <c r="F30" s="1">
        <f>(F20-C20)/C20</f>
        <v>0.21158249430987533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7C0F-1547-0847-A370-6C17116014D6}">
  <dimension ref="B2:I61"/>
  <sheetViews>
    <sheetView topLeftCell="A33" workbookViewId="0">
      <selection activeCell="G70" sqref="G70"/>
    </sheetView>
  </sheetViews>
  <sheetFormatPr baseColWidth="10" defaultRowHeight="15" x14ac:dyDescent="0.2"/>
  <cols>
    <col min="3" max="4" width="11" bestFit="1" customWidth="1"/>
    <col min="5" max="5" width="11.1640625" bestFit="1" customWidth="1"/>
    <col min="6" max="9" width="11" bestFit="1" customWidth="1"/>
  </cols>
  <sheetData>
    <row r="2" spans="2:9" x14ac:dyDescent="0.2">
      <c r="B2" t="s">
        <v>81</v>
      </c>
    </row>
    <row r="3" spans="2:9" x14ac:dyDescent="0.2">
      <c r="B3" t="s">
        <v>102</v>
      </c>
    </row>
    <row r="4" spans="2:9" x14ac:dyDescent="0.2">
      <c r="B4" t="s">
        <v>80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</row>
    <row r="5" spans="2:9" x14ac:dyDescent="0.2">
      <c r="B5" t="s">
        <v>72</v>
      </c>
      <c r="C5" s="12">
        <v>40750</v>
      </c>
      <c r="D5" s="12">
        <v>3568</v>
      </c>
      <c r="E5" s="12">
        <v>8878</v>
      </c>
      <c r="F5" s="12">
        <v>1112</v>
      </c>
      <c r="G5" s="12">
        <v>2350</v>
      </c>
      <c r="H5" s="12">
        <v>3630</v>
      </c>
      <c r="I5" s="12">
        <v>11204</v>
      </c>
    </row>
    <row r="6" spans="2:9" x14ac:dyDescent="0.2">
      <c r="B6" t="s">
        <v>66</v>
      </c>
      <c r="C6" s="12">
        <v>620</v>
      </c>
      <c r="D6" s="12">
        <v>9100</v>
      </c>
      <c r="E6" s="12">
        <v>249</v>
      </c>
      <c r="F6" s="12">
        <v>1000</v>
      </c>
      <c r="G6" s="12">
        <v>0</v>
      </c>
      <c r="H6" s="12">
        <v>1561</v>
      </c>
      <c r="I6" s="12">
        <v>188</v>
      </c>
    </row>
    <row r="7" spans="2:9" x14ac:dyDescent="0.2">
      <c r="B7" t="s">
        <v>57</v>
      </c>
      <c r="C7" s="12">
        <v>10810</v>
      </c>
      <c r="D7" s="12">
        <v>3517</v>
      </c>
      <c r="E7" s="12">
        <v>126</v>
      </c>
      <c r="F7" s="12">
        <v>0</v>
      </c>
      <c r="G7" s="12">
        <v>0</v>
      </c>
      <c r="H7" s="12">
        <v>7088</v>
      </c>
      <c r="I7" s="12">
        <v>6033</v>
      </c>
    </row>
    <row r="8" spans="2:9" x14ac:dyDescent="0.2">
      <c r="B8" t="s">
        <v>73</v>
      </c>
      <c r="C8" s="12">
        <v>10710</v>
      </c>
      <c r="D8" s="12">
        <v>1563</v>
      </c>
      <c r="E8" s="12">
        <v>103470</v>
      </c>
      <c r="F8" s="12">
        <v>20606</v>
      </c>
      <c r="G8" s="12">
        <v>0</v>
      </c>
      <c r="H8" s="12">
        <v>721</v>
      </c>
      <c r="I8" s="12">
        <v>10000</v>
      </c>
    </row>
    <row r="9" spans="2:9" x14ac:dyDescent="0.2">
      <c r="B9" t="s">
        <v>74</v>
      </c>
      <c r="C9" s="12">
        <v>21912</v>
      </c>
      <c r="D9" s="12">
        <v>7566</v>
      </c>
      <c r="E9" s="12">
        <v>928</v>
      </c>
      <c r="F9" s="12">
        <v>451</v>
      </c>
      <c r="G9" s="12">
        <v>15397</v>
      </c>
      <c r="H9" s="12">
        <v>11586</v>
      </c>
      <c r="I9" s="12">
        <v>14719</v>
      </c>
    </row>
    <row r="10" spans="2:9" x14ac:dyDescent="0.2">
      <c r="B10" t="s">
        <v>49</v>
      </c>
      <c r="C10" s="12">
        <v>16900</v>
      </c>
      <c r="D10" s="12">
        <v>2555</v>
      </c>
      <c r="E10" s="12">
        <v>7857</v>
      </c>
      <c r="F10" s="12">
        <v>154</v>
      </c>
      <c r="G10" s="12">
        <v>0</v>
      </c>
      <c r="H10" s="12">
        <v>7800</v>
      </c>
      <c r="I10" s="12">
        <v>12821</v>
      </c>
    </row>
    <row r="11" spans="2:9" x14ac:dyDescent="0.2">
      <c r="B11" t="s">
        <v>69</v>
      </c>
      <c r="C11" s="12">
        <v>41920</v>
      </c>
      <c r="D11" s="12">
        <v>16045</v>
      </c>
      <c r="E11" s="12">
        <v>83695</v>
      </c>
      <c r="F11" s="12">
        <v>1083</v>
      </c>
      <c r="G11" s="12">
        <v>32064</v>
      </c>
      <c r="H11" s="12">
        <v>21090</v>
      </c>
      <c r="I11" s="12">
        <v>22503</v>
      </c>
    </row>
    <row r="12" spans="2:9" x14ac:dyDescent="0.2">
      <c r="B12" t="s">
        <v>62</v>
      </c>
      <c r="C12" s="12">
        <v>7770</v>
      </c>
      <c r="D12" s="12">
        <v>3437</v>
      </c>
      <c r="E12" s="12">
        <v>690</v>
      </c>
      <c r="F12" s="12">
        <v>0</v>
      </c>
      <c r="G12" s="12">
        <v>2030</v>
      </c>
      <c r="H12" s="12">
        <v>15481</v>
      </c>
      <c r="I12" s="12">
        <v>38094</v>
      </c>
    </row>
    <row r="13" spans="2:9" x14ac:dyDescent="0.2">
      <c r="B13" t="s">
        <v>61</v>
      </c>
      <c r="C13" s="12">
        <v>7275</v>
      </c>
      <c r="D13" s="12">
        <v>4526</v>
      </c>
      <c r="E13" s="12">
        <v>57885</v>
      </c>
      <c r="F13" s="12">
        <v>5051</v>
      </c>
      <c r="G13" s="12">
        <v>0</v>
      </c>
      <c r="H13" s="12">
        <v>20493</v>
      </c>
      <c r="I13" s="12">
        <v>29969</v>
      </c>
    </row>
    <row r="14" spans="2:9" x14ac:dyDescent="0.2">
      <c r="B14" t="s">
        <v>75</v>
      </c>
      <c r="C14" s="12">
        <v>2019</v>
      </c>
      <c r="D14" s="12">
        <v>469</v>
      </c>
      <c r="E14" s="12">
        <v>4020</v>
      </c>
      <c r="F14" s="12">
        <v>873</v>
      </c>
      <c r="G14" s="12">
        <v>1222</v>
      </c>
      <c r="H14" s="12">
        <v>1395</v>
      </c>
      <c r="I14" s="12">
        <v>1148</v>
      </c>
    </row>
    <row r="15" spans="2:9" x14ac:dyDescent="0.2">
      <c r="B15" t="s">
        <v>51</v>
      </c>
      <c r="C15" s="12">
        <v>34300</v>
      </c>
      <c r="D15" s="12">
        <v>6910</v>
      </c>
      <c r="E15" s="12">
        <v>73300</v>
      </c>
      <c r="F15" s="12">
        <v>2664</v>
      </c>
      <c r="G15" s="12">
        <v>0</v>
      </c>
      <c r="H15" s="12">
        <v>6755</v>
      </c>
      <c r="I15" s="12">
        <v>29737</v>
      </c>
    </row>
    <row r="16" spans="2:9" x14ac:dyDescent="0.2">
      <c r="B16" t="s">
        <v>67</v>
      </c>
      <c r="C16" s="12">
        <v>12780</v>
      </c>
      <c r="D16" s="12">
        <v>1836</v>
      </c>
      <c r="E16" s="12">
        <v>941</v>
      </c>
      <c r="F16" s="12">
        <v>2525</v>
      </c>
      <c r="G16" s="12">
        <v>0</v>
      </c>
      <c r="H16" s="12">
        <v>795</v>
      </c>
      <c r="I16" s="12">
        <v>68192</v>
      </c>
    </row>
    <row r="17" spans="2:9" x14ac:dyDescent="0.2">
      <c r="B17" t="s">
        <v>54</v>
      </c>
      <c r="C17" s="12">
        <v>53110</v>
      </c>
      <c r="D17" s="12">
        <v>8173</v>
      </c>
      <c r="E17" s="12">
        <v>7035</v>
      </c>
      <c r="F17" s="12">
        <v>6653</v>
      </c>
      <c r="G17" s="12">
        <v>0</v>
      </c>
      <c r="H17" s="12">
        <v>3916</v>
      </c>
      <c r="I17" s="12">
        <v>2331</v>
      </c>
    </row>
    <row r="18" spans="2:9" x14ac:dyDescent="0.2">
      <c r="B18" t="s">
        <v>59</v>
      </c>
      <c r="C18" s="12">
        <v>19370</v>
      </c>
      <c r="D18" s="12">
        <v>5931</v>
      </c>
      <c r="E18" s="12">
        <v>4134</v>
      </c>
      <c r="F18" s="12">
        <v>0</v>
      </c>
      <c r="G18" s="12">
        <v>4700</v>
      </c>
      <c r="H18" s="12">
        <v>36056</v>
      </c>
      <c r="I18" s="12">
        <v>18238</v>
      </c>
    </row>
    <row r="19" spans="2:9" x14ac:dyDescent="0.2">
      <c r="B19" t="s">
        <v>71</v>
      </c>
      <c r="C19" s="12">
        <v>16720</v>
      </c>
      <c r="D19" s="12">
        <v>6311</v>
      </c>
      <c r="E19" s="12">
        <v>1757</v>
      </c>
      <c r="F19" s="12">
        <v>0</v>
      </c>
      <c r="G19" s="12">
        <v>7050</v>
      </c>
      <c r="H19" s="12">
        <v>14111</v>
      </c>
      <c r="I19" s="12">
        <v>2635</v>
      </c>
    </row>
    <row r="20" spans="2:9" x14ac:dyDescent="0.2">
      <c r="B20" t="s">
        <v>56</v>
      </c>
      <c r="C20" s="12">
        <v>58787</v>
      </c>
      <c r="D20" s="12">
        <v>15179</v>
      </c>
      <c r="E20" s="12">
        <v>10216</v>
      </c>
      <c r="F20" s="12">
        <v>1037</v>
      </c>
      <c r="G20" s="12">
        <v>18010</v>
      </c>
      <c r="H20" s="12">
        <v>4841</v>
      </c>
      <c r="I20" s="12">
        <v>10000</v>
      </c>
    </row>
    <row r="21" spans="2:9" x14ac:dyDescent="0.2">
      <c r="B21" t="s">
        <v>63</v>
      </c>
      <c r="C21" s="12">
        <v>15400</v>
      </c>
      <c r="D21" s="12">
        <v>3939</v>
      </c>
      <c r="E21" s="12">
        <v>4494</v>
      </c>
      <c r="F21" s="12">
        <v>0</v>
      </c>
      <c r="G21" s="12">
        <v>3525</v>
      </c>
      <c r="H21" s="12">
        <v>5617</v>
      </c>
      <c r="I21" s="12">
        <v>24168</v>
      </c>
    </row>
    <row r="22" spans="2:9" x14ac:dyDescent="0.2">
      <c r="B22" t="s">
        <v>68</v>
      </c>
      <c r="C22" s="12">
        <v>12920</v>
      </c>
      <c r="D22" s="12">
        <v>2564</v>
      </c>
      <c r="E22" s="12">
        <v>1592</v>
      </c>
      <c r="F22" s="12">
        <v>0</v>
      </c>
      <c r="G22" s="12">
        <v>0</v>
      </c>
      <c r="H22" s="12">
        <v>3702</v>
      </c>
      <c r="I22" s="12">
        <v>35137</v>
      </c>
    </row>
    <row r="23" spans="2:9" x14ac:dyDescent="0.2">
      <c r="B23" t="s">
        <v>76</v>
      </c>
      <c r="C23" s="12">
        <v>23755</v>
      </c>
      <c r="D23" s="12">
        <v>6460</v>
      </c>
      <c r="E23" s="12">
        <v>2226</v>
      </c>
      <c r="F23" s="12">
        <v>1042</v>
      </c>
      <c r="G23" s="12">
        <v>8478</v>
      </c>
      <c r="H23" s="12">
        <v>3921</v>
      </c>
      <c r="I23" s="12">
        <v>21176</v>
      </c>
    </row>
    <row r="24" spans="2:9" x14ac:dyDescent="0.2">
      <c r="B24" t="s">
        <v>77</v>
      </c>
      <c r="C24" s="12">
        <v>15910</v>
      </c>
      <c r="D24" s="12">
        <v>2118</v>
      </c>
      <c r="E24" s="12">
        <v>43526</v>
      </c>
      <c r="F24" s="12">
        <v>10328</v>
      </c>
      <c r="G24" s="12">
        <v>0</v>
      </c>
      <c r="H24" s="12">
        <v>333</v>
      </c>
      <c r="I24" s="12">
        <v>23176</v>
      </c>
    </row>
    <row r="25" spans="2:9" x14ac:dyDescent="0.2">
      <c r="B25" t="s">
        <v>48</v>
      </c>
      <c r="C25" s="12">
        <v>2465</v>
      </c>
      <c r="D25" s="12">
        <v>1597</v>
      </c>
      <c r="E25" s="12">
        <v>231790</v>
      </c>
      <c r="F25" s="12">
        <v>88515</v>
      </c>
      <c r="G25" s="12">
        <v>0</v>
      </c>
      <c r="H25" s="12">
        <v>11423</v>
      </c>
      <c r="I25" s="12">
        <v>24544</v>
      </c>
    </row>
    <row r="26" spans="2:9" x14ac:dyDescent="0.2">
      <c r="B26" t="s">
        <v>53</v>
      </c>
      <c r="C26" s="12">
        <v>25700</v>
      </c>
      <c r="D26" s="12">
        <v>2070</v>
      </c>
      <c r="E26" s="12">
        <v>163341</v>
      </c>
      <c r="F26" s="12">
        <v>40839</v>
      </c>
      <c r="G26" s="12">
        <v>0</v>
      </c>
      <c r="H26" s="12">
        <v>3253</v>
      </c>
      <c r="I26" s="12">
        <v>38694</v>
      </c>
    </row>
    <row r="27" spans="2:9" x14ac:dyDescent="0.2">
      <c r="B27" t="s">
        <v>70</v>
      </c>
      <c r="C27" s="12">
        <v>49390</v>
      </c>
      <c r="D27" s="12">
        <v>9668</v>
      </c>
      <c r="E27" s="12">
        <v>47550</v>
      </c>
      <c r="F27" s="12">
        <v>745</v>
      </c>
      <c r="G27" s="12">
        <v>12567</v>
      </c>
      <c r="H27" s="12">
        <v>2090</v>
      </c>
      <c r="I27" s="12">
        <v>19421</v>
      </c>
    </row>
    <row r="28" spans="2:9" x14ac:dyDescent="0.2">
      <c r="B28" t="s">
        <v>65</v>
      </c>
      <c r="C28" s="12">
        <v>12300</v>
      </c>
      <c r="D28" s="12">
        <v>6367</v>
      </c>
      <c r="E28" s="12">
        <v>578</v>
      </c>
      <c r="F28" s="12">
        <v>4499</v>
      </c>
      <c r="G28" s="12">
        <v>0</v>
      </c>
      <c r="H28" s="12">
        <v>0</v>
      </c>
      <c r="I28" s="12">
        <v>712</v>
      </c>
    </row>
    <row r="29" spans="2:9" x14ac:dyDescent="0.2">
      <c r="B29" t="s">
        <v>52</v>
      </c>
      <c r="C29" s="12">
        <v>48955</v>
      </c>
      <c r="D29" s="12">
        <v>3850</v>
      </c>
      <c r="E29" s="12">
        <v>5904</v>
      </c>
      <c r="F29" s="12">
        <v>0</v>
      </c>
      <c r="G29" s="12">
        <v>0</v>
      </c>
      <c r="H29" s="12">
        <v>4992</v>
      </c>
      <c r="I29" s="12">
        <v>31066</v>
      </c>
    </row>
    <row r="30" spans="2:9" x14ac:dyDescent="0.2">
      <c r="B30" t="s">
        <v>55</v>
      </c>
      <c r="C30" s="12">
        <v>10440</v>
      </c>
      <c r="D30" s="12">
        <v>6282</v>
      </c>
      <c r="E30" s="12">
        <v>17919</v>
      </c>
      <c r="F30" s="12">
        <v>743</v>
      </c>
      <c r="G30" s="12">
        <v>0</v>
      </c>
      <c r="H30" s="12">
        <v>74738</v>
      </c>
      <c r="I30" s="12">
        <v>15085</v>
      </c>
    </row>
    <row r="31" spans="2:9" x14ac:dyDescent="0.2">
      <c r="B31" t="s">
        <v>58</v>
      </c>
      <c r="C31" s="12">
        <v>8660</v>
      </c>
      <c r="D31" s="12">
        <v>5209</v>
      </c>
      <c r="E31" s="12">
        <v>678</v>
      </c>
      <c r="F31" s="12">
        <v>1932</v>
      </c>
      <c r="G31" s="12">
        <v>0</v>
      </c>
      <c r="H31" s="12">
        <v>17</v>
      </c>
      <c r="I31" s="12">
        <v>286</v>
      </c>
    </row>
    <row r="32" spans="2:9" x14ac:dyDescent="0.2">
      <c r="B32" t="s">
        <v>78</v>
      </c>
      <c r="C32" s="12">
        <v>0</v>
      </c>
      <c r="D32" s="12">
        <v>160</v>
      </c>
      <c r="E32" s="12">
        <v>3500</v>
      </c>
      <c r="F32" s="12">
        <v>241</v>
      </c>
      <c r="G32" s="12">
        <v>0</v>
      </c>
      <c r="H32" s="12">
        <v>1673</v>
      </c>
      <c r="I32" s="12">
        <v>0</v>
      </c>
    </row>
    <row r="33" spans="2:9" x14ac:dyDescent="0.2">
      <c r="B33" t="s">
        <v>50</v>
      </c>
      <c r="C33" s="12">
        <v>52490</v>
      </c>
      <c r="D33" s="12">
        <v>2146</v>
      </c>
      <c r="E33" s="12">
        <v>291203</v>
      </c>
      <c r="F33" s="12">
        <v>97935</v>
      </c>
      <c r="G33" s="12">
        <v>0</v>
      </c>
      <c r="H33" s="12">
        <v>3016</v>
      </c>
      <c r="I33" s="12">
        <v>18849</v>
      </c>
    </row>
    <row r="34" spans="2:9" x14ac:dyDescent="0.2">
      <c r="B34" t="s">
        <v>79</v>
      </c>
      <c r="C34" s="12">
        <v>32510</v>
      </c>
      <c r="D34" s="12">
        <v>2023</v>
      </c>
      <c r="E34" s="12">
        <v>9340</v>
      </c>
      <c r="F34" s="12">
        <v>4568</v>
      </c>
      <c r="G34" s="12">
        <v>0</v>
      </c>
      <c r="H34" s="12">
        <v>6424</v>
      </c>
      <c r="I34" s="12">
        <v>80392</v>
      </c>
    </row>
    <row r="35" spans="2:9" x14ac:dyDescent="0.2">
      <c r="B35" t="s">
        <v>60</v>
      </c>
      <c r="C35" s="12">
        <v>0</v>
      </c>
      <c r="D35" s="12">
        <v>4139</v>
      </c>
      <c r="E35" s="12">
        <v>62131</v>
      </c>
      <c r="F35" s="12">
        <v>12836</v>
      </c>
      <c r="G35" s="12">
        <v>0</v>
      </c>
      <c r="H35" s="12">
        <v>60527</v>
      </c>
      <c r="I35" s="12">
        <v>41776</v>
      </c>
    </row>
    <row r="36" spans="2:9" x14ac:dyDescent="0.2">
      <c r="B36" t="s">
        <v>64</v>
      </c>
      <c r="C36" s="12">
        <v>40137</v>
      </c>
      <c r="D36" s="12">
        <v>12314</v>
      </c>
      <c r="E36" s="12">
        <v>8137</v>
      </c>
      <c r="F36" s="12">
        <v>0</v>
      </c>
      <c r="G36" s="12">
        <v>13207</v>
      </c>
      <c r="H36" s="12">
        <v>14127</v>
      </c>
      <c r="I36" s="12">
        <v>10770</v>
      </c>
    </row>
    <row r="38" spans="2:9" x14ac:dyDescent="0.2">
      <c r="B38" t="s">
        <v>82</v>
      </c>
    </row>
    <row r="39" spans="2:9" x14ac:dyDescent="0.2">
      <c r="B39" t="s">
        <v>102</v>
      </c>
    </row>
    <row r="40" spans="2:9" x14ac:dyDescent="0.2">
      <c r="B40" t="s">
        <v>45</v>
      </c>
      <c r="C40" t="s">
        <v>46</v>
      </c>
      <c r="D40" t="s">
        <v>47</v>
      </c>
    </row>
    <row r="41" spans="2:9" x14ac:dyDescent="0.2">
      <c r="B41" t="s">
        <v>48</v>
      </c>
      <c r="C41" t="s">
        <v>49</v>
      </c>
      <c r="D41" s="12">
        <v>40000</v>
      </c>
    </row>
    <row r="42" spans="2:9" x14ac:dyDescent="0.2">
      <c r="B42" t="s">
        <v>50</v>
      </c>
      <c r="C42" t="s">
        <v>51</v>
      </c>
      <c r="D42" s="12">
        <v>40000</v>
      </c>
    </row>
    <row r="43" spans="2:9" x14ac:dyDescent="0.2">
      <c r="B43" t="s">
        <v>50</v>
      </c>
      <c r="C43" t="s">
        <v>52</v>
      </c>
      <c r="D43" s="12">
        <v>26771.97</v>
      </c>
    </row>
    <row r="44" spans="2:9" x14ac:dyDescent="0.2">
      <c r="B44" t="s">
        <v>53</v>
      </c>
      <c r="C44" t="s">
        <v>54</v>
      </c>
      <c r="D44" s="12">
        <v>26651.63</v>
      </c>
    </row>
    <row r="45" spans="2:9" x14ac:dyDescent="0.2">
      <c r="B45" t="s">
        <v>48</v>
      </c>
      <c r="C45" t="s">
        <v>55</v>
      </c>
      <c r="D45" s="12">
        <v>20000</v>
      </c>
    </row>
    <row r="46" spans="2:9" x14ac:dyDescent="0.2">
      <c r="B46" t="s">
        <v>53</v>
      </c>
      <c r="C46" t="s">
        <v>56</v>
      </c>
      <c r="D46" s="12">
        <v>20000</v>
      </c>
    </row>
    <row r="47" spans="2:9" x14ac:dyDescent="0.2">
      <c r="B47" t="s">
        <v>55</v>
      </c>
      <c r="C47" t="s">
        <v>57</v>
      </c>
      <c r="D47" s="12">
        <v>18146.71</v>
      </c>
    </row>
    <row r="48" spans="2:9" x14ac:dyDescent="0.2">
      <c r="B48" t="s">
        <v>52</v>
      </c>
      <c r="C48" t="s">
        <v>51</v>
      </c>
      <c r="D48" s="12">
        <v>17392.02</v>
      </c>
    </row>
    <row r="49" spans="2:4" x14ac:dyDescent="0.2">
      <c r="B49" t="s">
        <v>49</v>
      </c>
      <c r="C49" t="s">
        <v>53</v>
      </c>
      <c r="D49" s="12">
        <v>16838.29</v>
      </c>
    </row>
    <row r="50" spans="2:4" x14ac:dyDescent="0.2">
      <c r="B50" t="s">
        <v>51</v>
      </c>
      <c r="C50" t="s">
        <v>58</v>
      </c>
      <c r="D50" s="12">
        <v>15737.55</v>
      </c>
    </row>
    <row r="51" spans="2:4" x14ac:dyDescent="0.2">
      <c r="B51" t="s">
        <v>53</v>
      </c>
      <c r="C51" t="s">
        <v>59</v>
      </c>
      <c r="D51" s="12">
        <v>14229.65</v>
      </c>
    </row>
    <row r="52" spans="2:4" x14ac:dyDescent="0.2">
      <c r="B52" t="s">
        <v>60</v>
      </c>
      <c r="C52" t="s">
        <v>61</v>
      </c>
      <c r="D52" s="12">
        <v>9211.2900000000009</v>
      </c>
    </row>
    <row r="53" spans="2:4" x14ac:dyDescent="0.2">
      <c r="B53" t="s">
        <v>60</v>
      </c>
      <c r="C53" t="s">
        <v>62</v>
      </c>
      <c r="D53" s="12">
        <v>9137.7999999999993</v>
      </c>
    </row>
    <row r="54" spans="2:4" x14ac:dyDescent="0.2">
      <c r="B54" t="s">
        <v>59</v>
      </c>
      <c r="C54" t="s">
        <v>63</v>
      </c>
      <c r="D54" s="12">
        <v>7440.79</v>
      </c>
    </row>
    <row r="55" spans="2:4" x14ac:dyDescent="0.2">
      <c r="B55" t="s">
        <v>64</v>
      </c>
      <c r="C55" t="s">
        <v>65</v>
      </c>
      <c r="D55" s="12">
        <v>6827.12</v>
      </c>
    </row>
    <row r="56" spans="2:4" x14ac:dyDescent="0.2">
      <c r="B56" t="s">
        <v>51</v>
      </c>
      <c r="C56" t="s">
        <v>66</v>
      </c>
      <c r="D56" s="12">
        <v>4983.1899999999996</v>
      </c>
    </row>
    <row r="57" spans="2:4" x14ac:dyDescent="0.2">
      <c r="B57" t="s">
        <v>67</v>
      </c>
      <c r="C57" t="s">
        <v>68</v>
      </c>
      <c r="D57" s="12">
        <v>4946.6099999999997</v>
      </c>
    </row>
    <row r="58" spans="2:4" x14ac:dyDescent="0.2">
      <c r="B58" t="s">
        <v>62</v>
      </c>
      <c r="C58" t="s">
        <v>69</v>
      </c>
      <c r="D58" s="12">
        <v>3831.91</v>
      </c>
    </row>
    <row r="59" spans="2:4" x14ac:dyDescent="0.2">
      <c r="B59" t="s">
        <v>52</v>
      </c>
      <c r="C59" t="s">
        <v>70</v>
      </c>
      <c r="D59" s="12">
        <v>3419.1</v>
      </c>
    </row>
    <row r="60" spans="2:4" x14ac:dyDescent="0.2">
      <c r="B60" t="s">
        <v>60</v>
      </c>
      <c r="C60" t="s">
        <v>69</v>
      </c>
      <c r="D60" s="12">
        <v>1746.55</v>
      </c>
    </row>
    <row r="61" spans="2:4" x14ac:dyDescent="0.2">
      <c r="B61" t="s">
        <v>61</v>
      </c>
      <c r="C61" t="s">
        <v>71</v>
      </c>
      <c r="D61" s="12">
        <v>659.18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50D3-6903-854A-B09D-027A4B3FE651}">
  <dimension ref="B2:H52"/>
  <sheetViews>
    <sheetView workbookViewId="0">
      <selection activeCell="F30" sqref="F30"/>
    </sheetView>
  </sheetViews>
  <sheetFormatPr baseColWidth="10" defaultRowHeight="15" x14ac:dyDescent="0.2"/>
  <sheetData>
    <row r="2" spans="2:8" x14ac:dyDescent="0.2">
      <c r="B2" t="s">
        <v>107</v>
      </c>
    </row>
    <row r="3" spans="2:8" x14ac:dyDescent="0.2"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</row>
    <row r="4" spans="2:8" x14ac:dyDescent="0.2">
      <c r="B4" t="s">
        <v>83</v>
      </c>
      <c r="C4" t="s">
        <v>83</v>
      </c>
      <c r="D4">
        <v>0</v>
      </c>
      <c r="E4">
        <v>105</v>
      </c>
      <c r="F4">
        <v>31</v>
      </c>
      <c r="G4">
        <v>105</v>
      </c>
      <c r="H4">
        <v>31</v>
      </c>
    </row>
    <row r="5" spans="2:8" x14ac:dyDescent="0.2">
      <c r="B5" t="s">
        <v>83</v>
      </c>
      <c r="C5" t="s">
        <v>84</v>
      </c>
      <c r="D5">
        <v>111.224</v>
      </c>
      <c r="E5">
        <v>105</v>
      </c>
      <c r="F5">
        <v>31</v>
      </c>
      <c r="G5">
        <v>122</v>
      </c>
      <c r="H5">
        <v>31</v>
      </c>
    </row>
    <row r="6" spans="2:8" x14ac:dyDescent="0.2">
      <c r="B6" t="s">
        <v>83</v>
      </c>
      <c r="C6" t="s">
        <v>85</v>
      </c>
      <c r="D6">
        <v>-132.256</v>
      </c>
      <c r="E6">
        <v>105</v>
      </c>
      <c r="F6">
        <v>31</v>
      </c>
      <c r="G6">
        <v>115</v>
      </c>
      <c r="H6">
        <v>39</v>
      </c>
    </row>
    <row r="7" spans="2:8" x14ac:dyDescent="0.2">
      <c r="B7" t="s">
        <v>83</v>
      </c>
      <c r="C7" t="s">
        <v>86</v>
      </c>
      <c r="D7">
        <v>0</v>
      </c>
      <c r="E7">
        <v>105</v>
      </c>
      <c r="F7">
        <v>31</v>
      </c>
      <c r="G7">
        <v>125</v>
      </c>
      <c r="H7">
        <v>45</v>
      </c>
    </row>
    <row r="8" spans="2:8" x14ac:dyDescent="0.2">
      <c r="B8" t="s">
        <v>83</v>
      </c>
      <c r="C8" t="s">
        <v>87</v>
      </c>
      <c r="D8">
        <v>-672.02200000000005</v>
      </c>
      <c r="E8">
        <v>105</v>
      </c>
      <c r="F8">
        <v>31</v>
      </c>
      <c r="G8">
        <v>93</v>
      </c>
      <c r="H8">
        <v>39</v>
      </c>
    </row>
    <row r="9" spans="2:8" x14ac:dyDescent="0.2">
      <c r="B9" t="s">
        <v>83</v>
      </c>
      <c r="C9" t="s">
        <v>88</v>
      </c>
      <c r="D9">
        <v>97.048000000000002</v>
      </c>
      <c r="E9">
        <v>105</v>
      </c>
      <c r="F9">
        <v>31</v>
      </c>
      <c r="G9">
        <v>110</v>
      </c>
      <c r="H9">
        <v>21</v>
      </c>
    </row>
    <row r="10" spans="2:8" x14ac:dyDescent="0.2">
      <c r="B10" t="s">
        <v>83</v>
      </c>
      <c r="C10" t="s">
        <v>78</v>
      </c>
      <c r="D10">
        <v>0</v>
      </c>
      <c r="E10">
        <v>105</v>
      </c>
      <c r="F10">
        <v>31</v>
      </c>
      <c r="G10">
        <v>90</v>
      </c>
      <c r="H10">
        <v>31</v>
      </c>
    </row>
    <row r="11" spans="2:8" x14ac:dyDescent="0.2">
      <c r="B11" t="s">
        <v>84</v>
      </c>
      <c r="C11" t="s">
        <v>83</v>
      </c>
      <c r="D11">
        <v>-111.224</v>
      </c>
      <c r="E11">
        <v>122</v>
      </c>
      <c r="F11">
        <v>31</v>
      </c>
      <c r="G11">
        <v>105</v>
      </c>
      <c r="H11">
        <v>31</v>
      </c>
    </row>
    <row r="12" spans="2:8" x14ac:dyDescent="0.2">
      <c r="B12" t="s">
        <v>84</v>
      </c>
      <c r="C12" t="s">
        <v>84</v>
      </c>
      <c r="D12">
        <v>0</v>
      </c>
      <c r="E12">
        <v>122</v>
      </c>
      <c r="F12">
        <v>31</v>
      </c>
      <c r="G12">
        <v>122</v>
      </c>
      <c r="H12">
        <v>31</v>
      </c>
    </row>
    <row r="13" spans="2:8" x14ac:dyDescent="0.2">
      <c r="B13" t="s">
        <v>84</v>
      </c>
      <c r="C13" t="s">
        <v>85</v>
      </c>
      <c r="D13">
        <v>-125.88200000000001</v>
      </c>
      <c r="E13">
        <v>122</v>
      </c>
      <c r="F13">
        <v>31</v>
      </c>
      <c r="G13">
        <v>115</v>
      </c>
      <c r="H13">
        <v>39</v>
      </c>
    </row>
    <row r="14" spans="2:8" x14ac:dyDescent="0.2">
      <c r="B14" t="s">
        <v>84</v>
      </c>
      <c r="C14" t="s">
        <v>86</v>
      </c>
      <c r="D14">
        <v>-21.943999999999999</v>
      </c>
      <c r="E14">
        <v>122</v>
      </c>
      <c r="F14">
        <v>31</v>
      </c>
      <c r="G14">
        <v>125</v>
      </c>
      <c r="H14">
        <v>45</v>
      </c>
    </row>
    <row r="15" spans="2:8" x14ac:dyDescent="0.2">
      <c r="B15" t="s">
        <v>84</v>
      </c>
      <c r="C15" t="s">
        <v>87</v>
      </c>
      <c r="D15">
        <v>-287.87799999999999</v>
      </c>
      <c r="E15">
        <v>122</v>
      </c>
      <c r="F15">
        <v>31</v>
      </c>
      <c r="G15">
        <v>93</v>
      </c>
      <c r="H15">
        <v>39</v>
      </c>
    </row>
    <row r="16" spans="2:8" x14ac:dyDescent="0.2">
      <c r="B16" t="s">
        <v>84</v>
      </c>
      <c r="C16" t="s">
        <v>88</v>
      </c>
      <c r="D16">
        <v>-57.905999999999999</v>
      </c>
      <c r="E16">
        <v>122</v>
      </c>
      <c r="F16">
        <v>31</v>
      </c>
      <c r="G16">
        <v>110</v>
      </c>
      <c r="H16">
        <v>21</v>
      </c>
    </row>
    <row r="17" spans="2:8" x14ac:dyDescent="0.2">
      <c r="B17" t="s">
        <v>84</v>
      </c>
      <c r="C17" t="s">
        <v>78</v>
      </c>
      <c r="D17">
        <v>0</v>
      </c>
      <c r="E17">
        <v>122</v>
      </c>
      <c r="F17">
        <v>31</v>
      </c>
      <c r="G17">
        <v>90</v>
      </c>
      <c r="H17">
        <v>31</v>
      </c>
    </row>
    <row r="18" spans="2:8" x14ac:dyDescent="0.2">
      <c r="B18" t="s">
        <v>85</v>
      </c>
      <c r="C18" t="s">
        <v>83</v>
      </c>
      <c r="D18">
        <v>132.256</v>
      </c>
      <c r="E18">
        <v>115</v>
      </c>
      <c r="F18">
        <v>39</v>
      </c>
      <c r="G18">
        <v>105</v>
      </c>
      <c r="H18">
        <v>31</v>
      </c>
    </row>
    <row r="19" spans="2:8" x14ac:dyDescent="0.2">
      <c r="B19" t="s">
        <v>85</v>
      </c>
      <c r="C19" t="s">
        <v>84</v>
      </c>
      <c r="D19">
        <v>125.88200000000001</v>
      </c>
      <c r="E19">
        <v>115</v>
      </c>
      <c r="F19">
        <v>39</v>
      </c>
      <c r="G19">
        <v>122</v>
      </c>
      <c r="H19">
        <v>31</v>
      </c>
    </row>
    <row r="20" spans="2:8" x14ac:dyDescent="0.2">
      <c r="B20" t="s">
        <v>85</v>
      </c>
      <c r="C20" t="s">
        <v>85</v>
      </c>
      <c r="D20">
        <v>0</v>
      </c>
      <c r="E20">
        <v>115</v>
      </c>
      <c r="F20">
        <v>39</v>
      </c>
      <c r="G20">
        <v>115</v>
      </c>
      <c r="H20">
        <v>39</v>
      </c>
    </row>
    <row r="21" spans="2:8" x14ac:dyDescent="0.2">
      <c r="B21" t="s">
        <v>85</v>
      </c>
      <c r="C21" t="s">
        <v>86</v>
      </c>
      <c r="D21">
        <v>-34.097999999999999</v>
      </c>
      <c r="E21">
        <v>115</v>
      </c>
      <c r="F21">
        <v>39</v>
      </c>
      <c r="G21">
        <v>125</v>
      </c>
      <c r="H21">
        <v>45</v>
      </c>
    </row>
    <row r="22" spans="2:8" x14ac:dyDescent="0.2">
      <c r="B22" t="s">
        <v>85</v>
      </c>
      <c r="C22" t="s">
        <v>87</v>
      </c>
      <c r="D22">
        <v>-89.231999999999999</v>
      </c>
      <c r="E22">
        <v>115</v>
      </c>
      <c r="F22">
        <v>39</v>
      </c>
      <c r="G22">
        <v>93</v>
      </c>
      <c r="H22">
        <v>39</v>
      </c>
    </row>
    <row r="23" spans="2:8" x14ac:dyDescent="0.2">
      <c r="B23" t="s">
        <v>85</v>
      </c>
      <c r="C23" t="s">
        <v>88</v>
      </c>
      <c r="D23">
        <v>0</v>
      </c>
      <c r="E23">
        <v>115</v>
      </c>
      <c r="F23">
        <v>39</v>
      </c>
      <c r="G23">
        <v>110</v>
      </c>
      <c r="H23">
        <v>21</v>
      </c>
    </row>
    <row r="24" spans="2:8" x14ac:dyDescent="0.2">
      <c r="B24" t="s">
        <v>85</v>
      </c>
      <c r="C24" t="s">
        <v>78</v>
      </c>
      <c r="D24">
        <v>0</v>
      </c>
      <c r="E24">
        <v>115</v>
      </c>
      <c r="F24">
        <v>39</v>
      </c>
      <c r="G24">
        <v>90</v>
      </c>
      <c r="H24">
        <v>31</v>
      </c>
    </row>
    <row r="25" spans="2:8" x14ac:dyDescent="0.2">
      <c r="B25" t="s">
        <v>86</v>
      </c>
      <c r="C25" t="s">
        <v>83</v>
      </c>
      <c r="D25">
        <v>0</v>
      </c>
      <c r="E25">
        <v>125</v>
      </c>
      <c r="F25">
        <v>45</v>
      </c>
      <c r="G25">
        <v>105</v>
      </c>
      <c r="H25">
        <v>31</v>
      </c>
    </row>
    <row r="26" spans="2:8" x14ac:dyDescent="0.2">
      <c r="B26" t="s">
        <v>86</v>
      </c>
      <c r="C26" t="s">
        <v>84</v>
      </c>
      <c r="D26">
        <v>21.943999999999999</v>
      </c>
      <c r="E26">
        <v>125</v>
      </c>
      <c r="F26">
        <v>45</v>
      </c>
      <c r="G26">
        <v>122</v>
      </c>
      <c r="H26">
        <v>31</v>
      </c>
    </row>
    <row r="27" spans="2:8" x14ac:dyDescent="0.2">
      <c r="B27" t="s">
        <v>86</v>
      </c>
      <c r="C27" t="s">
        <v>85</v>
      </c>
      <c r="D27">
        <v>34.097999999999999</v>
      </c>
      <c r="E27">
        <v>125</v>
      </c>
      <c r="F27">
        <v>45</v>
      </c>
      <c r="G27">
        <v>115</v>
      </c>
      <c r="H27">
        <v>39</v>
      </c>
    </row>
    <row r="28" spans="2:8" x14ac:dyDescent="0.2">
      <c r="B28" t="s">
        <v>86</v>
      </c>
      <c r="C28" t="s">
        <v>86</v>
      </c>
      <c r="D28">
        <v>0</v>
      </c>
      <c r="E28">
        <v>125</v>
      </c>
      <c r="F28">
        <v>45</v>
      </c>
      <c r="G28">
        <v>125</v>
      </c>
      <c r="H28">
        <v>45</v>
      </c>
    </row>
    <row r="29" spans="2:8" x14ac:dyDescent="0.2">
      <c r="B29" t="s">
        <v>86</v>
      </c>
      <c r="C29" t="s">
        <v>87</v>
      </c>
      <c r="D29">
        <v>0</v>
      </c>
      <c r="E29">
        <v>125</v>
      </c>
      <c r="F29">
        <v>45</v>
      </c>
      <c r="G29">
        <v>93</v>
      </c>
      <c r="H29">
        <v>39</v>
      </c>
    </row>
    <row r="30" spans="2:8" x14ac:dyDescent="0.2">
      <c r="B30" t="s">
        <v>86</v>
      </c>
      <c r="C30" t="s">
        <v>88</v>
      </c>
      <c r="D30">
        <v>0</v>
      </c>
      <c r="E30">
        <v>125</v>
      </c>
      <c r="F30">
        <v>45</v>
      </c>
      <c r="G30">
        <v>110</v>
      </c>
      <c r="H30">
        <v>21</v>
      </c>
    </row>
    <row r="31" spans="2:8" x14ac:dyDescent="0.2">
      <c r="B31" t="s">
        <v>86</v>
      </c>
      <c r="C31" t="s">
        <v>78</v>
      </c>
      <c r="D31">
        <v>0</v>
      </c>
      <c r="E31">
        <v>125</v>
      </c>
      <c r="F31">
        <v>45</v>
      </c>
      <c r="G31">
        <v>90</v>
      </c>
      <c r="H31">
        <v>31</v>
      </c>
    </row>
    <row r="32" spans="2:8" x14ac:dyDescent="0.2">
      <c r="B32" t="s">
        <v>87</v>
      </c>
      <c r="C32" t="s">
        <v>83</v>
      </c>
      <c r="D32">
        <v>672.02200000000005</v>
      </c>
      <c r="E32">
        <v>93</v>
      </c>
      <c r="F32">
        <v>39</v>
      </c>
      <c r="G32">
        <v>105</v>
      </c>
      <c r="H32">
        <v>31</v>
      </c>
    </row>
    <row r="33" spans="2:8" x14ac:dyDescent="0.2">
      <c r="B33" t="s">
        <v>87</v>
      </c>
      <c r="C33" t="s">
        <v>84</v>
      </c>
      <c r="D33">
        <v>287.87799999999999</v>
      </c>
      <c r="E33">
        <v>93</v>
      </c>
      <c r="F33">
        <v>39</v>
      </c>
      <c r="G33">
        <v>122</v>
      </c>
      <c r="H33">
        <v>31</v>
      </c>
    </row>
    <row r="34" spans="2:8" x14ac:dyDescent="0.2">
      <c r="B34" t="s">
        <v>87</v>
      </c>
      <c r="C34" t="s">
        <v>85</v>
      </c>
      <c r="D34">
        <v>89.231999999999999</v>
      </c>
      <c r="E34">
        <v>93</v>
      </c>
      <c r="F34">
        <v>39</v>
      </c>
      <c r="G34">
        <v>115</v>
      </c>
      <c r="H34">
        <v>39</v>
      </c>
    </row>
    <row r="35" spans="2:8" x14ac:dyDescent="0.2">
      <c r="B35" t="s">
        <v>87</v>
      </c>
      <c r="C35" t="s">
        <v>86</v>
      </c>
      <c r="D35">
        <v>0</v>
      </c>
      <c r="E35">
        <v>93</v>
      </c>
      <c r="F35">
        <v>39</v>
      </c>
      <c r="G35">
        <v>125</v>
      </c>
      <c r="H35">
        <v>45</v>
      </c>
    </row>
    <row r="36" spans="2:8" x14ac:dyDescent="0.2">
      <c r="B36" t="s">
        <v>87</v>
      </c>
      <c r="C36" t="s">
        <v>87</v>
      </c>
      <c r="D36">
        <v>0</v>
      </c>
      <c r="E36">
        <v>93</v>
      </c>
      <c r="F36">
        <v>39</v>
      </c>
      <c r="G36">
        <v>93</v>
      </c>
      <c r="H36">
        <v>39</v>
      </c>
    </row>
    <row r="37" spans="2:8" x14ac:dyDescent="0.2">
      <c r="B37" t="s">
        <v>87</v>
      </c>
      <c r="C37" t="s">
        <v>88</v>
      </c>
      <c r="D37">
        <v>0</v>
      </c>
      <c r="E37">
        <v>93</v>
      </c>
      <c r="F37">
        <v>39</v>
      </c>
      <c r="G37">
        <v>110</v>
      </c>
      <c r="H37">
        <v>21</v>
      </c>
    </row>
    <row r="38" spans="2:8" x14ac:dyDescent="0.2">
      <c r="B38" t="s">
        <v>87</v>
      </c>
      <c r="C38" t="s">
        <v>78</v>
      </c>
      <c r="D38">
        <v>0</v>
      </c>
      <c r="E38">
        <v>93</v>
      </c>
      <c r="F38">
        <v>39</v>
      </c>
      <c r="G38">
        <v>90</v>
      </c>
      <c r="H38">
        <v>31</v>
      </c>
    </row>
    <row r="39" spans="2:8" x14ac:dyDescent="0.2">
      <c r="B39" t="s">
        <v>88</v>
      </c>
      <c r="C39" t="s">
        <v>83</v>
      </c>
      <c r="D39">
        <v>-97.048000000000002</v>
      </c>
      <c r="E39">
        <v>110</v>
      </c>
      <c r="F39">
        <v>21</v>
      </c>
      <c r="G39">
        <v>105</v>
      </c>
      <c r="H39">
        <v>31</v>
      </c>
    </row>
    <row r="40" spans="2:8" x14ac:dyDescent="0.2">
      <c r="B40" t="s">
        <v>88</v>
      </c>
      <c r="C40" t="s">
        <v>84</v>
      </c>
      <c r="D40">
        <v>57.905999999999999</v>
      </c>
      <c r="E40">
        <v>110</v>
      </c>
      <c r="F40">
        <v>21</v>
      </c>
      <c r="G40">
        <v>122</v>
      </c>
      <c r="H40">
        <v>31</v>
      </c>
    </row>
    <row r="41" spans="2:8" x14ac:dyDescent="0.2">
      <c r="B41" t="s">
        <v>88</v>
      </c>
      <c r="C41" t="s">
        <v>85</v>
      </c>
      <c r="D41">
        <v>0</v>
      </c>
      <c r="E41">
        <v>110</v>
      </c>
      <c r="F41">
        <v>21</v>
      </c>
      <c r="G41">
        <v>115</v>
      </c>
      <c r="H41">
        <v>39</v>
      </c>
    </row>
    <row r="42" spans="2:8" x14ac:dyDescent="0.2">
      <c r="B42" t="s">
        <v>88</v>
      </c>
      <c r="C42" t="s">
        <v>86</v>
      </c>
      <c r="D42">
        <v>0</v>
      </c>
      <c r="E42">
        <v>110</v>
      </c>
      <c r="F42">
        <v>21</v>
      </c>
      <c r="G42">
        <v>125</v>
      </c>
      <c r="H42">
        <v>45</v>
      </c>
    </row>
    <row r="43" spans="2:8" x14ac:dyDescent="0.2">
      <c r="B43" t="s">
        <v>88</v>
      </c>
      <c r="C43" t="s">
        <v>87</v>
      </c>
      <c r="D43">
        <v>0</v>
      </c>
      <c r="E43">
        <v>110</v>
      </c>
      <c r="F43">
        <v>21</v>
      </c>
      <c r="G43">
        <v>93</v>
      </c>
      <c r="H43">
        <v>39</v>
      </c>
    </row>
    <row r="44" spans="2:8" x14ac:dyDescent="0.2">
      <c r="B44" t="s">
        <v>88</v>
      </c>
      <c r="C44" t="s">
        <v>88</v>
      </c>
      <c r="D44">
        <v>0</v>
      </c>
      <c r="E44">
        <v>110</v>
      </c>
      <c r="F44">
        <v>21</v>
      </c>
      <c r="G44">
        <v>110</v>
      </c>
      <c r="H44">
        <v>21</v>
      </c>
    </row>
    <row r="45" spans="2:8" x14ac:dyDescent="0.2">
      <c r="B45" t="s">
        <v>88</v>
      </c>
      <c r="C45" t="s">
        <v>78</v>
      </c>
      <c r="D45">
        <v>0</v>
      </c>
      <c r="E45">
        <v>110</v>
      </c>
      <c r="F45">
        <v>21</v>
      </c>
      <c r="G45">
        <v>90</v>
      </c>
      <c r="H45">
        <v>31</v>
      </c>
    </row>
    <row r="46" spans="2:8" x14ac:dyDescent="0.2">
      <c r="B46" t="s">
        <v>78</v>
      </c>
      <c r="C46" t="s">
        <v>83</v>
      </c>
      <c r="D46">
        <v>0</v>
      </c>
      <c r="E46">
        <v>90</v>
      </c>
      <c r="F46">
        <v>31</v>
      </c>
      <c r="G46">
        <v>105</v>
      </c>
      <c r="H46">
        <v>31</v>
      </c>
    </row>
    <row r="47" spans="2:8" x14ac:dyDescent="0.2">
      <c r="B47" t="s">
        <v>78</v>
      </c>
      <c r="C47" t="s">
        <v>84</v>
      </c>
      <c r="D47">
        <v>0</v>
      </c>
      <c r="E47">
        <v>90</v>
      </c>
      <c r="F47">
        <v>31</v>
      </c>
      <c r="G47">
        <v>122</v>
      </c>
      <c r="H47">
        <v>31</v>
      </c>
    </row>
    <row r="48" spans="2:8" x14ac:dyDescent="0.2">
      <c r="B48" t="s">
        <v>78</v>
      </c>
      <c r="C48" t="s">
        <v>85</v>
      </c>
      <c r="D48">
        <v>0</v>
      </c>
      <c r="E48">
        <v>90</v>
      </c>
      <c r="F48">
        <v>31</v>
      </c>
      <c r="G48">
        <v>115</v>
      </c>
      <c r="H48">
        <v>39</v>
      </c>
    </row>
    <row r="49" spans="2:8" x14ac:dyDescent="0.2">
      <c r="B49" t="s">
        <v>78</v>
      </c>
      <c r="C49" t="s">
        <v>86</v>
      </c>
      <c r="D49">
        <v>0</v>
      </c>
      <c r="E49">
        <v>90</v>
      </c>
      <c r="F49">
        <v>31</v>
      </c>
      <c r="G49">
        <v>125</v>
      </c>
      <c r="H49">
        <v>45</v>
      </c>
    </row>
    <row r="50" spans="2:8" x14ac:dyDescent="0.2">
      <c r="B50" t="s">
        <v>78</v>
      </c>
      <c r="C50" t="s">
        <v>87</v>
      </c>
      <c r="D50">
        <v>0</v>
      </c>
      <c r="E50">
        <v>90</v>
      </c>
      <c r="F50">
        <v>31</v>
      </c>
      <c r="G50">
        <v>93</v>
      </c>
      <c r="H50">
        <v>39</v>
      </c>
    </row>
    <row r="51" spans="2:8" x14ac:dyDescent="0.2">
      <c r="B51" t="s">
        <v>78</v>
      </c>
      <c r="C51" t="s">
        <v>88</v>
      </c>
      <c r="D51">
        <v>0</v>
      </c>
      <c r="E51">
        <v>90</v>
      </c>
      <c r="F51">
        <v>31</v>
      </c>
      <c r="G51">
        <v>110</v>
      </c>
      <c r="H51">
        <v>21</v>
      </c>
    </row>
    <row r="52" spans="2:8" x14ac:dyDescent="0.2">
      <c r="B52" t="s">
        <v>78</v>
      </c>
      <c r="C52" t="s">
        <v>78</v>
      </c>
      <c r="D52">
        <v>0</v>
      </c>
      <c r="E52">
        <v>90</v>
      </c>
      <c r="F52">
        <v>31</v>
      </c>
      <c r="G52">
        <v>90</v>
      </c>
      <c r="H52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</vt:lpstr>
      <vt:lpstr>Fig.1</vt:lpstr>
      <vt:lpstr>Fig.2</vt:lpstr>
      <vt:lpstr>Fig.3a</vt:lpstr>
      <vt:lpstr>Fig.3b</vt:lpstr>
      <vt:lpstr>Fig.4</vt:lpstr>
      <vt:lpstr>Fig.5</vt:lpstr>
      <vt:lpstr>Fig.6</vt:lpstr>
      <vt:lpstr>Fig. 7</vt:lpstr>
      <vt:lpstr>Fig.8a</vt:lpstr>
      <vt:lpstr>Fig. 8b</vt:lpstr>
    </vt:vector>
  </TitlesOfParts>
  <Company>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HEGANG</dc:creator>
  <cp:lastModifiedBy>GANG HE</cp:lastModifiedBy>
  <dcterms:created xsi:type="dcterms:W3CDTF">2014-03-29T00:11:26Z</dcterms:created>
  <dcterms:modified xsi:type="dcterms:W3CDTF">2020-05-19T12:52:59Z</dcterms:modified>
</cp:coreProperties>
</file>