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58aebf08b37535/Switch Final sheet 2025 NEW/Final Rent list with master sheet/"/>
    </mc:Choice>
  </mc:AlternateContent>
  <xr:revisionPtr revIDLastSave="341" documentId="13_ncr:1_{75402CD9-1F69-4705-934C-53E257D24AA4}" xr6:coauthVersionLast="47" xr6:coauthVersionMax="47" xr10:uidLastSave="{B3DE1B1F-0357-4D87-BDB2-B68E7EDC145F}"/>
  <bookViews>
    <workbookView xWindow="-108" yWindow="-108" windowWidth="23256" windowHeight="12456" activeTab="2" xr2:uid="{72C98AB5-9200-4C59-B28F-9E7A3EC5A1A3}"/>
  </bookViews>
  <sheets>
    <sheet name="Glassware " sheetId="1" r:id="rId1"/>
    <sheet name="Baroque Glass Buffet collection" sheetId="5" r:id="rId2"/>
    <sheet name="Metal Buffet Ware and Risrers " sheetId="8" r:id="rId3"/>
    <sheet name="Mono portions" sheetId="7" r:id="rId4"/>
    <sheet name="Plates" sheetId="9" r:id="rId5"/>
    <sheet name="Special Plates" sheetId="14" r:id="rId6"/>
    <sheet name="Mirror &amp; Glass for Buffet" sheetId="10" r:id="rId7"/>
    <sheet name="Platters &amp; Bowls" sheetId="4" r:id="rId8"/>
    <sheet name="Cutlery" sheetId="6" r:id="rId9"/>
    <sheet name=" Sets" sheetId="13" r:id="rId10"/>
    <sheet name="Other Equipments" sheetId="12" r:id="rId11"/>
    <sheet name="TOTE BOXES" sheetId="11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6" l="1"/>
  <c r="E26" i="6"/>
  <c r="F21" i="1"/>
  <c r="F17" i="1"/>
  <c r="F23" i="7"/>
  <c r="F17" i="5"/>
  <c r="F16" i="5"/>
  <c r="F59" i="5" l="1"/>
  <c r="F58" i="5"/>
  <c r="F23" i="1"/>
  <c r="E15" i="6"/>
  <c r="E14" i="6"/>
  <c r="E13" i="6"/>
  <c r="D12" i="9"/>
  <c r="F13" i="1" l="1"/>
  <c r="F39" i="5" l="1"/>
  <c r="F16" i="7"/>
  <c r="F26" i="5"/>
  <c r="E35" i="4"/>
  <c r="F49" i="5" l="1"/>
  <c r="E14" i="4"/>
  <c r="F37" i="5" l="1"/>
  <c r="E24" i="6" l="1"/>
  <c r="G24" i="8" l="1"/>
  <c r="H34" i="5" l="1"/>
  <c r="F8" i="8"/>
  <c r="F10" i="8"/>
  <c r="G35" i="5"/>
  <c r="F12" i="4"/>
  <c r="E28" i="6"/>
</calcChain>
</file>

<file path=xl/sharedStrings.xml><?xml version="1.0" encoding="utf-8"?>
<sst xmlns="http://schemas.openxmlformats.org/spreadsheetml/2006/main" count="694" uniqueCount="527">
  <si>
    <t xml:space="preserve">Ground floor , Gupta Mill Estate , Devidayal Mill Compound, Magazine Street , Darukhana Mumbai 400010 , Maharashtra, India. </t>
  </si>
  <si>
    <t xml:space="preserve">Discription </t>
  </si>
  <si>
    <t>Sr.No</t>
  </si>
  <si>
    <t>Code No</t>
  </si>
  <si>
    <t>Image</t>
  </si>
  <si>
    <t xml:space="preserve">Measurement </t>
  </si>
  <si>
    <t>Red W</t>
  </si>
  <si>
    <t>Wine 02
40,5cl 13 ¾oz
H 215mm 8 ½"
D 86mm 3 ½"</t>
  </si>
  <si>
    <t>White W</t>
  </si>
  <si>
    <t>Wine 01
52cl 17 ¾oz
H 230mm 9"
D 93mm 3 ¾"</t>
  </si>
  <si>
    <t>Champagne</t>
  </si>
  <si>
    <t>Champagne flute 09
22cl 7 ½oz
H 250mm 10"
D 70mm 2 ¾"</t>
  </si>
  <si>
    <t xml:space="preserve">cocktail </t>
  </si>
  <si>
    <t>Paris Saucer Champ. 28
26 cl 8 ¾oz
H 131mm 5 ¼"
D 96mm 3 ¾"</t>
  </si>
  <si>
    <t>Martini / Saucer Champ. 08
25 cl 8 ½oz
H 144mm 5 ¾"
D 98mm 4 "</t>
  </si>
  <si>
    <t xml:space="preserve">martini </t>
  </si>
  <si>
    <t>Martini 28
30 cl 10 ¼oz
H 188mm 7 ½"
D 125mm 4 ½"</t>
  </si>
  <si>
    <t>Gin &amp; Tonic/ cocktail</t>
  </si>
  <si>
    <t>Gin Tonic 00
63 cl 21 ½oz
H 203mm 8 "
D 105mm 4 ¼"</t>
  </si>
  <si>
    <t>Baloon</t>
  </si>
  <si>
    <t>Brandy 18
40 cl 13 ½ oz
H 138mm 5 ½"
D 95mm 3 ¾"</t>
  </si>
  <si>
    <t xml:space="preserve">Single Malt Whiskey  32
20 cl  ¾oz
</t>
  </si>
  <si>
    <t>old fashiond</t>
  </si>
  <si>
    <t>Cocktail tumbler 15
25 cl 8 ½oz
H 90mm 3 ½"
D 79mm 3 ¼"</t>
  </si>
  <si>
    <t>Singapore Double Old Fashioned 11oz (31cl)</t>
  </si>
  <si>
    <t>Old Fashioned 16
39 cl 13 oz
H 90mm 3 ½"
D 95mm 3 ¾"</t>
  </si>
  <si>
    <t>High ball</t>
  </si>
  <si>
    <t>Singapore Hiball 11.25oz (32cl)</t>
  </si>
  <si>
    <t>Highball 12
46 cl 15 ½oz
H 145mm 5 ¾"
D 76mm 3 "</t>
  </si>
  <si>
    <t>Beer</t>
  </si>
  <si>
    <t>Pilsener 19
36 cl 13 oz
H 184mm 7 ¼"
D 79mm 3 ¼"</t>
  </si>
  <si>
    <t>Beer tumbler 19
38 cl 12 ¾oz
H 212mm 8 ¼"
D 80mm 3 ¼"</t>
  </si>
  <si>
    <t>Whiskey tasting glass</t>
  </si>
  <si>
    <t xml:space="preserve">Sr No </t>
  </si>
  <si>
    <t xml:space="preserve">Rent </t>
  </si>
  <si>
    <t xml:space="preserve">Breakage </t>
  </si>
  <si>
    <t>Rectangle One 37.0cm x 16.5cm
(14½" x 6½")</t>
  </si>
  <si>
    <t>Vesuvius Amber Square One 27cm x 27cm (10 5/8\ x 10 5/8\)</t>
  </si>
  <si>
    <t>Ink Nomad Blue Plate Coupe 25.5cm 10\</t>
  </si>
  <si>
    <t>Control #</t>
  </si>
  <si>
    <t>Description</t>
  </si>
  <si>
    <t xml:space="preserve">SWITCH LIST 1 BUFFET </t>
  </si>
  <si>
    <t>SR. NO</t>
  </si>
  <si>
    <t xml:space="preserve">Code </t>
  </si>
  <si>
    <t xml:space="preserve">Image </t>
  </si>
  <si>
    <t>Specifications</t>
    <phoneticPr fontId="0" type="noConversion"/>
  </si>
  <si>
    <t>Ø 25 cm - h 6,5 cm I Ø 9,8 inch - h 2,6 inch</t>
  </si>
  <si>
    <t xml:space="preserve">Baroque dripping gold Glass  Bowl </t>
  </si>
  <si>
    <t xml:space="preserve"> Ø 34 cm - h 10,5 cm I Ø 13,4 inch - h 4,1 inch</t>
  </si>
  <si>
    <t>Baroque dripping glold Glass Plate with Stand</t>
  </si>
  <si>
    <t>Ø 37 cm - h 1,8 cm I Ø 14,6 inch - h 0,7 inch</t>
  </si>
  <si>
    <t xml:space="preserve">Baroque dripping  glod Glass platter round </t>
  </si>
  <si>
    <t>Ø 22 cm - h 2,5 cm I Ø 8,7 inch - h 1 inch</t>
  </si>
  <si>
    <t>Baroque dripping gold dessert Glass Plate</t>
  </si>
  <si>
    <t>Ø 37 cm - h 1,7 cm I Ø 14,6 inch - h 0,7 inch</t>
  </si>
  <si>
    <t>Baroque print Glass Plate</t>
  </si>
  <si>
    <t xml:space="preserve"> Ø 26 cm - h 10,5 cm Ø 10,2 inch - h 4,1 inch</t>
  </si>
  <si>
    <t xml:space="preserve">Baroque print Glass Plate with Stand small </t>
  </si>
  <si>
    <t>Ø 22 cm - h 3 cm I Ø 8,7 inch - h 1,2 inch</t>
  </si>
  <si>
    <t>uneven Baroque gold Glass Plate</t>
  </si>
  <si>
    <t xml:space="preserve"> Ø 28 cm - h 8,5 cm</t>
  </si>
  <si>
    <t>Baroque gold buffet Glass Bowl</t>
  </si>
  <si>
    <t>Ø 25 cm - h 14 cm
Ø 9,8 inch - h 5,5 inch</t>
  </si>
  <si>
    <t>Baroque printed gold Glass Bowl with Stand</t>
  </si>
  <si>
    <t xml:space="preserve">10 cm * 10 cm </t>
  </si>
  <si>
    <t xml:space="preserve">Baroque square Mono Portions </t>
  </si>
  <si>
    <t xml:space="preserve">Baroque round Mono Portions </t>
  </si>
  <si>
    <t xml:space="preserve">8.25 cm * 11.5 cm </t>
  </si>
  <si>
    <t xml:space="preserve">7.5 cm * 10 cm </t>
  </si>
  <si>
    <t xml:space="preserve">Baroque  Collection  Glass Buffet List  </t>
  </si>
  <si>
    <t xml:space="preserve">baroque oval Mono Portions </t>
  </si>
  <si>
    <t xml:space="preserve">Baroque oval small Mono Portions </t>
  </si>
  <si>
    <t>SRB 1</t>
  </si>
  <si>
    <t>SRB 2</t>
  </si>
  <si>
    <t>SRB 3</t>
  </si>
  <si>
    <t>SRB 4</t>
  </si>
  <si>
    <t>SRB 5</t>
  </si>
  <si>
    <t>SRB 6</t>
  </si>
  <si>
    <t>SRB 7</t>
  </si>
  <si>
    <t>SRB 8</t>
  </si>
  <si>
    <t>SRB 9</t>
  </si>
  <si>
    <t>SRB 10</t>
  </si>
  <si>
    <t>SRB 11</t>
  </si>
  <si>
    <t>SRB 12</t>
  </si>
  <si>
    <t>SRB 13</t>
  </si>
  <si>
    <t>SRG 1</t>
  </si>
  <si>
    <t>SRG 2</t>
  </si>
  <si>
    <t>SRG 3</t>
  </si>
  <si>
    <t>SRG 4</t>
  </si>
  <si>
    <t>SRG 5</t>
  </si>
  <si>
    <t>SRG 6</t>
  </si>
  <si>
    <t>SRG 7</t>
  </si>
  <si>
    <t>SRG 8</t>
  </si>
  <si>
    <t>SRG 9</t>
  </si>
  <si>
    <t>SRG 10</t>
  </si>
  <si>
    <t>SRG 11</t>
  </si>
  <si>
    <t>SRG 12</t>
  </si>
  <si>
    <t>SRG 13</t>
  </si>
  <si>
    <t>SRG 14</t>
  </si>
  <si>
    <t>SRG 15</t>
  </si>
  <si>
    <t>SRG 16</t>
  </si>
  <si>
    <t>SRP 1</t>
  </si>
  <si>
    <t>SRP  2</t>
  </si>
  <si>
    <t xml:space="preserve">SRP 3 </t>
  </si>
  <si>
    <t>SRAB 1</t>
  </si>
  <si>
    <t>SRAB 2</t>
  </si>
  <si>
    <t>SRAB 3</t>
  </si>
  <si>
    <t>SRAB 4</t>
  </si>
  <si>
    <t>SRAB 5</t>
  </si>
  <si>
    <t>S.No</t>
  </si>
  <si>
    <t>DESIGN NAME</t>
  </si>
  <si>
    <t>ITEM CODE</t>
  </si>
  <si>
    <t>ITEM DESCRIPTION</t>
  </si>
  <si>
    <t>DURBAN</t>
  </si>
  <si>
    <t xml:space="preserve">CUTLERY </t>
  </si>
  <si>
    <t>Sr #</t>
  </si>
  <si>
    <t>Product Image</t>
  </si>
  <si>
    <t xml:space="preserve">Description </t>
  </si>
  <si>
    <t>Product Code</t>
  </si>
  <si>
    <t>Dimensions in cm</t>
  </si>
  <si>
    <t xml:space="preserve"> Rental per unit </t>
  </si>
  <si>
    <t>SRAM 4</t>
  </si>
  <si>
    <t>L- 11 x B - 7.5</t>
  </si>
  <si>
    <t>SRAM 6</t>
  </si>
  <si>
    <t>SRAM 7</t>
  </si>
  <si>
    <t>SRAM 10</t>
  </si>
  <si>
    <t>D-8.5 x H-4</t>
  </si>
  <si>
    <t xml:space="preserve">Without handle Bowl </t>
  </si>
  <si>
    <t>SRAM 12</t>
  </si>
  <si>
    <t>50 ml H - 1.75'' x W 2.5''</t>
  </si>
  <si>
    <t>SRAM 13</t>
  </si>
  <si>
    <t>L-14 x B-7.0 x H-3</t>
  </si>
  <si>
    <t>Small Round Ramekin</t>
  </si>
  <si>
    <t>SRAM 18</t>
  </si>
  <si>
    <t>D-8 x H-2.5</t>
  </si>
  <si>
    <t>SRAM 19</t>
  </si>
  <si>
    <t>D-7.5 x H-2.5</t>
  </si>
  <si>
    <t>SRAM 20</t>
  </si>
  <si>
    <t>L-5.5 x B-5.5 x H- 3</t>
  </si>
  <si>
    <t xml:space="preserve"> Breakage per unit </t>
  </si>
  <si>
    <t>Sl No</t>
  </si>
  <si>
    <t>DESCRIPTION</t>
  </si>
  <si>
    <t>IMAGE</t>
  </si>
  <si>
    <t xml:space="preserve">Qty </t>
  </si>
  <si>
    <t>SR-D CUT  1</t>
  </si>
  <si>
    <r>
      <t xml:space="preserve">Durban Mocca Spoon                                                           </t>
    </r>
    <r>
      <rPr>
        <b/>
        <sz val="9"/>
        <rFont val="Aptos"/>
        <family val="2"/>
      </rPr>
      <t>L: 114.00 mm ; T: 2.50 mm</t>
    </r>
  </si>
  <si>
    <t>SR-D CUT  2</t>
  </si>
  <si>
    <r>
      <t xml:space="preserve">Durban Tea Spoon                                                               </t>
    </r>
    <r>
      <rPr>
        <b/>
        <sz val="9"/>
        <rFont val="Aptos"/>
        <family val="2"/>
      </rPr>
      <t>L: 146.00 mm ; T: 3.00 mm</t>
    </r>
  </si>
  <si>
    <t>SR-D CUT  3</t>
  </si>
  <si>
    <r>
      <t xml:space="preserve">Durban Dinner Spoon                                                           </t>
    </r>
    <r>
      <rPr>
        <b/>
        <sz val="9"/>
        <rFont val="Aptos"/>
        <family val="2"/>
      </rPr>
      <t>L: 189.00 mm ; T: 3.50 mm</t>
    </r>
  </si>
  <si>
    <t>SR-D CUT  4</t>
  </si>
  <si>
    <r>
      <t xml:space="preserve">Durban Dinner Fork                                                                 </t>
    </r>
    <r>
      <rPr>
        <b/>
        <sz val="9"/>
        <rFont val="Aptos"/>
        <family val="2"/>
      </rPr>
      <t>L: 189.00 mm ; T: 3.50 mm</t>
    </r>
  </si>
  <si>
    <t>SR-D CUT  5</t>
  </si>
  <si>
    <r>
      <t xml:space="preserve">Durban Dinner Knife                                                                </t>
    </r>
    <r>
      <rPr>
        <b/>
        <sz val="9"/>
        <rFont val="Aptos"/>
        <family val="2"/>
      </rPr>
      <t>L: 205.00 mm ; T: 7.00 mm</t>
    </r>
  </si>
  <si>
    <t>SR-D CUT  6</t>
  </si>
  <si>
    <r>
      <t xml:space="preserve">Durban Soup Spoon                                                                    </t>
    </r>
    <r>
      <rPr>
        <b/>
        <sz val="9"/>
        <rFont val="Aptos"/>
        <family val="2"/>
      </rPr>
      <t>L: 187.40 mm ; T: 3.50 mm</t>
    </r>
  </si>
  <si>
    <t>SR-D CUT  7</t>
  </si>
  <si>
    <r>
      <t xml:space="preserve">Durban Serving Spoon                                                </t>
    </r>
    <r>
      <rPr>
        <b/>
        <sz val="9"/>
        <rFont val="Aptos"/>
        <family val="2"/>
      </rPr>
      <t>L: 217.70 mm ; T: 4.00 mm</t>
    </r>
  </si>
  <si>
    <t>SR-D CUT  8</t>
  </si>
  <si>
    <r>
      <t xml:space="preserve">Durban Serving Fork                                                       </t>
    </r>
    <r>
      <rPr>
        <b/>
        <sz val="9"/>
        <rFont val="Aptos"/>
        <family val="2"/>
      </rPr>
      <t>L: 218.20 mm ; T: 4.00 mm</t>
    </r>
  </si>
  <si>
    <t>DURBAN- Rose Gold</t>
  </si>
  <si>
    <t>SR-DG CUT 1</t>
  </si>
  <si>
    <r>
      <t xml:space="preserve">Durban Mocca Spoon                                                           </t>
    </r>
    <r>
      <rPr>
        <b/>
        <sz val="9"/>
        <rFont val="Calibri"/>
        <family val="2"/>
        <scheme val="minor"/>
      </rPr>
      <t>L: 114.00 mm ; T: 2.50 mm</t>
    </r>
  </si>
  <si>
    <t>SR-DG CUT 2</t>
  </si>
  <si>
    <r>
      <t xml:space="preserve">Durban Tea Spoon                                                               </t>
    </r>
    <r>
      <rPr>
        <b/>
        <sz val="9"/>
        <rFont val="Calibri"/>
        <family val="2"/>
        <scheme val="minor"/>
      </rPr>
      <t>L: 146.00 mm ; T: 3.00 mm</t>
    </r>
  </si>
  <si>
    <t>SR-DG CUT 3</t>
  </si>
  <si>
    <r>
      <t xml:space="preserve">Durban Dinner Spoon                                                           </t>
    </r>
    <r>
      <rPr>
        <b/>
        <sz val="9"/>
        <rFont val="Calibri"/>
        <family val="2"/>
        <scheme val="minor"/>
      </rPr>
      <t>L: 189.00 mm ; T: 3.50 mm</t>
    </r>
  </si>
  <si>
    <t>SR-DG CUT 4</t>
  </si>
  <si>
    <r>
      <t xml:space="preserve">Durban Dinner Fork                                                                 </t>
    </r>
    <r>
      <rPr>
        <b/>
        <sz val="9"/>
        <rFont val="Calibri"/>
        <family val="2"/>
        <scheme val="minor"/>
      </rPr>
      <t>L: 189.00 mm ; T: 3.50 mm</t>
    </r>
  </si>
  <si>
    <t>SR-DG CUT 5</t>
  </si>
  <si>
    <r>
      <t xml:space="preserve">Durban Dinner Knife                                                                </t>
    </r>
    <r>
      <rPr>
        <b/>
        <sz val="9"/>
        <rFont val="Calibri"/>
        <family val="2"/>
        <scheme val="minor"/>
      </rPr>
      <t>L: 205.00 mm ; T: 7.00 mm</t>
    </r>
  </si>
  <si>
    <t>SR-DG CUT 6</t>
  </si>
  <si>
    <r>
      <t xml:space="preserve">Durban Soup Spoon                                                                    </t>
    </r>
    <r>
      <rPr>
        <b/>
        <sz val="9"/>
        <rFont val="Calibri"/>
        <family val="2"/>
        <scheme val="minor"/>
      </rPr>
      <t>L: 187.40 mm ; T: 3.50 mm</t>
    </r>
  </si>
  <si>
    <t>SR-DG CUT 7</t>
  </si>
  <si>
    <r>
      <t xml:space="preserve">Durban Serving Spoon                                                </t>
    </r>
    <r>
      <rPr>
        <b/>
        <sz val="9"/>
        <rFont val="Calibri"/>
        <family val="2"/>
        <scheme val="minor"/>
      </rPr>
      <t>L: 217.70 mm ; T: 4.00 mm</t>
    </r>
  </si>
  <si>
    <t>SR-DG CUT 8</t>
  </si>
  <si>
    <r>
      <t xml:space="preserve">Durban Serving Fork                                                       </t>
    </r>
    <r>
      <rPr>
        <b/>
        <sz val="9"/>
        <rFont val="Calibri"/>
        <family val="2"/>
        <scheme val="minor"/>
      </rPr>
      <t>L: 218.20 mm ; T: 4.00 mm</t>
    </r>
  </si>
  <si>
    <t xml:space="preserve">Quantity </t>
  </si>
  <si>
    <t>Item Code</t>
  </si>
  <si>
    <t>Particular</t>
  </si>
  <si>
    <t>Qty / Pc</t>
  </si>
  <si>
    <t xml:space="preserve">Rate Per Day </t>
  </si>
  <si>
    <t xml:space="preserve">Breakage Rate </t>
  </si>
  <si>
    <t>Picture</t>
  </si>
  <si>
    <t>Breakage</t>
  </si>
  <si>
    <t>SR MBW 1</t>
  </si>
  <si>
    <t>SR MBW 2</t>
  </si>
  <si>
    <t>SR MBW 3</t>
  </si>
  <si>
    <t>SR MBW 4</t>
  </si>
  <si>
    <t>SR MBW 5</t>
  </si>
  <si>
    <t>SR MBW 6</t>
  </si>
  <si>
    <t>SR MBW 7</t>
  </si>
  <si>
    <t>SR MBW 8</t>
  </si>
  <si>
    <t>SR MBW 9</t>
  </si>
  <si>
    <t>SR MBW 10</t>
  </si>
  <si>
    <t>SR MBW 11</t>
  </si>
  <si>
    <t>SR DIN P 1</t>
  </si>
  <si>
    <t xml:space="preserve">SR SID P 1 </t>
  </si>
  <si>
    <t>SR DIN B 1</t>
  </si>
  <si>
    <t xml:space="preserve">MODERN GREEN DINNER PLATE </t>
  </si>
  <si>
    <t xml:space="preserve">MODERN GREEN SIDE PLATE </t>
  </si>
  <si>
    <t xml:space="preserve">MODERN GREEN KATORI  </t>
  </si>
  <si>
    <t xml:space="preserve">190ML </t>
  </si>
  <si>
    <t xml:space="preserve">Breakage  </t>
  </si>
  <si>
    <t>Note</t>
  </si>
  <si>
    <t xml:space="preserve">Rent is on a per unit bases </t>
  </si>
  <si>
    <t xml:space="preserve">Breakage is on a per unit bases </t>
  </si>
  <si>
    <t>Qty of each unit</t>
  </si>
  <si>
    <t xml:space="preserve">Rent per Unit </t>
  </si>
  <si>
    <t xml:space="preserve">MIRROR </t>
  </si>
  <si>
    <t>SR GMRB 1</t>
  </si>
  <si>
    <t xml:space="preserve">Brown beveled mirror  Large 18inch Round </t>
  </si>
  <si>
    <t>SR GMRB 2</t>
  </si>
  <si>
    <t xml:space="preserve">Brown beveled Mirror Mid 15inch Round </t>
  </si>
  <si>
    <t>SR GMRB 3</t>
  </si>
  <si>
    <t xml:space="preserve">Brown beveled mirror Small 12 inch Round </t>
  </si>
  <si>
    <t>SR-GMR 1</t>
  </si>
  <si>
    <t xml:space="preserve"> Beveled mirror  Large 16 x 21 inch Uneven </t>
  </si>
  <si>
    <t>SR-GMR 2</t>
  </si>
  <si>
    <t xml:space="preserve">Beveled Mirror Mid  15 x 20  Uneven </t>
  </si>
  <si>
    <t>SR-GMR 3</t>
  </si>
  <si>
    <t xml:space="preserve">Beveled mirror Small  14 x 19 inch  Uneven </t>
  </si>
  <si>
    <t>SR-GA 1</t>
  </si>
  <si>
    <t xml:space="preserve">Brown beveled glass  Large 9 x28 Arrow </t>
  </si>
  <si>
    <t>SR-GA 2</t>
  </si>
  <si>
    <t xml:space="preserve">Brown beveled glass Mid 9 x 24 Arrow </t>
  </si>
  <si>
    <t>SR-GA 3</t>
  </si>
  <si>
    <t xml:space="preserve">Brown beveled glass Small 9 x 20 Arrow </t>
  </si>
  <si>
    <t xml:space="preserve">TRANSPARENT </t>
  </si>
  <si>
    <t>SR-GAT 1</t>
  </si>
  <si>
    <t xml:space="preserve">Transparent  beveled glass  Large 9 x28 Arrow </t>
  </si>
  <si>
    <t>SR-GAT 2</t>
  </si>
  <si>
    <t xml:space="preserve">Transparent  beveled glass Mid 9 x 24 Arrow </t>
  </si>
  <si>
    <t>SR-GAT 3</t>
  </si>
  <si>
    <t xml:space="preserve">Transparent  beveled glass Small 9 x 20 Arrow </t>
  </si>
  <si>
    <t>SR-GOT1</t>
  </si>
  <si>
    <t xml:space="preserve">Transparent  beveled glass  Large 12 x24 Oval </t>
  </si>
  <si>
    <t>SR-GOT 2</t>
  </si>
  <si>
    <t xml:space="preserve">Transparent  beveled glass Mid 12 x 20 Oval  </t>
  </si>
  <si>
    <t>SR-GOT 3</t>
  </si>
  <si>
    <t xml:space="preserve">Transparent  beveled glass Small 12 x 16 Oval  </t>
  </si>
  <si>
    <t xml:space="preserve">Images </t>
  </si>
  <si>
    <t xml:space="preserve"> Breakage </t>
  </si>
  <si>
    <t xml:space="preserve">Colour options available </t>
  </si>
  <si>
    <t>Dimensions: Ext: 59,3x23,5cm, Height: 27,6cm</t>
  </si>
  <si>
    <t>Dimensions: Ext: 38,2x14,5cm, Height: 37,3cm</t>
  </si>
  <si>
    <t>SRB 16</t>
  </si>
  <si>
    <t>Dimensions: Ext.diam: 15,0cm, Height: 18,0cm, Capacity: 270 ml</t>
  </si>
  <si>
    <t>SRB 17</t>
  </si>
  <si>
    <t xml:space="preserve"> Dimensions: Ext: 101,5x22,5cm, Height: 12,6cm</t>
  </si>
  <si>
    <t xml:space="preserve">Metal Stand with Monoportion display </t>
  </si>
  <si>
    <t>SRB 18</t>
  </si>
  <si>
    <t>Dimensions: Ext: 101,5x22,5cm, Height: 12,6cm</t>
  </si>
  <si>
    <t xml:space="preserve">Metal Stand with 6 inch glass plate for display </t>
  </si>
  <si>
    <t>SRB 19</t>
  </si>
  <si>
    <t>Dimensions: Ext: 35,0x13,0cm, Height: 31,5cm, Capacity: 195 ml</t>
  </si>
  <si>
    <t>SRB 20</t>
  </si>
  <si>
    <t xml:space="preserve">Metal and Glass Charlie Stand </t>
  </si>
  <si>
    <t xml:space="preserve">Metal and glass stand with 3 bowls </t>
  </si>
  <si>
    <t xml:space="preserve">Metal Gold Stand with 3 glass plates </t>
  </si>
  <si>
    <t xml:space="preserve"> 1 UNIT Large </t>
  </si>
  <si>
    <t xml:space="preserve">  1 UINTS Mid </t>
  </si>
  <si>
    <t xml:space="preserve">1 UNIT Small </t>
  </si>
  <si>
    <t>Metal Stand and glass platter M</t>
  </si>
  <si>
    <t>Metal Stand and glass platter L</t>
  </si>
  <si>
    <t>Metal Stand and glass platter S</t>
  </si>
  <si>
    <r>
      <t xml:space="preserve"> Dimensions: Ext: 78,0x70,0cm, Height: 15,0cm </t>
    </r>
    <r>
      <rPr>
        <sz val="11"/>
        <color rgb="FFFF0000"/>
        <rFont val="Aptos"/>
        <family val="2"/>
      </rPr>
      <t>(FULL SET)</t>
    </r>
  </si>
  <si>
    <t xml:space="preserve">32 Cm * 18cm </t>
  </si>
  <si>
    <t xml:space="preserve">Baroque round Rose gold Mono Portions </t>
  </si>
  <si>
    <t xml:space="preserve"> </t>
  </si>
  <si>
    <t>Atle / Krish Bowl Small ( 325 ml D-13 x H- 6.5</t>
  </si>
  <si>
    <t>SR MBW-12</t>
  </si>
  <si>
    <t xml:space="preserve"> cocktail Tumbler</t>
  </si>
  <si>
    <t xml:space="preserve">Glass only </t>
  </si>
  <si>
    <t xml:space="preserve">Glass </t>
  </si>
  <si>
    <t xml:space="preserve">SR BMW -13 </t>
  </si>
  <si>
    <t xml:space="preserve">Metal Stand and glass platter set ( Full Set ) 3 Units </t>
  </si>
  <si>
    <t xml:space="preserve">Uneven Quarter plate Indigo Blue </t>
  </si>
  <si>
    <t xml:space="preserve">SRAM 21 </t>
  </si>
  <si>
    <t>16 CM</t>
  </si>
  <si>
    <t xml:space="preserve">Uneven Quarter plate Earth </t>
  </si>
  <si>
    <t>SRAM 22</t>
  </si>
  <si>
    <t>SR DES 1</t>
  </si>
  <si>
    <t>Black rim flat plate (18mm)</t>
  </si>
  <si>
    <t>SRAB 9</t>
  </si>
  <si>
    <t xml:space="preserve">Rectangle One 37.0cm x 16.5cm (14½" x 6½") - Indigo blue 
</t>
  </si>
  <si>
    <t>SRAB 10</t>
  </si>
  <si>
    <t xml:space="preserve">Rectangle One 37.0cm x 16.5cm (14½" x 6½") - Olive green 
</t>
  </si>
  <si>
    <t xml:space="preserve">ITEM CODE </t>
  </si>
  <si>
    <t xml:space="preserve">Dubai rose gold Cake kinfe set of 2 </t>
  </si>
  <si>
    <t xml:space="preserve">SR -DBX CAKE 1 </t>
  </si>
  <si>
    <t xml:space="preserve">SRB 21 </t>
  </si>
  <si>
    <t>SRB 22</t>
  </si>
  <si>
    <t>SRB 23</t>
  </si>
  <si>
    <t xml:space="preserve">SRB 24 </t>
  </si>
  <si>
    <t>SRB RG 14</t>
  </si>
  <si>
    <t>SRB RGP 15</t>
  </si>
  <si>
    <t>SRB 25</t>
  </si>
  <si>
    <t>SRB 26</t>
  </si>
  <si>
    <t xml:space="preserve">gold round stairway charlie </t>
  </si>
  <si>
    <t>SRB 27</t>
  </si>
  <si>
    <t xml:space="preserve">Metal Gold Stand with 17 glass plates </t>
  </si>
  <si>
    <t>SRB 28</t>
  </si>
  <si>
    <t xml:space="preserve">W- 30CM , H - 4 inch </t>
  </si>
  <si>
    <t xml:space="preserve">Glass Mono portion </t>
  </si>
  <si>
    <t>SRB -29</t>
  </si>
  <si>
    <t>Rose gold bowl (Large)</t>
  </si>
  <si>
    <t>SRB-30</t>
  </si>
  <si>
    <t xml:space="preserve">SRB 31 </t>
  </si>
  <si>
    <t>Rose gold bowl (Mid size)</t>
  </si>
  <si>
    <t xml:space="preserve">          </t>
  </si>
  <si>
    <t xml:space="preserve">W- 13 CM , H - 2.5 inch </t>
  </si>
  <si>
    <t xml:space="preserve">W- 25CM , H - 2.5 inch </t>
  </si>
  <si>
    <t xml:space="preserve">W- 13CM,  L  25.5CM , H - 2.5 inch </t>
  </si>
  <si>
    <t>SRB 29</t>
  </si>
  <si>
    <t>SRB 32</t>
  </si>
  <si>
    <t>SRB 33</t>
  </si>
  <si>
    <t xml:space="preserve">Baroque gold design Glass platter round </t>
  </si>
  <si>
    <t xml:space="preserve">SRB 32 </t>
  </si>
  <si>
    <t xml:space="preserve">Baroque gold &amp; white Glass platter round </t>
  </si>
  <si>
    <t>SRB 34</t>
  </si>
  <si>
    <t>SR-GWBP -1</t>
  </si>
  <si>
    <t>SR BMW-14</t>
  </si>
  <si>
    <t xml:space="preserve">Round Gold cake / buffet riser 
</t>
  </si>
  <si>
    <t xml:space="preserve">Uneven Gold cake / buffet riser 
</t>
  </si>
  <si>
    <t>SR BMW -15</t>
  </si>
  <si>
    <t>Metal and Glass Leaf Patter with 2 glass leaf mono's</t>
  </si>
  <si>
    <r>
      <t xml:space="preserve">Small Rectangular Plate ( Half ) </t>
    </r>
    <r>
      <rPr>
        <b/>
        <sz val="14"/>
        <color theme="1"/>
        <rFont val="Aptos"/>
        <family val="2"/>
      </rPr>
      <t>Blue</t>
    </r>
  </si>
  <si>
    <r>
      <t xml:space="preserve">Small Rectangular Plate ( Half ) </t>
    </r>
    <r>
      <rPr>
        <b/>
        <sz val="14"/>
        <color theme="1"/>
        <rFont val="Aptos"/>
        <family val="2"/>
      </rPr>
      <t>White</t>
    </r>
  </si>
  <si>
    <t xml:space="preserve">Small Round Edge Katori ( 150 ml ) </t>
  </si>
  <si>
    <r>
      <t xml:space="preserve">Small Round Edge Katori ( 150 ml ) </t>
    </r>
    <r>
      <rPr>
        <b/>
        <sz val="14"/>
        <color theme="1"/>
        <rFont val="Aptos"/>
        <family val="2"/>
      </rPr>
      <t>GREEN</t>
    </r>
  </si>
  <si>
    <r>
      <t xml:space="preserve">Small Round Edge Katori ( 150 ml )    </t>
    </r>
    <r>
      <rPr>
        <b/>
        <sz val="14"/>
        <color theme="1"/>
        <rFont val="Aptos"/>
        <family val="2"/>
      </rPr>
      <t xml:space="preserve"> GREY WHITE</t>
    </r>
  </si>
  <si>
    <t>Oval  Dish BLUE</t>
  </si>
  <si>
    <t>Oval  Dish RED</t>
  </si>
  <si>
    <t>Oval  Dish YELLOW</t>
  </si>
  <si>
    <t xml:space="preserve">Oval  Dish MAROON </t>
  </si>
  <si>
    <t>Oval  Dish GREY</t>
  </si>
  <si>
    <t>Small Round Ramekin GREY WHITE</t>
  </si>
  <si>
    <t>Small Round Ramekin BLUE</t>
  </si>
  <si>
    <t>Small Round Ramekin PINK</t>
  </si>
  <si>
    <t>Small Round Ramekin BLACK</t>
  </si>
  <si>
    <t>Small Round Ramekin RED</t>
  </si>
  <si>
    <t>Sauce Dip Bowl ( 75 ml )  GREY</t>
  </si>
  <si>
    <t>Sauce Dip Bowl ( 75 ml ) GREEN</t>
  </si>
  <si>
    <t xml:space="preserve">Sauce Dip Bowl ( 75 ml ) </t>
  </si>
  <si>
    <t>Sauce Dip Bowl ( 75 ml ) SKY BLUE</t>
  </si>
  <si>
    <t>Square Katori ( WHITE DOTTED )</t>
  </si>
  <si>
    <t>Square Katori ( YELLOW )</t>
  </si>
  <si>
    <t>Square Katori ( OFF WHITE )</t>
  </si>
  <si>
    <t>Square Katori ( GREEN )</t>
  </si>
  <si>
    <t>Square Katori ( GREY)</t>
  </si>
  <si>
    <t>Square Katori ( WHITE )</t>
  </si>
  <si>
    <t>Rectangular Platter ( Yellow with white inside )</t>
  </si>
  <si>
    <t>Tall Edge Big Bowl D-24 x H-9.5  (PINK )</t>
  </si>
  <si>
    <t>Tall Edge Big Bowl D-24 x H-9.5 (GREEN )</t>
  </si>
  <si>
    <t>Tall Edge Big Bowl D-24 x H-9.5  ( GREY )</t>
  </si>
  <si>
    <t>Double Portion Serving Bowl D-25 x H-6.5 ( GREY )</t>
  </si>
  <si>
    <t>Double Portion Serving Bowl D-25 x H-6.5 (GREEN )</t>
  </si>
  <si>
    <t>Double Portion Serving Bowl D-25 x H-6.5 ( PINK )</t>
  </si>
  <si>
    <t>Tall Edge Small Bowl D-14 x H-8 (GREY )</t>
  </si>
  <si>
    <t>Tall Edge Small Bowl D-14 x H-8 (GREEN )</t>
  </si>
  <si>
    <t>Tall Edge Small Bowl D-14 x H-8 ( PINK )</t>
  </si>
  <si>
    <t>Single Portion Serving Bowl  D-20 x H-6.5 (GREY )</t>
  </si>
  <si>
    <t>Single Portion Serving Bowl  D-20 x H-6.5 ( GREEN )</t>
  </si>
  <si>
    <t>Single Portion Serving Bowl  D-20 x H-6.5 ( PINK )</t>
  </si>
  <si>
    <t>Sink Bowl ( 650 ml ) D-15 x H-8 ( GREY )</t>
  </si>
  <si>
    <t>Sink Bowl ( 650 ml ) D-15 x H-8 ( GREEN )</t>
  </si>
  <si>
    <t>Sink Bowl ( 650 ml ) D-15 x H-8 ( PINK )</t>
  </si>
  <si>
    <t>13"</t>
  </si>
  <si>
    <t>10"</t>
  </si>
  <si>
    <t>SRB 35</t>
  </si>
  <si>
    <t>SRB 36</t>
  </si>
  <si>
    <t>Baroque Gold Mono Portions With Stand</t>
  </si>
  <si>
    <t>SRB 37</t>
  </si>
  <si>
    <t>Baroque Black Mono Portions With Stand</t>
  </si>
  <si>
    <t>SRB 38</t>
  </si>
  <si>
    <t>White and gold bread plate</t>
  </si>
  <si>
    <t>7"</t>
  </si>
  <si>
    <t>Baroque gold &amp; white design Glass platter round               ( MID )</t>
  </si>
  <si>
    <t>Baroque gold &amp; white design Glass platter round               ( LARGE )</t>
  </si>
  <si>
    <t>SR TB-1</t>
  </si>
  <si>
    <t>SR TB-2</t>
  </si>
  <si>
    <t>GREEN TOTE BOX LARGE  ( 22"/16" )</t>
  </si>
  <si>
    <t xml:space="preserve">Rent Per Day </t>
  </si>
  <si>
    <t xml:space="preserve"> Bowl  - 500ml ( S)</t>
  </si>
  <si>
    <t xml:space="preserve"> Bowl  D-22  x H-5 (M)</t>
  </si>
  <si>
    <t xml:space="preserve"> D-27 x H-5.5 (L)</t>
  </si>
  <si>
    <t xml:space="preserve">Brown glass bowl - 400 ml </t>
  </si>
  <si>
    <t xml:space="preserve">SRGB -20 </t>
  </si>
  <si>
    <t>SRGB -21</t>
  </si>
  <si>
    <t xml:space="preserve">Black  glass bowl - 400 ml </t>
  </si>
  <si>
    <t xml:space="preserve">SRAM -30 </t>
  </si>
  <si>
    <t>Rose gold bowl (Small size)</t>
  </si>
  <si>
    <t xml:space="preserve">  </t>
  </si>
  <si>
    <t xml:space="preserve">SR CHF -1 </t>
  </si>
  <si>
    <t xml:space="preserve">SR LAD 1 </t>
  </si>
  <si>
    <t>SR LAD 2</t>
  </si>
  <si>
    <t>Casoral with warmer  6Ltr</t>
  </si>
  <si>
    <t>SR MBW-13</t>
  </si>
  <si>
    <t>SR BMW -14</t>
  </si>
  <si>
    <t xml:space="preserve">SR GOLD -1 </t>
  </si>
  <si>
    <t xml:space="preserve">SR GOLD -2 </t>
  </si>
  <si>
    <t xml:space="preserve">SR GOLD -3 </t>
  </si>
  <si>
    <t>10cm</t>
  </si>
  <si>
    <t>10.5cm</t>
  </si>
  <si>
    <r>
      <t xml:space="preserve">White &amp; Gold bread / dessert Box  </t>
    </r>
    <r>
      <rPr>
        <b/>
        <sz val="11"/>
        <color theme="1"/>
        <rFont val="Aptos"/>
        <family val="2"/>
      </rPr>
      <t xml:space="preserve">Large </t>
    </r>
  </si>
  <si>
    <r>
      <t>White &amp; Gold bread / dessert Box</t>
    </r>
    <r>
      <rPr>
        <b/>
        <sz val="11"/>
        <color theme="1"/>
        <rFont val="Aptos"/>
        <family val="2"/>
      </rPr>
      <t xml:space="preserve"> Big</t>
    </r>
  </si>
  <si>
    <r>
      <t xml:space="preserve">White &amp; Gold bread / dessert Box  </t>
    </r>
    <r>
      <rPr>
        <b/>
        <sz val="11"/>
        <color theme="1"/>
        <rFont val="Aptos"/>
        <family val="2"/>
      </rPr>
      <t>MiD</t>
    </r>
  </si>
  <si>
    <r>
      <t xml:space="preserve">White &amp; Gold bread / dessert Box </t>
    </r>
    <r>
      <rPr>
        <b/>
        <sz val="11"/>
        <color theme="1"/>
        <rFont val="Aptos"/>
        <family val="2"/>
      </rPr>
      <t>Small</t>
    </r>
  </si>
  <si>
    <t>SR TEA 1</t>
  </si>
  <si>
    <t>Asain tea set with 6 cups and 1 pot (Red)</t>
  </si>
  <si>
    <t>QTY</t>
  </si>
  <si>
    <t>ladel 1</t>
  </si>
  <si>
    <t>ladel 2</t>
  </si>
  <si>
    <t>Metal Risers 1 Black Matte Finish ( SMALL )  25 x 21 x 15cm</t>
  </si>
  <si>
    <t>Metal Risers 1 Black Matte Finish ( MID ) 25 x 21 x 20cm</t>
  </si>
  <si>
    <t>Metal Risers 1 Black Matte Finish ( LARGE )  25 x 21 x 25cm</t>
  </si>
  <si>
    <t>Metal Risers 6 Black Matte Finish ( ROUND ) D21cm x H10cm</t>
  </si>
  <si>
    <t>Metal Risers 6 Black Matte Finish ( ROUND ) D21cm x H20cm</t>
  </si>
  <si>
    <t>Metal Risers 2 Black Matte Finish ( SQR SMALL )  18 x 18 x 10 cm</t>
  </si>
  <si>
    <t>Metal Risers 2 Black Matte Finish ( SQR MID )  18 x 18 x 15 cm</t>
  </si>
  <si>
    <t>Metal Risers 2 Black Matte Finish ( SQR LARGE ) 18 x 18 x 20 cm</t>
  </si>
  <si>
    <t>Metal Risers 1 Black Matte Finish (ROUND SMALL ) 25 x 21 x 10cm</t>
  </si>
  <si>
    <t>Metal Risers 1 Black Matte Finish ( ROUND MID )  25 x 21 x 15cm</t>
  </si>
  <si>
    <t>Metal Risers 1 Black Matte Finish ( ROUND LARGE ) 25 x 21 x 20cm</t>
  </si>
  <si>
    <t>Half Round Solid Riser Big PVD Champagne Gold Matte (1 set has 2 units)- Large</t>
  </si>
  <si>
    <t xml:space="preserve">Half Round Solid Riser Big PVD Champagne Gold Matte (1 set has 2 units) - Mid size </t>
  </si>
  <si>
    <t xml:space="preserve">Half Square  Solid Riser Big PVD Dark Champagne Gold Matte (1 set has 2 units) Large </t>
  </si>
  <si>
    <t>Half Square  Solid Riser Big PVD Dark Champagne Gold Matte (1 set has 2 units)- Small size</t>
  </si>
  <si>
    <t>Metal Risers Gold  ( ROUND  MID SIZE  )</t>
  </si>
  <si>
    <t xml:space="preserve">Half Round Solid Riser  Gold  (1 set has 2 units) - Large </t>
  </si>
  <si>
    <t xml:space="preserve">Half Round Solid Riser  Gold  (1 set has 2 units) - Samll </t>
  </si>
  <si>
    <t>GREEN TOTE BOX MID  ( 20"/15" )</t>
  </si>
  <si>
    <t>Brown beveled glass Small 20CM ( 2 in  shade White , sky blue , pink)</t>
  </si>
  <si>
    <t>SRGB-22</t>
  </si>
  <si>
    <t xml:space="preserve">Glass Bowl  White </t>
  </si>
  <si>
    <t>SR SUP 1</t>
  </si>
  <si>
    <t>Thai Soup set ( 8 Units )</t>
  </si>
  <si>
    <t xml:space="preserve">Smla Bruna Italy Plater Large </t>
  </si>
  <si>
    <t>Smla Bruna Italy Plater Mid</t>
  </si>
  <si>
    <t>Smla Bruna Italy Plater Ovel</t>
  </si>
  <si>
    <t>SR BIP-1</t>
  </si>
  <si>
    <t>SR BIP-2</t>
  </si>
  <si>
    <t>SR BIP-3</t>
  </si>
  <si>
    <t>SRAM 23</t>
  </si>
  <si>
    <t>SRAM 24</t>
  </si>
  <si>
    <t>SRAM 25</t>
  </si>
  <si>
    <t>SRAM 26</t>
  </si>
  <si>
    <t xml:space="preserve">Leaf Mono Portion  Blue </t>
  </si>
  <si>
    <t xml:space="preserve">Leaf Mono Portion  Sky Blue </t>
  </si>
  <si>
    <t xml:space="preserve">Leaf Mono Portion  Green </t>
  </si>
  <si>
    <t>Leaf Mono Portion Light Green</t>
  </si>
  <si>
    <t>Baroque dripping gold Quter Glass Plate</t>
  </si>
  <si>
    <t>SRB 39</t>
  </si>
  <si>
    <t>SRB 40</t>
  </si>
  <si>
    <t>Baroque dripping gold dinner Glass Plate</t>
  </si>
  <si>
    <t>SRB 41</t>
  </si>
  <si>
    <t>Baroque dripping Silver dinner Glass Plate</t>
  </si>
  <si>
    <t>28cm</t>
  </si>
  <si>
    <t>19cm</t>
  </si>
  <si>
    <t>30cm</t>
  </si>
  <si>
    <t xml:space="preserve">Mini gold soup spoon </t>
  </si>
  <si>
    <t>SR -DBX SOUP  1</t>
  </si>
  <si>
    <t xml:space="preserve">Long gold heart spoon </t>
  </si>
  <si>
    <t>SR -DBX  long spoon 1</t>
  </si>
  <si>
    <t>Long gold flower spoon 1</t>
  </si>
  <si>
    <t>SR -DBX long spoon 2</t>
  </si>
  <si>
    <t>Long gold flower spoon  2</t>
  </si>
  <si>
    <t>SR -DBX  long spoon 3</t>
  </si>
  <si>
    <t>Long gold flower spoon 3</t>
  </si>
  <si>
    <t>SR -DBX long spoon 4</t>
  </si>
  <si>
    <t>Gold Small Fork</t>
  </si>
  <si>
    <t xml:space="preserve">Silver Small Fork </t>
  </si>
  <si>
    <t>SR-SG-F 1</t>
  </si>
  <si>
    <t>SR-SS-F 2</t>
  </si>
  <si>
    <t>SR-MB 1</t>
  </si>
  <si>
    <t>Mini Bowl Mix Colour</t>
  </si>
  <si>
    <t>Rectangular Glass platter  (  green 8 , blue 9 , red 11)</t>
  </si>
  <si>
    <t>SRB 50</t>
  </si>
  <si>
    <t>13''</t>
  </si>
  <si>
    <t>Baroque  Rose gold long plate</t>
  </si>
  <si>
    <t>SRAG -20</t>
  </si>
  <si>
    <t xml:space="preserve">Glass Platter long in black 22 inch by 6 inch </t>
  </si>
  <si>
    <t xml:space="preserve">Gold dinner set ( charger plate + dinner plate +dessert plate +bread plate +mono portion with stand + sauce plate) 1 unit of each </t>
  </si>
  <si>
    <t>SR DIN 1</t>
  </si>
  <si>
    <t xml:space="preserve">Sliver white shade  dinner set ( charger plate + dinner plate+bread plate +mono portion with stand + soup / pasta bowl) 1 unit of each </t>
  </si>
  <si>
    <t>SR DIN 2</t>
  </si>
  <si>
    <t>SRB 51</t>
  </si>
  <si>
    <t>Transperent Gold sauce plate</t>
  </si>
  <si>
    <t>5''</t>
  </si>
  <si>
    <t>SRB 52</t>
  </si>
  <si>
    <t xml:space="preserve">Silver Bread Plate </t>
  </si>
  <si>
    <t>6"</t>
  </si>
  <si>
    <t>SR BB-1</t>
  </si>
  <si>
    <t>Transperent Blue Shade Bowl</t>
  </si>
  <si>
    <t>SR STR-1</t>
  </si>
  <si>
    <t>SR STR-2</t>
  </si>
  <si>
    <t>SR STR-3</t>
  </si>
  <si>
    <t>SR STR-4</t>
  </si>
  <si>
    <t xml:space="preserve">SS Utility Tong </t>
  </si>
  <si>
    <t xml:space="preserve">SS Sugar Tong </t>
  </si>
  <si>
    <t>SR T-1</t>
  </si>
  <si>
    <t>SR T-2</t>
  </si>
  <si>
    <t xml:space="preserve">Serving Tray SQR 14 inch </t>
  </si>
  <si>
    <t xml:space="preserve">Serving Tray SQR 16inch </t>
  </si>
  <si>
    <t xml:space="preserve">Serving Tray Round 16 inch </t>
  </si>
  <si>
    <t xml:space="preserve">Serving Tray Round 18 inch </t>
  </si>
  <si>
    <t xml:space="preserve">Soup Laddle </t>
  </si>
  <si>
    <t>SR SUP LAD-1</t>
  </si>
  <si>
    <t>Juice Dispenser</t>
  </si>
  <si>
    <t>Soup Tarean</t>
  </si>
  <si>
    <t>SR JD-1</t>
  </si>
  <si>
    <t>SR ST-1</t>
  </si>
  <si>
    <t>SR NPH-1</t>
  </si>
  <si>
    <t>Name Plate Holder</t>
  </si>
  <si>
    <t xml:space="preserve">Star Dinner Plate </t>
  </si>
  <si>
    <t xml:space="preserve">Star Dessert  Plate </t>
  </si>
  <si>
    <t xml:space="preserve">Pizza Plate Large </t>
  </si>
  <si>
    <t xml:space="preserve">White Dinner Plate </t>
  </si>
  <si>
    <t xml:space="preserve">Ivery Finish Dessert Plate </t>
  </si>
  <si>
    <t xml:space="preserve">Baby Pink Dessert Plate </t>
  </si>
  <si>
    <t>ASOP-1</t>
  </si>
  <si>
    <t>ASOP-2</t>
  </si>
  <si>
    <t>ASOP-3</t>
  </si>
  <si>
    <t>ASOP-4</t>
  </si>
  <si>
    <t>ASOP-5</t>
  </si>
  <si>
    <t>ASOP-6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</si>
</sst>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-* #,##0.00_-;\-* #,##0.00_-;_-* &quot;-&quot;??_-;_-@_-"/>
    <numFmt numFmtId="165" formatCode="_(* #,##0_);_(* \(#,##0\);_(* &quot;-&quot;??_);_(@_)"/>
    <numFmt numFmtId="166" formatCode="_-[$$-409]* #,##0.00_ ;_-[$$-409]* \-#,##0.00\ ;_-[$$-409]* &quot;-&quot;??_ ;_-@_ "/>
    <numFmt numFmtId="167" formatCode="_ [$₹-4009]\ * #,##0.00_ ;_ [$₹-4009]\ * \-#,##0.00_ ;_ [$₹-4009]\ * &quot;-&quot;??_ ;_ @_ "/>
    <numFmt numFmtId="168" formatCode="0\%"/>
    <numFmt numFmtId="169" formatCode="_ * #,##0_ ;_ * \-#,##0_ ;_ * &quot;-&quot;??_ ;_ @_ "/>
    <numFmt numFmtId="170" formatCode="_-* #,##0_-;\-* #,##0_-;_-* &quot;-&quot;??_-;_-@_-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u/>
      <sz val="10"/>
      <color theme="1"/>
      <name val="Aptos"/>
      <family val="2"/>
    </font>
    <font>
      <b/>
      <u val="double"/>
      <sz val="10"/>
      <name val="Aptos"/>
      <family val="2"/>
    </font>
    <font>
      <b/>
      <sz val="10"/>
      <name val="Aptos"/>
      <family val="2"/>
    </font>
    <font>
      <sz val="10"/>
      <name val="Arial"/>
      <family val="2"/>
    </font>
    <font>
      <sz val="10"/>
      <name val="Aptos"/>
      <family val="2"/>
    </font>
    <font>
      <b/>
      <i/>
      <sz val="10"/>
      <color rgb="FF000000"/>
      <name val="Source Sans Pro"/>
      <family val="2"/>
    </font>
    <font>
      <b/>
      <sz val="10"/>
      <color theme="1"/>
      <name val="Aptos"/>
      <family val="2"/>
    </font>
    <font>
      <i/>
      <sz val="10"/>
      <color theme="1"/>
      <name val="Aptos"/>
      <family val="2"/>
    </font>
    <font>
      <i/>
      <sz val="10"/>
      <name val="Aptos"/>
      <family val="2"/>
    </font>
    <font>
      <sz val="11"/>
      <color theme="1"/>
      <name val="Calibri Light"/>
      <family val="1"/>
      <scheme val="major"/>
    </font>
    <font>
      <b/>
      <u/>
      <sz val="10"/>
      <name val="Aptos"/>
      <family val="2"/>
    </font>
    <font>
      <u/>
      <sz val="10"/>
      <name val="Aptos"/>
      <family val="2"/>
    </font>
    <font>
      <b/>
      <u/>
      <sz val="12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2"/>
      <color theme="1"/>
      <name val="Calibri"/>
      <family val="2"/>
      <charset val="136"/>
      <scheme val="minor"/>
    </font>
    <font>
      <b/>
      <sz val="12"/>
      <name val="Aptos"/>
      <family val="2"/>
    </font>
    <font>
      <b/>
      <sz val="12"/>
      <color indexed="8"/>
      <name val="Aptos"/>
      <family val="2"/>
    </font>
    <font>
      <sz val="11"/>
      <name val="Aptos"/>
      <family val="2"/>
    </font>
    <font>
      <sz val="12"/>
      <color theme="1"/>
      <name val="Aptos"/>
      <family val="2"/>
    </font>
    <font>
      <b/>
      <u/>
      <sz val="12"/>
      <name val="Aptos"/>
      <family val="2"/>
    </font>
    <font>
      <sz val="11"/>
      <color indexed="8"/>
      <name val="Aptos"/>
      <family val="2"/>
    </font>
    <font>
      <sz val="11"/>
      <color theme="1"/>
      <name val="Aptos"/>
      <family val="2"/>
    </font>
    <font>
      <b/>
      <i/>
      <sz val="11"/>
      <color rgb="FF000000"/>
      <name val="Aptos"/>
      <family val="2"/>
    </font>
    <font>
      <b/>
      <i/>
      <sz val="11"/>
      <color theme="1"/>
      <name val="Aptos"/>
      <family val="2"/>
    </font>
    <font>
      <i/>
      <sz val="11"/>
      <color theme="1"/>
      <name val="Aptos"/>
      <family val="2"/>
    </font>
    <font>
      <b/>
      <i/>
      <sz val="11"/>
      <name val="Aptos"/>
      <family val="2"/>
    </font>
    <font>
      <b/>
      <i/>
      <sz val="10"/>
      <color rgb="FF000000"/>
      <name val="Aptos"/>
      <family val="2"/>
    </font>
    <font>
      <b/>
      <sz val="12"/>
      <color theme="1"/>
      <name val="Aptos"/>
      <family val="2"/>
    </font>
    <font>
      <sz val="11"/>
      <color rgb="FF000000"/>
      <name val="Aptos"/>
      <family val="2"/>
    </font>
    <font>
      <b/>
      <u/>
      <sz val="11"/>
      <color theme="1"/>
      <name val="Calibri"/>
      <family val="2"/>
      <scheme val="minor"/>
    </font>
    <font>
      <b/>
      <sz val="11"/>
      <name val="Aptos"/>
      <family val="2"/>
    </font>
    <font>
      <b/>
      <sz val="11"/>
      <color theme="1"/>
      <name val="Aptos"/>
      <family val="2"/>
    </font>
    <font>
      <b/>
      <u val="double"/>
      <sz val="11"/>
      <name val="Aptos"/>
      <family val="2"/>
    </font>
    <font>
      <u val="double"/>
      <sz val="11"/>
      <color theme="1"/>
      <name val="Aptos"/>
      <family val="2"/>
    </font>
    <font>
      <b/>
      <sz val="12"/>
      <color rgb="FF000000"/>
      <name val="Aptos"/>
      <family val="2"/>
    </font>
    <font>
      <b/>
      <u/>
      <sz val="12"/>
      <color theme="1"/>
      <name val="Aptos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Aptos"/>
      <family val="2"/>
    </font>
    <font>
      <sz val="9"/>
      <color theme="1"/>
      <name val="Calibri"/>
      <family val="2"/>
      <scheme val="minor"/>
    </font>
    <font>
      <sz val="9"/>
      <color theme="1"/>
      <name val="Aptos"/>
      <family val="2"/>
    </font>
    <font>
      <sz val="9"/>
      <name val="Aptos"/>
      <family val="2"/>
    </font>
    <font>
      <b/>
      <sz val="9"/>
      <name val="Aptos"/>
      <family val="2"/>
    </font>
    <font>
      <b/>
      <sz val="9"/>
      <name val="Calibri"/>
      <family val="2"/>
      <scheme val="minor"/>
    </font>
    <font>
      <b/>
      <i/>
      <sz val="9"/>
      <color rgb="FF000000"/>
      <name val="Aptos"/>
      <family val="2"/>
    </font>
    <font>
      <sz val="8"/>
      <name val="Calibri"/>
      <family val="2"/>
      <scheme val="minor"/>
    </font>
    <font>
      <sz val="12"/>
      <name val="Aptos"/>
      <family val="2"/>
    </font>
    <font>
      <b/>
      <sz val="14"/>
      <color theme="1"/>
      <name val="Aptos"/>
      <family val="2"/>
    </font>
    <font>
      <sz val="11"/>
      <color rgb="FFFF0000"/>
      <name val="Aptos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ptos"/>
      <family val="2"/>
    </font>
    <font>
      <sz val="12"/>
      <color indexed="8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EAEBB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17" fillId="0" borderId="0">
      <alignment vertical="center"/>
    </xf>
  </cellStyleXfs>
  <cellXfs count="314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7" fillId="0" borderId="0" xfId="2" applyFont="1"/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3" fontId="2" fillId="0" borderId="0" xfId="0" applyNumberFormat="1" applyFont="1"/>
    <xf numFmtId="165" fontId="2" fillId="0" borderId="0" xfId="0" applyNumberFormat="1" applyFont="1"/>
    <xf numFmtId="43" fontId="12" fillId="0" borderId="0" xfId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166" fontId="14" fillId="0" borderId="0" xfId="0" applyNumberFormat="1" applyFont="1"/>
    <xf numFmtId="0" fontId="7" fillId="0" borderId="0" xfId="0" applyFont="1"/>
    <xf numFmtId="0" fontId="7" fillId="0" borderId="0" xfId="0" applyFont="1" applyAlignment="1">
      <alignment vertical="center"/>
    </xf>
    <xf numFmtId="167" fontId="14" fillId="0" borderId="0" xfId="0" applyNumberFormat="1" applyFont="1"/>
    <xf numFmtId="0" fontId="3" fillId="0" borderId="0" xfId="0" applyFont="1"/>
    <xf numFmtId="0" fontId="2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5" fillId="0" borderId="0" xfId="0" applyFont="1"/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165" fontId="24" fillId="0" borderId="1" xfId="1" applyNumberFormat="1" applyFont="1" applyBorder="1" applyAlignment="1">
      <alignment vertical="center" wrapText="1"/>
    </xf>
    <xf numFmtId="165" fontId="10" fillId="0" borderId="1" xfId="1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/>
    <xf numFmtId="0" fontId="28" fillId="0" borderId="0" xfId="0" applyFont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31" fillId="2" borderId="1" xfId="3" applyFont="1" applyFill="1" applyBorder="1" applyAlignment="1">
      <alignment horizontal="left" vertical="center" wrapText="1" readingOrder="1"/>
    </xf>
    <xf numFmtId="0" fontId="24" fillId="0" borderId="1" xfId="3" applyFont="1" applyBorder="1" applyAlignment="1">
      <alignment horizontal="center" vertical="center"/>
    </xf>
    <xf numFmtId="0" fontId="31" fillId="0" borderId="1" xfId="3" applyFont="1" applyBorder="1" applyAlignment="1">
      <alignment horizontal="center" vertical="center" wrapText="1" readingOrder="1"/>
    </xf>
    <xf numFmtId="43" fontId="23" fillId="2" borderId="1" xfId="1" applyFont="1" applyFill="1" applyBorder="1" applyAlignment="1">
      <alignment horizontal="center" vertical="center" wrapText="1"/>
    </xf>
    <xf numFmtId="0" fontId="24" fillId="0" borderId="1" xfId="0" applyFont="1" applyBorder="1"/>
    <xf numFmtId="0" fontId="32" fillId="0" borderId="0" xfId="0" applyFont="1"/>
    <xf numFmtId="0" fontId="33" fillId="0" borderId="0" xfId="0" applyFont="1"/>
    <xf numFmtId="0" fontId="34" fillId="0" borderId="0" xfId="0" applyFont="1" applyAlignment="1">
      <alignment horizontal="left"/>
    </xf>
    <xf numFmtId="0" fontId="34" fillId="0" borderId="0" xfId="0" applyFont="1" applyAlignment="1">
      <alignment horizontal="left" wrapText="1"/>
    </xf>
    <xf numFmtId="0" fontId="35" fillId="0" borderId="0" xfId="0" applyFont="1" applyAlignment="1">
      <alignment vertical="center"/>
    </xf>
    <xf numFmtId="0" fontId="24" fillId="0" borderId="0" xfId="0" applyFont="1"/>
    <xf numFmtId="0" fontId="36" fillId="0" borderId="0" xfId="0" applyFont="1"/>
    <xf numFmtId="0" fontId="34" fillId="0" borderId="0" xfId="0" applyFont="1"/>
    <xf numFmtId="0" fontId="34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33" fillId="0" borderId="0" xfId="0" applyFont="1" applyAlignment="1">
      <alignment horizontal="left"/>
    </xf>
    <xf numFmtId="0" fontId="18" fillId="5" borderId="2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1" fontId="30" fillId="3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0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1" fontId="30" fillId="3" borderId="6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/>
    </xf>
    <xf numFmtId="0" fontId="40" fillId="0" borderId="0" xfId="0" applyFont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0" fillId="7" borderId="1" xfId="0" applyFont="1" applyFill="1" applyBorder="1" applyAlignment="1">
      <alignment vertical="center" wrapText="1"/>
    </xf>
    <xf numFmtId="0" fontId="40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169" fontId="0" fillId="0" borderId="0" xfId="1" applyNumberFormat="1" applyFont="1" applyAlignment="1">
      <alignment horizontal="center" vertical="center" wrapText="1"/>
    </xf>
    <xf numFmtId="0" fontId="41" fillId="8" borderId="18" xfId="0" applyFont="1" applyFill="1" applyBorder="1" applyAlignment="1">
      <alignment vertical="center" wrapText="1"/>
    </xf>
    <xf numFmtId="169" fontId="41" fillId="8" borderId="18" xfId="1" applyNumberFormat="1" applyFont="1" applyFill="1" applyBorder="1" applyAlignment="1">
      <alignment vertical="center" wrapText="1"/>
    </xf>
    <xf numFmtId="169" fontId="41" fillId="8" borderId="18" xfId="1" applyNumberFormat="1" applyFont="1" applyFill="1" applyBorder="1" applyAlignment="1">
      <alignment horizontal="center" vertical="center"/>
    </xf>
    <xf numFmtId="0" fontId="43" fillId="8" borderId="1" xfId="0" applyFont="1" applyFill="1" applyBorder="1" applyAlignment="1">
      <alignment horizontal="center" vertical="center" wrapText="1"/>
    </xf>
    <xf numFmtId="168" fontId="44" fillId="8" borderId="1" xfId="0" applyNumberFormat="1" applyFont="1" applyFill="1" applyBorder="1" applyAlignment="1">
      <alignment horizontal="left" vertical="center" wrapText="1"/>
    </xf>
    <xf numFmtId="169" fontId="43" fillId="8" borderId="1" xfId="1" applyNumberFormat="1" applyFont="1" applyFill="1" applyBorder="1" applyAlignment="1">
      <alignment horizontal="center" vertical="center" wrapText="1"/>
    </xf>
    <xf numFmtId="169" fontId="2" fillId="8" borderId="1" xfId="1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4" fillId="8" borderId="1" xfId="0" applyFont="1" applyFill="1" applyBorder="1" applyAlignment="1">
      <alignment horizontal="left" vertical="center" wrapText="1"/>
    </xf>
    <xf numFmtId="0" fontId="41" fillId="8" borderId="20" xfId="0" applyFont="1" applyFill="1" applyBorder="1" applyAlignment="1">
      <alignment vertical="center" wrapText="1"/>
    </xf>
    <xf numFmtId="0" fontId="41" fillId="8" borderId="21" xfId="0" applyFont="1" applyFill="1" applyBorder="1" applyAlignment="1">
      <alignment vertical="center" wrapText="1"/>
    </xf>
    <xf numFmtId="169" fontId="41" fillId="8" borderId="21" xfId="1" applyNumberFormat="1" applyFont="1" applyFill="1" applyBorder="1" applyAlignment="1">
      <alignment vertical="center" wrapText="1"/>
    </xf>
    <xf numFmtId="169" fontId="41" fillId="8" borderId="21" xfId="1" applyNumberFormat="1" applyFont="1" applyFill="1" applyBorder="1" applyAlignment="1">
      <alignment horizontal="center" vertical="center"/>
    </xf>
    <xf numFmtId="169" fontId="41" fillId="8" borderId="22" xfId="1" applyNumberFormat="1" applyFont="1" applyFill="1" applyBorder="1" applyAlignment="1">
      <alignment horizontal="center" vertical="center"/>
    </xf>
    <xf numFmtId="0" fontId="41" fillId="8" borderId="23" xfId="0" applyFont="1" applyFill="1" applyBorder="1" applyAlignment="1">
      <alignment vertical="center" wrapText="1"/>
    </xf>
    <xf numFmtId="169" fontId="41" fillId="8" borderId="24" xfId="1" applyNumberFormat="1" applyFont="1" applyFill="1" applyBorder="1" applyAlignment="1">
      <alignment horizontal="center" vertical="center"/>
    </xf>
    <xf numFmtId="0" fontId="43" fillId="8" borderId="5" xfId="0" applyFont="1" applyFill="1" applyBorder="1" applyAlignment="1">
      <alignment horizontal="center" vertical="center" wrapText="1"/>
    </xf>
    <xf numFmtId="169" fontId="2" fillId="8" borderId="6" xfId="1" applyNumberFormat="1" applyFont="1" applyFill="1" applyBorder="1" applyAlignment="1">
      <alignment horizontal="center" vertical="center"/>
    </xf>
    <xf numFmtId="0" fontId="43" fillId="8" borderId="7" xfId="0" applyFont="1" applyFill="1" applyBorder="1" applyAlignment="1">
      <alignment horizontal="center" vertical="center" wrapText="1"/>
    </xf>
    <xf numFmtId="0" fontId="43" fillId="8" borderId="8" xfId="0" applyFont="1" applyFill="1" applyBorder="1" applyAlignment="1">
      <alignment horizontal="center" vertical="center" wrapText="1"/>
    </xf>
    <xf numFmtId="168" fontId="44" fillId="8" borderId="8" xfId="0" applyNumberFormat="1" applyFont="1" applyFill="1" applyBorder="1" applyAlignment="1">
      <alignment horizontal="left" vertical="center" wrapText="1"/>
    </xf>
    <xf numFmtId="169" fontId="43" fillId="8" borderId="8" xfId="1" applyNumberFormat="1" applyFont="1" applyFill="1" applyBorder="1" applyAlignment="1">
      <alignment horizontal="center" vertical="center" wrapText="1"/>
    </xf>
    <xf numFmtId="169" fontId="2" fillId="8" borderId="8" xfId="1" applyNumberFormat="1" applyFont="1" applyFill="1" applyBorder="1" applyAlignment="1">
      <alignment horizontal="center" vertical="center" wrapText="1"/>
    </xf>
    <xf numFmtId="169" fontId="2" fillId="8" borderId="9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3" fontId="9" fillId="0" borderId="1" xfId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" fontId="39" fillId="0" borderId="1" xfId="0" applyNumberFormat="1" applyFont="1" applyBorder="1" applyAlignment="1">
      <alignment horizontal="center" vertical="center" wrapText="1"/>
    </xf>
    <xf numFmtId="0" fontId="41" fillId="0" borderId="20" xfId="0" applyFont="1" applyBorder="1" applyAlignment="1">
      <alignment horizontal="left" vertical="center" wrapText="1"/>
    </xf>
    <xf numFmtId="0" fontId="41" fillId="0" borderId="21" xfId="0" applyFont="1" applyBorder="1" applyAlignment="1">
      <alignment horizontal="left" vertical="center" wrapText="1"/>
    </xf>
    <xf numFmtId="0" fontId="41" fillId="0" borderId="21" xfId="0" applyFont="1" applyBorder="1" applyAlignment="1">
      <alignment horizontal="left" vertical="center"/>
    </xf>
    <xf numFmtId="0" fontId="41" fillId="0" borderId="22" xfId="0" applyFont="1" applyBorder="1" applyAlignment="1">
      <alignment horizontal="left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18" xfId="0" applyFont="1" applyBorder="1" applyAlignment="1">
      <alignment horizontal="left" vertical="center" wrapText="1"/>
    </xf>
    <xf numFmtId="0" fontId="41" fillId="0" borderId="18" xfId="0" applyFont="1" applyBorder="1" applyAlignment="1">
      <alignment horizontal="left" vertical="center"/>
    </xf>
    <xf numFmtId="0" fontId="41" fillId="0" borderId="24" xfId="0" applyFont="1" applyBorder="1" applyAlignment="1">
      <alignment horizontal="left" vertical="center"/>
    </xf>
    <xf numFmtId="0" fontId="43" fillId="0" borderId="5" xfId="0" applyFont="1" applyBorder="1" applyAlignment="1">
      <alignment horizontal="left" vertical="center" wrapText="1"/>
    </xf>
    <xf numFmtId="0" fontId="43" fillId="0" borderId="1" xfId="0" applyFont="1" applyBorder="1" applyAlignment="1">
      <alignment horizontal="left" vertical="center" wrapText="1"/>
    </xf>
    <xf numFmtId="169" fontId="43" fillId="0" borderId="1" xfId="1" applyNumberFormat="1" applyFont="1" applyFill="1" applyBorder="1" applyAlignment="1">
      <alignment horizontal="left" vertical="center" wrapText="1"/>
    </xf>
    <xf numFmtId="169" fontId="2" fillId="0" borderId="1" xfId="1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43" fillId="0" borderId="7" xfId="0" applyFont="1" applyBorder="1" applyAlignment="1">
      <alignment horizontal="left" vertical="center" wrapText="1"/>
    </xf>
    <xf numFmtId="0" fontId="43" fillId="0" borderId="8" xfId="0" applyFont="1" applyBorder="1" applyAlignment="1">
      <alignment horizontal="left" vertical="center" wrapText="1"/>
    </xf>
    <xf numFmtId="169" fontId="43" fillId="0" borderId="8" xfId="1" applyNumberFormat="1" applyFont="1" applyFill="1" applyBorder="1" applyAlignment="1">
      <alignment horizontal="left" vertical="center" wrapText="1"/>
    </xf>
    <xf numFmtId="169" fontId="2" fillId="0" borderId="8" xfId="1" applyNumberFormat="1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41" fillId="0" borderId="21" xfId="0" applyFont="1" applyBorder="1" applyAlignment="1">
      <alignment horizontal="left" vertical="top" wrapText="1"/>
    </xf>
    <xf numFmtId="0" fontId="41" fillId="0" borderId="18" xfId="0" applyFont="1" applyBorder="1" applyAlignment="1">
      <alignment horizontal="left" vertical="top" wrapText="1"/>
    </xf>
    <xf numFmtId="168" fontId="44" fillId="0" borderId="1" xfId="0" applyNumberFormat="1" applyFont="1" applyBorder="1" applyAlignment="1">
      <alignment horizontal="left" vertical="top" wrapText="1"/>
    </xf>
    <xf numFmtId="0" fontId="44" fillId="0" borderId="1" xfId="0" applyFont="1" applyBorder="1" applyAlignment="1">
      <alignment horizontal="left" vertical="top" wrapText="1"/>
    </xf>
    <xf numFmtId="168" fontId="44" fillId="0" borderId="8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wrapText="1"/>
    </xf>
    <xf numFmtId="0" fontId="41" fillId="0" borderId="1" xfId="0" applyFont="1" applyBorder="1" applyAlignment="1">
      <alignment horizontal="center" vertical="center" wrapText="1"/>
    </xf>
    <xf numFmtId="2" fontId="0" fillId="0" borderId="0" xfId="0" applyNumberFormat="1"/>
    <xf numFmtId="0" fontId="8" fillId="0" borderId="10" xfId="0" applyFont="1" applyBorder="1" applyAlignment="1">
      <alignment vertical="center" readingOrder="1"/>
    </xf>
    <xf numFmtId="0" fontId="8" fillId="0" borderId="11" xfId="0" applyFont="1" applyBorder="1" applyAlignment="1">
      <alignment vertical="center" readingOrder="1"/>
    </xf>
    <xf numFmtId="0" fontId="8" fillId="0" borderId="12" xfId="0" applyFont="1" applyBorder="1" applyAlignment="1">
      <alignment vertical="center" readingOrder="1"/>
    </xf>
    <xf numFmtId="0" fontId="8" fillId="0" borderId="13" xfId="0" applyFont="1" applyBorder="1" applyAlignment="1">
      <alignment vertical="center" readingOrder="1"/>
    </xf>
    <xf numFmtId="0" fontId="8" fillId="0" borderId="14" xfId="0" applyFont="1" applyBorder="1" applyAlignment="1">
      <alignment vertical="center" readingOrder="1"/>
    </xf>
    <xf numFmtId="0" fontId="8" fillId="0" borderId="15" xfId="0" applyFont="1" applyBorder="1" applyAlignment="1">
      <alignment vertical="center" readingOrder="1"/>
    </xf>
    <xf numFmtId="0" fontId="41" fillId="0" borderId="5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43" fillId="0" borderId="5" xfId="0" applyFont="1" applyBorder="1" applyAlignment="1">
      <alignment horizontal="center" vertical="center"/>
    </xf>
    <xf numFmtId="0" fontId="43" fillId="0" borderId="6" xfId="0" applyFont="1" applyBorder="1" applyAlignment="1">
      <alignment vertical="center"/>
    </xf>
    <xf numFmtId="0" fontId="43" fillId="0" borderId="28" xfId="0" applyFont="1" applyBorder="1" applyAlignment="1">
      <alignment horizontal="center" vertical="center"/>
    </xf>
    <xf numFmtId="0" fontId="43" fillId="0" borderId="29" xfId="0" applyFont="1" applyBorder="1" applyAlignment="1">
      <alignment vertical="center"/>
    </xf>
    <xf numFmtId="0" fontId="21" fillId="0" borderId="0" xfId="0" applyFont="1"/>
    <xf numFmtId="0" fontId="30" fillId="9" borderId="1" xfId="0" applyFont="1" applyFill="1" applyBorder="1" applyAlignment="1">
      <alignment horizontal="center" vertical="center" wrapText="1"/>
    </xf>
    <xf numFmtId="0" fontId="21" fillId="10" borderId="27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169" fontId="21" fillId="0" borderId="27" xfId="1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169" fontId="49" fillId="2" borderId="1" xfId="1" applyNumberFormat="1" applyFont="1" applyFill="1" applyBorder="1" applyAlignment="1">
      <alignment horizontal="center" vertical="center" wrapText="1"/>
    </xf>
    <xf numFmtId="0" fontId="21" fillId="11" borderId="27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1" fillId="12" borderId="27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1" fillId="13" borderId="27" xfId="0" applyFont="1" applyFill="1" applyBorder="1" applyAlignment="1">
      <alignment horizontal="center" vertical="center"/>
    </xf>
    <xf numFmtId="169" fontId="49" fillId="0" borderId="27" xfId="1" applyNumberFormat="1" applyFont="1" applyBorder="1" applyAlignment="1">
      <alignment horizontal="center" vertical="center" wrapText="1"/>
    </xf>
    <xf numFmtId="169" fontId="21" fillId="0" borderId="1" xfId="1" applyNumberFormat="1" applyFont="1" applyBorder="1" applyAlignment="1">
      <alignment horizontal="center" vertical="center"/>
    </xf>
    <xf numFmtId="169" fontId="49" fillId="2" borderId="27" xfId="1" applyNumberFormat="1" applyFont="1" applyFill="1" applyBorder="1" applyAlignment="1">
      <alignment horizontal="center" vertical="center" wrapText="1"/>
    </xf>
    <xf numFmtId="169" fontId="30" fillId="9" borderId="1" xfId="1" applyNumberFormat="1" applyFont="1" applyFill="1" applyBorder="1" applyAlignment="1">
      <alignment horizontal="center" vertical="center" wrapText="1"/>
    </xf>
    <xf numFmtId="169" fontId="49" fillId="0" borderId="1" xfId="1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21" fillId="0" borderId="16" xfId="0" applyFont="1" applyBorder="1"/>
    <xf numFmtId="0" fontId="21" fillId="0" borderId="28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10" borderId="25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169" fontId="49" fillId="0" borderId="25" xfId="1" applyNumberFormat="1" applyFont="1" applyBorder="1" applyAlignment="1">
      <alignment horizontal="center" vertical="center" wrapText="1"/>
    </xf>
    <xf numFmtId="0" fontId="21" fillId="0" borderId="14" xfId="0" applyFont="1" applyBorder="1"/>
    <xf numFmtId="0" fontId="21" fillId="0" borderId="15" xfId="0" applyFont="1" applyBorder="1"/>
    <xf numFmtId="169" fontId="0" fillId="0" borderId="0" xfId="0" applyNumberFormat="1" applyAlignment="1">
      <alignment horizontal="center" vertical="center" wrapText="1"/>
    </xf>
    <xf numFmtId="164" fontId="42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70" fontId="0" fillId="0" borderId="0" xfId="0" applyNumberFormat="1" applyAlignment="1">
      <alignment horizontal="center" vertical="center" wrapText="1"/>
    </xf>
    <xf numFmtId="0" fontId="18" fillId="14" borderId="3" xfId="0" applyFont="1" applyFill="1" applyBorder="1" applyAlignment="1">
      <alignment horizontal="center" vertical="center"/>
    </xf>
    <xf numFmtId="17" fontId="24" fillId="0" borderId="0" xfId="0" applyNumberFormat="1" applyFont="1"/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0" fontId="18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69" fontId="0" fillId="0" borderId="0" xfId="0" applyNumberFormat="1"/>
    <xf numFmtId="0" fontId="24" fillId="0" borderId="1" xfId="0" applyFont="1" applyBorder="1" applyAlignment="1">
      <alignment horizontal="center" vertical="center"/>
    </xf>
    <xf numFmtId="164" fontId="2" fillId="0" borderId="0" xfId="0" applyNumberFormat="1" applyFont="1"/>
    <xf numFmtId="0" fontId="18" fillId="2" borderId="23" xfId="0" applyFont="1" applyFill="1" applyBorder="1" applyAlignment="1">
      <alignment horizontal="center" vertical="center" wrapText="1"/>
    </xf>
    <xf numFmtId="0" fontId="30" fillId="2" borderId="18" xfId="0" applyFont="1" applyFill="1" applyBorder="1" applyAlignment="1">
      <alignment horizontal="center" vertical="center"/>
    </xf>
    <xf numFmtId="0" fontId="30" fillId="2" borderId="18" xfId="0" applyFont="1" applyFill="1" applyBorder="1" applyAlignment="1">
      <alignment horizontal="center" vertical="center" wrapText="1"/>
    </xf>
    <xf numFmtId="1" fontId="30" fillId="3" borderId="18" xfId="0" applyNumberFormat="1" applyFont="1" applyFill="1" applyBorder="1" applyAlignment="1">
      <alignment horizontal="center" vertical="center" wrapText="1"/>
    </xf>
    <xf numFmtId="1" fontId="30" fillId="3" borderId="24" xfId="0" applyNumberFormat="1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center" vertical="center"/>
    </xf>
    <xf numFmtId="0" fontId="41" fillId="0" borderId="24" xfId="0" applyFont="1" applyBorder="1" applyAlignment="1">
      <alignment vertical="center"/>
    </xf>
    <xf numFmtId="0" fontId="43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31" fillId="2" borderId="18" xfId="3" applyFont="1" applyFill="1" applyBorder="1" applyAlignment="1">
      <alignment horizontal="left" vertical="center" wrapText="1" readingOrder="1"/>
    </xf>
    <xf numFmtId="0" fontId="24" fillId="0" borderId="18" xfId="0" applyFont="1" applyBorder="1"/>
    <xf numFmtId="0" fontId="31" fillId="0" borderId="18" xfId="3" applyFont="1" applyBorder="1" applyAlignment="1">
      <alignment horizontal="center" vertical="center" wrapText="1" readingOrder="1"/>
    </xf>
    <xf numFmtId="43" fontId="23" fillId="2" borderId="18" xfId="1" applyFont="1" applyFill="1" applyBorder="1" applyAlignment="1">
      <alignment horizontal="center" vertical="center" wrapText="1"/>
    </xf>
    <xf numFmtId="0" fontId="0" fillId="0" borderId="1" xfId="0" applyBorder="1"/>
    <xf numFmtId="165" fontId="24" fillId="0" borderId="1" xfId="1" applyNumberFormat="1" applyFont="1" applyBorder="1" applyAlignment="1">
      <alignment vertical="center"/>
    </xf>
    <xf numFmtId="165" fontId="24" fillId="0" borderId="18" xfId="1" applyNumberFormat="1" applyFont="1" applyBorder="1" applyAlignment="1">
      <alignment vertical="center"/>
    </xf>
    <xf numFmtId="165" fontId="24" fillId="0" borderId="1" xfId="1" applyNumberFormat="1" applyFont="1" applyFill="1" applyBorder="1" applyAlignment="1">
      <alignment vertical="center"/>
    </xf>
    <xf numFmtId="169" fontId="41" fillId="2" borderId="0" xfId="1" applyNumberFormat="1" applyFont="1" applyFill="1" applyBorder="1" applyAlignment="1">
      <alignment horizontal="center" vertical="center"/>
    </xf>
    <xf numFmtId="9" fontId="9" fillId="2" borderId="0" xfId="1" applyNumberFormat="1" applyFont="1" applyFill="1" applyBorder="1" applyAlignment="1">
      <alignment horizontal="center" vertical="center"/>
    </xf>
    <xf numFmtId="0" fontId="0" fillId="2" borderId="0" xfId="0" applyFill="1"/>
    <xf numFmtId="0" fontId="41" fillId="15" borderId="1" xfId="0" applyFont="1" applyFill="1" applyBorder="1" applyAlignment="1">
      <alignment vertical="center" wrapText="1"/>
    </xf>
    <xf numFmtId="169" fontId="41" fillId="15" borderId="1" xfId="1" applyNumberFormat="1" applyFont="1" applyFill="1" applyBorder="1" applyAlignment="1">
      <alignment vertical="center" wrapText="1"/>
    </xf>
    <xf numFmtId="169" fontId="41" fillId="15" borderId="1" xfId="1" applyNumberFormat="1" applyFont="1" applyFill="1" applyBorder="1" applyAlignment="1">
      <alignment horizontal="center" vertical="center"/>
    </xf>
    <xf numFmtId="0" fontId="41" fillId="15" borderId="1" xfId="0" applyFont="1" applyFill="1" applyBorder="1" applyAlignment="1">
      <alignment horizontal="center" vertical="center"/>
    </xf>
    <xf numFmtId="0" fontId="43" fillId="15" borderId="1" xfId="0" applyFont="1" applyFill="1" applyBorder="1" applyAlignment="1">
      <alignment horizontal="center" vertical="center" wrapText="1"/>
    </xf>
    <xf numFmtId="168" fontId="45" fillId="15" borderId="1" xfId="0" applyNumberFormat="1" applyFont="1" applyFill="1" applyBorder="1" applyAlignment="1">
      <alignment horizontal="left" vertical="center" wrapText="1"/>
    </xf>
    <xf numFmtId="168" fontId="44" fillId="15" borderId="1" xfId="0" applyNumberFormat="1" applyFont="1" applyFill="1" applyBorder="1" applyAlignment="1">
      <alignment horizontal="left" vertical="center" wrapText="1"/>
    </xf>
    <xf numFmtId="0" fontId="0" fillId="15" borderId="1" xfId="0" applyFill="1" applyBorder="1"/>
    <xf numFmtId="2" fontId="41" fillId="15" borderId="1" xfId="1" applyNumberFormat="1" applyFont="1" applyFill="1" applyBorder="1" applyAlignment="1">
      <alignment horizontal="center" vertical="center"/>
    </xf>
    <xf numFmtId="165" fontId="0" fillId="0" borderId="0" xfId="0" applyNumberFormat="1"/>
    <xf numFmtId="169" fontId="21" fillId="0" borderId="25" xfId="1" applyNumberFormat="1" applyFont="1" applyFill="1" applyBorder="1" applyAlignment="1">
      <alignment horizontal="center" vertical="center"/>
    </xf>
    <xf numFmtId="169" fontId="21" fillId="0" borderId="8" xfId="1" applyNumberFormat="1" applyFont="1" applyBorder="1" applyAlignment="1">
      <alignment horizontal="center" vertical="center"/>
    </xf>
    <xf numFmtId="0" fontId="21" fillId="9" borderId="25" xfId="0" applyFont="1" applyFill="1" applyBorder="1" applyAlignment="1">
      <alignment horizontal="center" vertical="center"/>
    </xf>
    <xf numFmtId="0" fontId="39" fillId="6" borderId="2" xfId="0" applyFont="1" applyFill="1" applyBorder="1" applyAlignment="1">
      <alignment horizontal="center" vertical="center" wrapText="1"/>
    </xf>
    <xf numFmtId="0" fontId="39" fillId="6" borderId="3" xfId="0" applyFont="1" applyFill="1" applyBorder="1" applyAlignment="1">
      <alignment horizontal="center" vertical="center" wrapText="1"/>
    </xf>
    <xf numFmtId="0" fontId="39" fillId="6" borderId="4" xfId="0" applyFont="1" applyFill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40" fillId="7" borderId="6" xfId="0" applyFont="1" applyFill="1" applyBorder="1" applyAlignment="1">
      <alignment vertical="center" wrapText="1"/>
    </xf>
    <xf numFmtId="0" fontId="18" fillId="0" borderId="5" xfId="0" applyFont="1" applyBorder="1" applyAlignment="1">
      <alignment vertical="center"/>
    </xf>
    <xf numFmtId="0" fontId="53" fillId="2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0" fontId="49" fillId="2" borderId="1" xfId="0" applyFont="1" applyFill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left" vertical="center"/>
    </xf>
    <xf numFmtId="0" fontId="49" fillId="2" borderId="27" xfId="0" applyFont="1" applyFill="1" applyBorder="1" applyAlignment="1">
      <alignment horizontal="center" vertical="center" wrapText="1"/>
    </xf>
    <xf numFmtId="2" fontId="21" fillId="0" borderId="27" xfId="0" applyNumberFormat="1" applyFont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49" fillId="2" borderId="18" xfId="0" applyFont="1" applyFill="1" applyBorder="1" applyAlignment="1">
      <alignment horizontal="center" vertical="center" wrapText="1"/>
    </xf>
    <xf numFmtId="2" fontId="21" fillId="0" borderId="18" xfId="0" applyNumberFormat="1" applyFont="1" applyBorder="1" applyAlignment="1">
      <alignment horizontal="center" vertical="center"/>
    </xf>
    <xf numFmtId="0" fontId="49" fillId="2" borderId="1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2" fontId="24" fillId="0" borderId="0" xfId="0" applyNumberFormat="1" applyFont="1"/>
    <xf numFmtId="0" fontId="20" fillId="0" borderId="19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1" fontId="39" fillId="0" borderId="8" xfId="0" applyNumberFormat="1" applyFont="1" applyBorder="1" applyAlignment="1">
      <alignment horizontal="center" vertical="center" wrapText="1"/>
    </xf>
    <xf numFmtId="0" fontId="40" fillId="7" borderId="8" xfId="0" applyFont="1" applyFill="1" applyBorder="1" applyAlignment="1">
      <alignment vertical="center" wrapText="1"/>
    </xf>
    <xf numFmtId="0" fontId="40" fillId="7" borderId="9" xfId="0" applyFont="1" applyFill="1" applyBorder="1" applyAlignment="1">
      <alignment vertical="center" wrapText="1"/>
    </xf>
    <xf numFmtId="0" fontId="0" fillId="0" borderId="34" xfId="0" applyBorder="1"/>
    <xf numFmtId="0" fontId="21" fillId="2" borderId="18" xfId="0" applyFont="1" applyFill="1" applyBorder="1" applyAlignment="1">
      <alignment vertical="center" wrapText="1"/>
    </xf>
    <xf numFmtId="165" fontId="24" fillId="0" borderId="18" xfId="1" applyNumberFormat="1" applyFont="1" applyFill="1" applyBorder="1" applyAlignment="1">
      <alignment vertical="center"/>
    </xf>
    <xf numFmtId="0" fontId="54" fillId="2" borderId="1" xfId="0" applyFont="1" applyFill="1" applyBorder="1" applyAlignment="1">
      <alignment horizontal="center" vertical="center" wrapText="1"/>
    </xf>
    <xf numFmtId="0" fontId="38" fillId="0" borderId="23" xfId="0" applyFont="1" applyBorder="1"/>
    <xf numFmtId="0" fontId="18" fillId="0" borderId="18" xfId="0" applyFont="1" applyBorder="1" applyAlignment="1">
      <alignment horizontal="left"/>
    </xf>
    <xf numFmtId="0" fontId="30" fillId="0" borderId="1" xfId="0" applyFont="1" applyBorder="1"/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1" fillId="15" borderId="1" xfId="0" applyFont="1" applyFill="1" applyBorder="1" applyAlignment="1">
      <alignment horizontal="center" wrapText="1"/>
    </xf>
    <xf numFmtId="0" fontId="43" fillId="8" borderId="1" xfId="0" applyFont="1" applyFill="1" applyBorder="1" applyAlignment="1">
      <alignment vertical="center" wrapText="1"/>
    </xf>
    <xf numFmtId="0" fontId="0" fillId="8" borderId="1" xfId="0" applyFill="1" applyBorder="1"/>
    <xf numFmtId="169" fontId="43" fillId="8" borderId="1" xfId="1" applyNumberFormat="1" applyFont="1" applyFill="1" applyBorder="1" applyAlignment="1">
      <alignment vertical="center" wrapText="1"/>
    </xf>
    <xf numFmtId="169" fontId="43" fillId="8" borderId="1" xfId="1" applyNumberFormat="1" applyFon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168" fontId="44" fillId="8" borderId="1" xfId="0" applyNumberFormat="1" applyFont="1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left" vertical="center"/>
    </xf>
    <xf numFmtId="43" fontId="24" fillId="0" borderId="1" xfId="1" applyFont="1" applyBorder="1" applyAlignment="1">
      <alignment horizontal="center" vertical="center" wrapText="1"/>
    </xf>
    <xf numFmtId="43" fontId="24" fillId="0" borderId="1" xfId="1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 wrapText="1"/>
    </xf>
    <xf numFmtId="0" fontId="41" fillId="0" borderId="21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readingOrder="1"/>
    </xf>
    <xf numFmtId="0" fontId="8" fillId="0" borderId="18" xfId="0" applyFont="1" applyBorder="1" applyAlignment="1">
      <alignment horizontal="center" vertical="center" readingOrder="1"/>
    </xf>
    <xf numFmtId="0" fontId="3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/>
    </xf>
    <xf numFmtId="0" fontId="29" fillId="0" borderId="10" xfId="0" applyFont="1" applyBorder="1" applyAlignment="1">
      <alignment horizontal="center" vertical="center" readingOrder="1"/>
    </xf>
    <xf numFmtId="0" fontId="29" fillId="0" borderId="11" xfId="0" applyFont="1" applyBorder="1" applyAlignment="1">
      <alignment horizontal="center" vertical="center" readingOrder="1"/>
    </xf>
    <xf numFmtId="0" fontId="29" fillId="0" borderId="12" xfId="0" applyFont="1" applyBorder="1" applyAlignment="1">
      <alignment horizontal="center" vertical="center" readingOrder="1"/>
    </xf>
    <xf numFmtId="0" fontId="29" fillId="0" borderId="13" xfId="0" applyFont="1" applyBorder="1" applyAlignment="1">
      <alignment horizontal="center" vertical="center" readingOrder="1"/>
    </xf>
    <xf numFmtId="0" fontId="29" fillId="0" borderId="14" xfId="0" applyFont="1" applyBorder="1" applyAlignment="1">
      <alignment horizontal="center" vertical="center" readingOrder="1"/>
    </xf>
    <xf numFmtId="0" fontId="29" fillId="0" borderId="15" xfId="0" applyFont="1" applyBorder="1" applyAlignment="1">
      <alignment horizontal="center" vertical="center" readingOrder="1"/>
    </xf>
    <xf numFmtId="0" fontId="8" fillId="0" borderId="17" xfId="0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0" fontId="8" fillId="0" borderId="10" xfId="0" applyFont="1" applyBorder="1" applyAlignment="1">
      <alignment horizontal="center" vertical="center" readingOrder="1"/>
    </xf>
    <xf numFmtId="0" fontId="8" fillId="0" borderId="11" xfId="0" applyFont="1" applyBorder="1" applyAlignment="1">
      <alignment horizontal="center" vertical="center" readingOrder="1"/>
    </xf>
    <xf numFmtId="0" fontId="8" fillId="0" borderId="12" xfId="0" applyFont="1" applyBorder="1" applyAlignment="1">
      <alignment horizontal="center" vertical="center" readingOrder="1"/>
    </xf>
    <xf numFmtId="0" fontId="8" fillId="0" borderId="16" xfId="0" applyFont="1" applyBorder="1" applyAlignment="1">
      <alignment horizontal="center" vertical="center" readingOrder="1"/>
    </xf>
    <xf numFmtId="0" fontId="30" fillId="9" borderId="30" xfId="0" applyFont="1" applyFill="1" applyBorder="1" applyAlignment="1">
      <alignment horizontal="center"/>
    </xf>
    <xf numFmtId="0" fontId="30" fillId="9" borderId="12" xfId="0" applyFont="1" applyFill="1" applyBorder="1" applyAlignment="1">
      <alignment horizontal="center"/>
    </xf>
    <xf numFmtId="0" fontId="8" fillId="0" borderId="13" xfId="0" applyFont="1" applyBorder="1" applyAlignment="1">
      <alignment horizontal="center" vertical="center" readingOrder="1"/>
    </xf>
    <xf numFmtId="0" fontId="8" fillId="0" borderId="14" xfId="0" applyFont="1" applyBorder="1" applyAlignment="1">
      <alignment horizontal="center" vertical="center" readingOrder="1"/>
    </xf>
    <xf numFmtId="0" fontId="8" fillId="0" borderId="15" xfId="0" applyFont="1" applyBorder="1" applyAlignment="1">
      <alignment horizontal="center" vertical="center" readingOrder="1"/>
    </xf>
    <xf numFmtId="0" fontId="41" fillId="0" borderId="18" xfId="0" applyFont="1" applyBorder="1" applyAlignment="1">
      <alignment horizontal="left" vertical="center" wrapText="1"/>
    </xf>
    <xf numFmtId="0" fontId="41" fillId="0" borderId="19" xfId="0" applyFont="1" applyBorder="1" applyAlignment="1">
      <alignment horizontal="left" vertical="center" wrapText="1"/>
    </xf>
    <xf numFmtId="0" fontId="41" fillId="0" borderId="25" xfId="0" applyFont="1" applyBorder="1" applyAlignment="1">
      <alignment horizontal="left" vertical="center" wrapText="1"/>
    </xf>
    <xf numFmtId="0" fontId="41" fillId="8" borderId="18" xfId="0" applyFont="1" applyFill="1" applyBorder="1" applyAlignment="1">
      <alignment horizontal="center" vertical="center" wrapText="1"/>
    </xf>
    <xf numFmtId="0" fontId="41" fillId="8" borderId="19" xfId="0" applyFont="1" applyFill="1" applyBorder="1" applyAlignment="1">
      <alignment horizontal="center" vertical="center" wrapText="1"/>
    </xf>
    <xf numFmtId="0" fontId="41" fillId="8" borderId="25" xfId="0" applyFont="1" applyFill="1" applyBorder="1" applyAlignment="1">
      <alignment horizontal="center" vertical="center" wrapText="1"/>
    </xf>
    <xf numFmtId="0" fontId="47" fillId="0" borderId="26" xfId="0" applyFont="1" applyBorder="1" applyAlignment="1">
      <alignment horizontal="center" vertical="center" readingOrder="1"/>
    </xf>
    <xf numFmtId="0" fontId="47" fillId="0" borderId="0" xfId="0" applyFont="1" applyAlignment="1">
      <alignment horizontal="center" vertical="center" readingOrder="1"/>
    </xf>
    <xf numFmtId="0" fontId="8" fillId="0" borderId="32" xfId="0" applyFont="1" applyBorder="1" applyAlignment="1">
      <alignment horizontal="center" vertical="center" readingOrder="1"/>
    </xf>
    <xf numFmtId="0" fontId="8" fillId="0" borderId="33" xfId="0" applyFont="1" applyBorder="1" applyAlignment="1">
      <alignment horizontal="center" vertical="center" readingOrder="1"/>
    </xf>
  </cellXfs>
  <cellStyles count="4">
    <cellStyle name="Comma" xfId="1" builtinId="3"/>
    <cellStyle name="Normal" xfId="0" builtinId="0"/>
    <cellStyle name="Normal 2" xfId="3" xr:uid="{B2BB4DAB-3AB1-4B1C-B00C-6DA52CA42EE3}"/>
    <cellStyle name="Normal 5 2" xfId="2" xr:uid="{64325613-50D4-46B4-B3FB-764A7099D5D9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AE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6" Type="http://schemas.openxmlformats.org/officeDocument/2006/relationships/image" Target="../media/image16.jpeg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jpeg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9.jpeg"/><Relationship Id="rId18" Type="http://schemas.openxmlformats.org/officeDocument/2006/relationships/image" Target="../media/image34.png"/><Relationship Id="rId26" Type="http://schemas.openxmlformats.org/officeDocument/2006/relationships/image" Target="../media/image41.png"/><Relationship Id="rId39" Type="http://schemas.openxmlformats.org/officeDocument/2006/relationships/image" Target="../media/image54.jpeg"/><Relationship Id="rId21" Type="http://schemas.openxmlformats.org/officeDocument/2006/relationships/image" Target="../media/image36.jpeg"/><Relationship Id="rId34" Type="http://schemas.openxmlformats.org/officeDocument/2006/relationships/image" Target="../media/image49.jpeg"/><Relationship Id="rId42" Type="http://schemas.openxmlformats.org/officeDocument/2006/relationships/image" Target="../media/image57.jpeg"/><Relationship Id="rId47" Type="http://schemas.openxmlformats.org/officeDocument/2006/relationships/image" Target="../media/image62.jpeg"/><Relationship Id="rId50" Type="http://schemas.openxmlformats.org/officeDocument/2006/relationships/image" Target="../media/image65.jpg"/><Relationship Id="rId7" Type="http://schemas.openxmlformats.org/officeDocument/2006/relationships/image" Target="../media/image23.jpeg"/><Relationship Id="rId2" Type="http://schemas.openxmlformats.org/officeDocument/2006/relationships/image" Target="../media/image18.png"/><Relationship Id="rId16" Type="http://schemas.openxmlformats.org/officeDocument/2006/relationships/image" Target="../media/image32.png"/><Relationship Id="rId29" Type="http://schemas.openxmlformats.org/officeDocument/2006/relationships/image" Target="../media/image44.jpeg"/><Relationship Id="rId11" Type="http://schemas.openxmlformats.org/officeDocument/2006/relationships/image" Target="../media/image27.jpeg"/><Relationship Id="rId24" Type="http://schemas.openxmlformats.org/officeDocument/2006/relationships/image" Target="../media/image39.jpeg"/><Relationship Id="rId32" Type="http://schemas.openxmlformats.org/officeDocument/2006/relationships/image" Target="../media/image47.jpeg"/><Relationship Id="rId37" Type="http://schemas.openxmlformats.org/officeDocument/2006/relationships/image" Target="../media/image52.jpeg"/><Relationship Id="rId40" Type="http://schemas.openxmlformats.org/officeDocument/2006/relationships/image" Target="../media/image55.jpeg"/><Relationship Id="rId45" Type="http://schemas.openxmlformats.org/officeDocument/2006/relationships/image" Target="../media/image60.jpeg"/><Relationship Id="rId53" Type="http://schemas.openxmlformats.org/officeDocument/2006/relationships/image" Target="../media/image68.jpeg"/><Relationship Id="rId5" Type="http://schemas.openxmlformats.org/officeDocument/2006/relationships/image" Target="../media/image21.png"/><Relationship Id="rId10" Type="http://schemas.openxmlformats.org/officeDocument/2006/relationships/image" Target="../media/image26.jpeg"/><Relationship Id="rId19" Type="http://schemas.openxmlformats.org/officeDocument/2006/relationships/image" Target="../media/image35.png"/><Relationship Id="rId31" Type="http://schemas.openxmlformats.org/officeDocument/2006/relationships/image" Target="../media/image46.jpeg"/><Relationship Id="rId44" Type="http://schemas.openxmlformats.org/officeDocument/2006/relationships/image" Target="../media/image59.jpeg"/><Relationship Id="rId52" Type="http://schemas.openxmlformats.org/officeDocument/2006/relationships/image" Target="../media/image67.jpeg"/><Relationship Id="rId4" Type="http://schemas.openxmlformats.org/officeDocument/2006/relationships/image" Target="../media/image20.png"/><Relationship Id="rId9" Type="http://schemas.openxmlformats.org/officeDocument/2006/relationships/image" Target="../media/image25.jpeg"/><Relationship Id="rId14" Type="http://schemas.openxmlformats.org/officeDocument/2006/relationships/image" Target="../media/image30.png"/><Relationship Id="rId22" Type="http://schemas.openxmlformats.org/officeDocument/2006/relationships/image" Target="../media/image37.jpeg"/><Relationship Id="rId27" Type="http://schemas.openxmlformats.org/officeDocument/2006/relationships/image" Target="../media/image42.jpeg"/><Relationship Id="rId30" Type="http://schemas.openxmlformats.org/officeDocument/2006/relationships/image" Target="../media/image45.jpeg"/><Relationship Id="rId35" Type="http://schemas.openxmlformats.org/officeDocument/2006/relationships/image" Target="../media/image50.jpeg"/><Relationship Id="rId43" Type="http://schemas.openxmlformats.org/officeDocument/2006/relationships/image" Target="../media/image58.jpeg"/><Relationship Id="rId48" Type="http://schemas.openxmlformats.org/officeDocument/2006/relationships/image" Target="../media/image63.jpeg"/><Relationship Id="rId8" Type="http://schemas.openxmlformats.org/officeDocument/2006/relationships/image" Target="../media/image24.jpeg"/><Relationship Id="rId51" Type="http://schemas.openxmlformats.org/officeDocument/2006/relationships/image" Target="../media/image66.png"/><Relationship Id="rId3" Type="http://schemas.openxmlformats.org/officeDocument/2006/relationships/image" Target="../media/image19.png"/><Relationship Id="rId12" Type="http://schemas.openxmlformats.org/officeDocument/2006/relationships/image" Target="../media/image28.jpeg"/><Relationship Id="rId17" Type="http://schemas.openxmlformats.org/officeDocument/2006/relationships/image" Target="../media/image33.png"/><Relationship Id="rId25" Type="http://schemas.openxmlformats.org/officeDocument/2006/relationships/image" Target="../media/image40.png"/><Relationship Id="rId33" Type="http://schemas.openxmlformats.org/officeDocument/2006/relationships/image" Target="../media/image48.jpeg"/><Relationship Id="rId38" Type="http://schemas.openxmlformats.org/officeDocument/2006/relationships/image" Target="../media/image53.jpeg"/><Relationship Id="rId46" Type="http://schemas.openxmlformats.org/officeDocument/2006/relationships/image" Target="../media/image61.jpeg"/><Relationship Id="rId20" Type="http://schemas.microsoft.com/office/2007/relationships/hdphoto" Target="../media/hdphoto1.wdp"/><Relationship Id="rId41" Type="http://schemas.openxmlformats.org/officeDocument/2006/relationships/image" Target="../media/image56.jpeg"/><Relationship Id="rId1" Type="http://schemas.openxmlformats.org/officeDocument/2006/relationships/image" Target="../media/image17.png"/><Relationship Id="rId6" Type="http://schemas.openxmlformats.org/officeDocument/2006/relationships/image" Target="../media/image22.jpeg"/><Relationship Id="rId15" Type="http://schemas.openxmlformats.org/officeDocument/2006/relationships/image" Target="../media/image31.png"/><Relationship Id="rId23" Type="http://schemas.openxmlformats.org/officeDocument/2006/relationships/image" Target="../media/image38.jpeg"/><Relationship Id="rId28" Type="http://schemas.openxmlformats.org/officeDocument/2006/relationships/image" Target="../media/image43.jpeg"/><Relationship Id="rId36" Type="http://schemas.openxmlformats.org/officeDocument/2006/relationships/image" Target="../media/image51.jpeg"/><Relationship Id="rId49" Type="http://schemas.openxmlformats.org/officeDocument/2006/relationships/image" Target="../media/image64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6.jpeg"/><Relationship Id="rId13" Type="http://schemas.openxmlformats.org/officeDocument/2006/relationships/image" Target="../media/image81.jpeg"/><Relationship Id="rId3" Type="http://schemas.openxmlformats.org/officeDocument/2006/relationships/image" Target="../media/image71.emf"/><Relationship Id="rId7" Type="http://schemas.openxmlformats.org/officeDocument/2006/relationships/image" Target="../media/image75.emf"/><Relationship Id="rId12" Type="http://schemas.openxmlformats.org/officeDocument/2006/relationships/image" Target="../media/image80.jpeg"/><Relationship Id="rId17" Type="http://schemas.openxmlformats.org/officeDocument/2006/relationships/image" Target="../media/image85.jpeg"/><Relationship Id="rId2" Type="http://schemas.openxmlformats.org/officeDocument/2006/relationships/image" Target="../media/image70.emf"/><Relationship Id="rId16" Type="http://schemas.openxmlformats.org/officeDocument/2006/relationships/image" Target="../media/image84.jpeg"/><Relationship Id="rId1" Type="http://schemas.openxmlformats.org/officeDocument/2006/relationships/image" Target="../media/image69.jpeg"/><Relationship Id="rId6" Type="http://schemas.openxmlformats.org/officeDocument/2006/relationships/image" Target="../media/image74.emf"/><Relationship Id="rId11" Type="http://schemas.openxmlformats.org/officeDocument/2006/relationships/image" Target="../media/image79.png"/><Relationship Id="rId5" Type="http://schemas.openxmlformats.org/officeDocument/2006/relationships/image" Target="../media/image73.emf"/><Relationship Id="rId15" Type="http://schemas.openxmlformats.org/officeDocument/2006/relationships/image" Target="../media/image83.jpeg"/><Relationship Id="rId10" Type="http://schemas.openxmlformats.org/officeDocument/2006/relationships/image" Target="../media/image78.png"/><Relationship Id="rId4" Type="http://schemas.openxmlformats.org/officeDocument/2006/relationships/image" Target="../media/image72.emf"/><Relationship Id="rId9" Type="http://schemas.openxmlformats.org/officeDocument/2006/relationships/image" Target="../media/image77.jpeg"/><Relationship Id="rId14" Type="http://schemas.openxmlformats.org/officeDocument/2006/relationships/image" Target="../media/image82.jpe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8.jpeg"/><Relationship Id="rId18" Type="http://schemas.openxmlformats.org/officeDocument/2006/relationships/image" Target="../media/image103.jpeg"/><Relationship Id="rId26" Type="http://schemas.openxmlformats.org/officeDocument/2006/relationships/image" Target="../media/image111.jpeg"/><Relationship Id="rId3" Type="http://schemas.openxmlformats.org/officeDocument/2006/relationships/image" Target="../media/image88.jpeg"/><Relationship Id="rId21" Type="http://schemas.openxmlformats.org/officeDocument/2006/relationships/image" Target="../media/image106.jpeg"/><Relationship Id="rId34" Type="http://schemas.openxmlformats.org/officeDocument/2006/relationships/image" Target="../media/image119.jpeg"/><Relationship Id="rId7" Type="http://schemas.openxmlformats.org/officeDocument/2006/relationships/image" Target="../media/image92.jpeg"/><Relationship Id="rId12" Type="http://schemas.openxmlformats.org/officeDocument/2006/relationships/image" Target="../media/image97.jpeg"/><Relationship Id="rId17" Type="http://schemas.openxmlformats.org/officeDocument/2006/relationships/image" Target="../media/image102.jpeg"/><Relationship Id="rId25" Type="http://schemas.openxmlformats.org/officeDocument/2006/relationships/image" Target="../media/image110.jpeg"/><Relationship Id="rId33" Type="http://schemas.openxmlformats.org/officeDocument/2006/relationships/image" Target="../media/image118.jpeg"/><Relationship Id="rId2" Type="http://schemas.openxmlformats.org/officeDocument/2006/relationships/image" Target="../media/image87.jpeg"/><Relationship Id="rId16" Type="http://schemas.openxmlformats.org/officeDocument/2006/relationships/image" Target="../media/image101.jpeg"/><Relationship Id="rId20" Type="http://schemas.openxmlformats.org/officeDocument/2006/relationships/image" Target="../media/image105.jpeg"/><Relationship Id="rId29" Type="http://schemas.openxmlformats.org/officeDocument/2006/relationships/image" Target="../media/image114.jpeg"/><Relationship Id="rId1" Type="http://schemas.openxmlformats.org/officeDocument/2006/relationships/image" Target="../media/image86.png"/><Relationship Id="rId6" Type="http://schemas.openxmlformats.org/officeDocument/2006/relationships/image" Target="../media/image91.jpeg"/><Relationship Id="rId11" Type="http://schemas.openxmlformats.org/officeDocument/2006/relationships/image" Target="../media/image96.jpeg"/><Relationship Id="rId24" Type="http://schemas.openxmlformats.org/officeDocument/2006/relationships/image" Target="../media/image109.jpeg"/><Relationship Id="rId32" Type="http://schemas.openxmlformats.org/officeDocument/2006/relationships/image" Target="../media/image117.jpeg"/><Relationship Id="rId5" Type="http://schemas.openxmlformats.org/officeDocument/2006/relationships/image" Target="../media/image90.jpeg"/><Relationship Id="rId15" Type="http://schemas.openxmlformats.org/officeDocument/2006/relationships/image" Target="../media/image100.jpeg"/><Relationship Id="rId23" Type="http://schemas.openxmlformats.org/officeDocument/2006/relationships/image" Target="../media/image108.jpeg"/><Relationship Id="rId28" Type="http://schemas.openxmlformats.org/officeDocument/2006/relationships/image" Target="../media/image113.jpeg"/><Relationship Id="rId36" Type="http://schemas.openxmlformats.org/officeDocument/2006/relationships/image" Target="../media/image121.jpeg"/><Relationship Id="rId10" Type="http://schemas.openxmlformats.org/officeDocument/2006/relationships/image" Target="../media/image95.jpeg"/><Relationship Id="rId19" Type="http://schemas.openxmlformats.org/officeDocument/2006/relationships/image" Target="../media/image104.jpeg"/><Relationship Id="rId31" Type="http://schemas.openxmlformats.org/officeDocument/2006/relationships/image" Target="../media/image116.jpeg"/><Relationship Id="rId4" Type="http://schemas.openxmlformats.org/officeDocument/2006/relationships/image" Target="../media/image89.jpeg"/><Relationship Id="rId9" Type="http://schemas.openxmlformats.org/officeDocument/2006/relationships/image" Target="../media/image94.jpeg"/><Relationship Id="rId14" Type="http://schemas.openxmlformats.org/officeDocument/2006/relationships/image" Target="../media/image99.jpeg"/><Relationship Id="rId22" Type="http://schemas.openxmlformats.org/officeDocument/2006/relationships/image" Target="../media/image107.jpeg"/><Relationship Id="rId27" Type="http://schemas.openxmlformats.org/officeDocument/2006/relationships/image" Target="../media/image112.jpeg"/><Relationship Id="rId30" Type="http://schemas.openxmlformats.org/officeDocument/2006/relationships/image" Target="../media/image115.jpeg"/><Relationship Id="rId35" Type="http://schemas.openxmlformats.org/officeDocument/2006/relationships/image" Target="../media/image120.jpeg"/><Relationship Id="rId8" Type="http://schemas.openxmlformats.org/officeDocument/2006/relationships/image" Target="../media/image93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4.jpeg"/><Relationship Id="rId2" Type="http://schemas.openxmlformats.org/officeDocument/2006/relationships/image" Target="../media/image123.png"/><Relationship Id="rId1" Type="http://schemas.openxmlformats.org/officeDocument/2006/relationships/image" Target="../media/image122.png"/><Relationship Id="rId5" Type="http://schemas.openxmlformats.org/officeDocument/2006/relationships/image" Target="../media/image125.jpeg"/><Relationship Id="rId4" Type="http://schemas.openxmlformats.org/officeDocument/2006/relationships/image" Target="../media/image2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7.jpeg"/><Relationship Id="rId7" Type="http://schemas.openxmlformats.org/officeDocument/2006/relationships/image" Target="../media/image131.jpeg"/><Relationship Id="rId2" Type="http://schemas.openxmlformats.org/officeDocument/2006/relationships/image" Target="../media/image126.jpeg"/><Relationship Id="rId1" Type="http://schemas.openxmlformats.org/officeDocument/2006/relationships/image" Target="../media/image21.png"/><Relationship Id="rId6" Type="http://schemas.openxmlformats.org/officeDocument/2006/relationships/image" Target="../media/image130.jpeg"/><Relationship Id="rId5" Type="http://schemas.openxmlformats.org/officeDocument/2006/relationships/image" Target="../media/image129.jpeg"/><Relationship Id="rId4" Type="http://schemas.openxmlformats.org/officeDocument/2006/relationships/image" Target="../media/image128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8.jpeg"/><Relationship Id="rId3" Type="http://schemas.openxmlformats.org/officeDocument/2006/relationships/image" Target="../media/image134.jpeg"/><Relationship Id="rId7" Type="http://schemas.openxmlformats.org/officeDocument/2006/relationships/image" Target="../media/image137.jpeg"/><Relationship Id="rId2" Type="http://schemas.openxmlformats.org/officeDocument/2006/relationships/image" Target="../media/image133.jpeg"/><Relationship Id="rId1" Type="http://schemas.openxmlformats.org/officeDocument/2006/relationships/image" Target="../media/image132.jpeg"/><Relationship Id="rId6" Type="http://schemas.openxmlformats.org/officeDocument/2006/relationships/image" Target="../media/image13.png"/><Relationship Id="rId5" Type="http://schemas.openxmlformats.org/officeDocument/2006/relationships/image" Target="../media/image136.jpeg"/><Relationship Id="rId4" Type="http://schemas.openxmlformats.org/officeDocument/2006/relationships/image" Target="../media/image135.jpeg"/><Relationship Id="rId9" Type="http://schemas.openxmlformats.org/officeDocument/2006/relationships/image" Target="../media/image139.jpe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6.jpeg"/><Relationship Id="rId13" Type="http://schemas.openxmlformats.org/officeDocument/2006/relationships/image" Target="../media/image151.jpeg"/><Relationship Id="rId18" Type="http://schemas.openxmlformats.org/officeDocument/2006/relationships/image" Target="../media/image156.jpeg"/><Relationship Id="rId26" Type="http://schemas.openxmlformats.org/officeDocument/2006/relationships/image" Target="../media/image164.jpeg"/><Relationship Id="rId3" Type="http://schemas.openxmlformats.org/officeDocument/2006/relationships/image" Target="../media/image141.jpeg"/><Relationship Id="rId21" Type="http://schemas.openxmlformats.org/officeDocument/2006/relationships/image" Target="../media/image159.jpeg"/><Relationship Id="rId7" Type="http://schemas.openxmlformats.org/officeDocument/2006/relationships/image" Target="../media/image145.jpeg"/><Relationship Id="rId12" Type="http://schemas.openxmlformats.org/officeDocument/2006/relationships/image" Target="../media/image150.jpeg"/><Relationship Id="rId17" Type="http://schemas.openxmlformats.org/officeDocument/2006/relationships/image" Target="../media/image155.jpeg"/><Relationship Id="rId25" Type="http://schemas.openxmlformats.org/officeDocument/2006/relationships/image" Target="../media/image163.jpeg"/><Relationship Id="rId2" Type="http://schemas.openxmlformats.org/officeDocument/2006/relationships/image" Target="../media/image140.jpeg"/><Relationship Id="rId16" Type="http://schemas.openxmlformats.org/officeDocument/2006/relationships/image" Target="../media/image154.jpeg"/><Relationship Id="rId20" Type="http://schemas.openxmlformats.org/officeDocument/2006/relationships/image" Target="../media/image158.jpeg"/><Relationship Id="rId29" Type="http://schemas.openxmlformats.org/officeDocument/2006/relationships/image" Target="../media/image167.jpeg"/><Relationship Id="rId1" Type="http://schemas.openxmlformats.org/officeDocument/2006/relationships/image" Target="../media/image21.png"/><Relationship Id="rId6" Type="http://schemas.openxmlformats.org/officeDocument/2006/relationships/image" Target="../media/image144.jpeg"/><Relationship Id="rId11" Type="http://schemas.openxmlformats.org/officeDocument/2006/relationships/image" Target="../media/image149.jpeg"/><Relationship Id="rId24" Type="http://schemas.openxmlformats.org/officeDocument/2006/relationships/image" Target="../media/image162.jpeg"/><Relationship Id="rId32" Type="http://schemas.openxmlformats.org/officeDocument/2006/relationships/image" Target="../media/image170.jpeg"/><Relationship Id="rId5" Type="http://schemas.openxmlformats.org/officeDocument/2006/relationships/image" Target="../media/image143.jpeg"/><Relationship Id="rId15" Type="http://schemas.openxmlformats.org/officeDocument/2006/relationships/image" Target="../media/image153.jpeg"/><Relationship Id="rId23" Type="http://schemas.openxmlformats.org/officeDocument/2006/relationships/image" Target="../media/image161.jpeg"/><Relationship Id="rId28" Type="http://schemas.openxmlformats.org/officeDocument/2006/relationships/image" Target="../media/image166.jpeg"/><Relationship Id="rId10" Type="http://schemas.openxmlformats.org/officeDocument/2006/relationships/image" Target="../media/image148.jpeg"/><Relationship Id="rId19" Type="http://schemas.openxmlformats.org/officeDocument/2006/relationships/image" Target="../media/image157.jpeg"/><Relationship Id="rId31" Type="http://schemas.openxmlformats.org/officeDocument/2006/relationships/image" Target="../media/image169.jpeg"/><Relationship Id="rId4" Type="http://schemas.openxmlformats.org/officeDocument/2006/relationships/image" Target="../media/image142.jpeg"/><Relationship Id="rId9" Type="http://schemas.openxmlformats.org/officeDocument/2006/relationships/image" Target="../media/image147.jpeg"/><Relationship Id="rId14" Type="http://schemas.openxmlformats.org/officeDocument/2006/relationships/image" Target="../media/image152.jpeg"/><Relationship Id="rId22" Type="http://schemas.openxmlformats.org/officeDocument/2006/relationships/image" Target="../media/image160.jpeg"/><Relationship Id="rId27" Type="http://schemas.openxmlformats.org/officeDocument/2006/relationships/image" Target="../media/image165.jpeg"/><Relationship Id="rId30" Type="http://schemas.openxmlformats.org/officeDocument/2006/relationships/image" Target="../media/image168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7.jpeg"/><Relationship Id="rId3" Type="http://schemas.openxmlformats.org/officeDocument/2006/relationships/image" Target="../media/image172.jpeg"/><Relationship Id="rId7" Type="http://schemas.openxmlformats.org/officeDocument/2006/relationships/image" Target="../media/image176.jpeg"/><Relationship Id="rId2" Type="http://schemas.openxmlformats.org/officeDocument/2006/relationships/image" Target="../media/image21.png"/><Relationship Id="rId1" Type="http://schemas.openxmlformats.org/officeDocument/2006/relationships/image" Target="../media/image171.jpeg"/><Relationship Id="rId6" Type="http://schemas.openxmlformats.org/officeDocument/2006/relationships/image" Target="../media/image175.jpeg"/><Relationship Id="rId11" Type="http://schemas.openxmlformats.org/officeDocument/2006/relationships/image" Target="../media/image180.jpeg"/><Relationship Id="rId5" Type="http://schemas.openxmlformats.org/officeDocument/2006/relationships/image" Target="../media/image174.jpeg"/><Relationship Id="rId10" Type="http://schemas.openxmlformats.org/officeDocument/2006/relationships/image" Target="../media/image179.jpeg"/><Relationship Id="rId4" Type="http://schemas.openxmlformats.org/officeDocument/2006/relationships/image" Target="../media/image173.jpeg"/><Relationship Id="rId9" Type="http://schemas.openxmlformats.org/officeDocument/2006/relationships/image" Target="../media/image178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3.jpeg"/><Relationship Id="rId2" Type="http://schemas.openxmlformats.org/officeDocument/2006/relationships/image" Target="../media/image182.jpeg"/><Relationship Id="rId1" Type="http://schemas.openxmlformats.org/officeDocument/2006/relationships/image" Target="../media/image181.jpeg"/><Relationship Id="rId4" Type="http://schemas.openxmlformats.org/officeDocument/2006/relationships/image" Target="../media/image184.jpe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2.jpeg"/><Relationship Id="rId13" Type="http://schemas.openxmlformats.org/officeDocument/2006/relationships/image" Target="../media/image197.jpeg"/><Relationship Id="rId3" Type="http://schemas.openxmlformats.org/officeDocument/2006/relationships/image" Target="../media/image187.png"/><Relationship Id="rId7" Type="http://schemas.openxmlformats.org/officeDocument/2006/relationships/image" Target="../media/image191.jpeg"/><Relationship Id="rId12" Type="http://schemas.openxmlformats.org/officeDocument/2006/relationships/image" Target="../media/image196.jpeg"/><Relationship Id="rId2" Type="http://schemas.openxmlformats.org/officeDocument/2006/relationships/image" Target="../media/image186.jpeg"/><Relationship Id="rId1" Type="http://schemas.openxmlformats.org/officeDocument/2006/relationships/image" Target="../media/image185.jpeg"/><Relationship Id="rId6" Type="http://schemas.openxmlformats.org/officeDocument/2006/relationships/image" Target="../media/image190.jpeg"/><Relationship Id="rId11" Type="http://schemas.openxmlformats.org/officeDocument/2006/relationships/image" Target="../media/image195.jpeg"/><Relationship Id="rId5" Type="http://schemas.openxmlformats.org/officeDocument/2006/relationships/image" Target="../media/image189.jpeg"/><Relationship Id="rId10" Type="http://schemas.openxmlformats.org/officeDocument/2006/relationships/image" Target="../media/image194.jpeg"/><Relationship Id="rId4" Type="http://schemas.openxmlformats.org/officeDocument/2006/relationships/image" Target="../media/image188.jpeg"/><Relationship Id="rId9" Type="http://schemas.openxmlformats.org/officeDocument/2006/relationships/image" Target="../media/image193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9.jpeg"/><Relationship Id="rId2" Type="http://schemas.openxmlformats.org/officeDocument/2006/relationships/image" Target="../media/image198.jpe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121920</xdr:colOff>
      <xdr:row>11</xdr:row>
      <xdr:rowOff>15240</xdr:rowOff>
    </xdr:from>
    <xdr:to>
      <xdr:col>3</xdr:col>
      <xdr:colOff>1013460</xdr:colOff>
      <xdr:row>11</xdr:row>
      <xdr:rowOff>1242060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9BA17845-A05B-466D-B38A-2D6D082CB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3474720"/>
          <a:ext cx="891540" cy="1226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160020</xdr:colOff>
      <xdr:row>12</xdr:row>
      <xdr:rowOff>45720</xdr:rowOff>
    </xdr:from>
    <xdr:to>
      <xdr:col>3</xdr:col>
      <xdr:colOff>1051560</xdr:colOff>
      <xdr:row>12</xdr:row>
      <xdr:rowOff>1501140</xdr:rowOff>
    </xdr:to>
    <xdr:pic>
      <xdr:nvPicPr>
        <xdr:cNvPr id="3" name="Picture 27">
          <a:extLst>
            <a:ext uri="{FF2B5EF4-FFF2-40B4-BE49-F238E27FC236}">
              <a16:creationId xmlns:a16="http://schemas.microsoft.com/office/drawing/2014/main" id="{D4B80DF3-54C1-4C3B-AA00-F6A973AE4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4975860"/>
          <a:ext cx="891540" cy="1455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259080</xdr:colOff>
      <xdr:row>10</xdr:row>
      <xdr:rowOff>190500</xdr:rowOff>
    </xdr:from>
    <xdr:to>
      <xdr:col>3</xdr:col>
      <xdr:colOff>931273</xdr:colOff>
      <xdr:row>10</xdr:row>
      <xdr:rowOff>1379220</xdr:rowOff>
    </xdr:to>
    <xdr:pic>
      <xdr:nvPicPr>
        <xdr:cNvPr id="4" name="Picture 24">
          <a:extLst>
            <a:ext uri="{FF2B5EF4-FFF2-40B4-BE49-F238E27FC236}">
              <a16:creationId xmlns:a16="http://schemas.microsoft.com/office/drawing/2014/main" id="{D4EB5A80-E801-4E4B-8C40-65A2808FD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1860" y="2072640"/>
          <a:ext cx="672193" cy="1188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76200</xdr:colOff>
      <xdr:row>20</xdr:row>
      <xdr:rowOff>510540</xdr:rowOff>
    </xdr:from>
    <xdr:to>
      <xdr:col>3</xdr:col>
      <xdr:colOff>1127760</xdr:colOff>
      <xdr:row>20</xdr:row>
      <xdr:rowOff>1485900</xdr:rowOff>
    </xdr:to>
    <xdr:pic>
      <xdr:nvPicPr>
        <xdr:cNvPr id="5" name="Picture 13">
          <a:extLst>
            <a:ext uri="{FF2B5EF4-FFF2-40B4-BE49-F238E27FC236}">
              <a16:creationId xmlns:a16="http://schemas.microsoft.com/office/drawing/2014/main" id="{6BCFF485-E910-453D-8A91-A7AC25602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004"/>
        <a:stretch>
          <a:fillRect/>
        </a:stretch>
      </xdr:blipFill>
      <xdr:spPr bwMode="auto">
        <a:xfrm>
          <a:off x="3268980" y="18539460"/>
          <a:ext cx="1051560" cy="975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114300</xdr:colOff>
      <xdr:row>22</xdr:row>
      <xdr:rowOff>7620</xdr:rowOff>
    </xdr:from>
    <xdr:to>
      <xdr:col>3</xdr:col>
      <xdr:colOff>998220</xdr:colOff>
      <xdr:row>22</xdr:row>
      <xdr:rowOff>1424940</xdr:rowOff>
    </xdr:to>
    <xdr:pic>
      <xdr:nvPicPr>
        <xdr:cNvPr id="6" name="Picture 14">
          <a:extLst>
            <a:ext uri="{FF2B5EF4-FFF2-40B4-BE49-F238E27FC236}">
              <a16:creationId xmlns:a16="http://schemas.microsoft.com/office/drawing/2014/main" id="{BD73BCBC-13BF-4800-A78C-A0970A011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004"/>
        <a:stretch>
          <a:fillRect/>
        </a:stretch>
      </xdr:blipFill>
      <xdr:spPr bwMode="auto">
        <a:xfrm>
          <a:off x="3307080" y="21419820"/>
          <a:ext cx="883920" cy="1417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19</xdr:row>
      <xdr:rowOff>205740</xdr:rowOff>
    </xdr:from>
    <xdr:to>
      <xdr:col>3</xdr:col>
      <xdr:colOff>1112520</xdr:colOff>
      <xdr:row>19</xdr:row>
      <xdr:rowOff>1226820</xdr:rowOff>
    </xdr:to>
    <xdr:pic>
      <xdr:nvPicPr>
        <xdr:cNvPr id="7" name="Picture 193">
          <a:extLst>
            <a:ext uri="{FF2B5EF4-FFF2-40B4-BE49-F238E27FC236}">
              <a16:creationId xmlns:a16="http://schemas.microsoft.com/office/drawing/2014/main" id="{CE997BF4-DCED-42D4-BB01-758F70EAA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880" y="16710660"/>
          <a:ext cx="107442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91440</xdr:colOff>
      <xdr:row>15</xdr:row>
      <xdr:rowOff>175260</xdr:rowOff>
    </xdr:from>
    <xdr:to>
      <xdr:col>3</xdr:col>
      <xdr:colOff>1097280</xdr:colOff>
      <xdr:row>15</xdr:row>
      <xdr:rowOff>1828800</xdr:rowOff>
    </xdr:to>
    <xdr:pic>
      <xdr:nvPicPr>
        <xdr:cNvPr id="8" name="Picture 15">
          <a:extLst>
            <a:ext uri="{FF2B5EF4-FFF2-40B4-BE49-F238E27FC236}">
              <a16:creationId xmlns:a16="http://schemas.microsoft.com/office/drawing/2014/main" id="{4C43F15C-6B02-42B8-93A4-553FAC09B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5620" y="9532620"/>
          <a:ext cx="1005840" cy="1653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99060</xdr:colOff>
      <xdr:row>14</xdr:row>
      <xdr:rowOff>76200</xdr:rowOff>
    </xdr:from>
    <xdr:to>
      <xdr:col>3</xdr:col>
      <xdr:colOff>1104900</xdr:colOff>
      <xdr:row>14</xdr:row>
      <xdr:rowOff>1417320</xdr:rowOff>
    </xdr:to>
    <xdr:pic>
      <xdr:nvPicPr>
        <xdr:cNvPr id="9" name="Picture 11">
          <a:extLst>
            <a:ext uri="{FF2B5EF4-FFF2-40B4-BE49-F238E27FC236}">
              <a16:creationId xmlns:a16="http://schemas.microsoft.com/office/drawing/2014/main" id="{1C280711-F453-4DAB-9D24-90AFEE9FD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3240" y="7932420"/>
          <a:ext cx="1005840" cy="1341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45720</xdr:colOff>
      <xdr:row>16</xdr:row>
      <xdr:rowOff>76200</xdr:rowOff>
    </xdr:from>
    <xdr:to>
      <xdr:col>3</xdr:col>
      <xdr:colOff>1097280</xdr:colOff>
      <xdr:row>16</xdr:row>
      <xdr:rowOff>1470660</xdr:rowOff>
    </xdr:to>
    <xdr:pic>
      <xdr:nvPicPr>
        <xdr:cNvPr id="10" name="Picture 13">
          <a:extLst>
            <a:ext uri="{FF2B5EF4-FFF2-40B4-BE49-F238E27FC236}">
              <a16:creationId xmlns:a16="http://schemas.microsoft.com/office/drawing/2014/main" id="{44A9C701-A1BD-48CE-AA5A-0BDE3BE39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1422380"/>
          <a:ext cx="1051560" cy="1394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13</xdr:row>
      <xdr:rowOff>83820</xdr:rowOff>
    </xdr:from>
    <xdr:to>
      <xdr:col>3</xdr:col>
      <xdr:colOff>1112520</xdr:colOff>
      <xdr:row>13</xdr:row>
      <xdr:rowOff>1226820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038AD3B-875D-45AA-AE4C-91E876398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2280" y="6560820"/>
          <a:ext cx="107442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83820</xdr:colOff>
      <xdr:row>17</xdr:row>
      <xdr:rowOff>83820</xdr:rowOff>
    </xdr:from>
    <xdr:to>
      <xdr:col>3</xdr:col>
      <xdr:colOff>1089660</xdr:colOff>
      <xdr:row>17</xdr:row>
      <xdr:rowOff>1554480</xdr:rowOff>
    </xdr:to>
    <xdr:pic>
      <xdr:nvPicPr>
        <xdr:cNvPr id="12" name="Picture 18">
          <a:extLst>
            <a:ext uri="{FF2B5EF4-FFF2-40B4-BE49-F238E27FC236}">
              <a16:creationId xmlns:a16="http://schemas.microsoft.com/office/drawing/2014/main" id="{411301C9-5426-4CE5-B9B2-1343AF901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091160"/>
          <a:ext cx="1005840" cy="1470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220980</xdr:colOff>
      <xdr:row>24</xdr:row>
      <xdr:rowOff>53340</xdr:rowOff>
    </xdr:from>
    <xdr:to>
      <xdr:col>3</xdr:col>
      <xdr:colOff>922020</xdr:colOff>
      <xdr:row>24</xdr:row>
      <xdr:rowOff>1584960</xdr:rowOff>
    </xdr:to>
    <xdr:pic>
      <xdr:nvPicPr>
        <xdr:cNvPr id="13" name="Picture 14">
          <a:extLst>
            <a:ext uri="{FF2B5EF4-FFF2-40B4-BE49-F238E27FC236}">
              <a16:creationId xmlns:a16="http://schemas.microsoft.com/office/drawing/2014/main" id="{B0413029-B977-47F2-8606-16B188AA8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3760" y="24597360"/>
          <a:ext cx="701040" cy="1531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167640</xdr:colOff>
      <xdr:row>25</xdr:row>
      <xdr:rowOff>121920</xdr:rowOff>
    </xdr:from>
    <xdr:to>
      <xdr:col>3</xdr:col>
      <xdr:colOff>998220</xdr:colOff>
      <xdr:row>25</xdr:row>
      <xdr:rowOff>1805940</xdr:rowOff>
    </xdr:to>
    <xdr:pic>
      <xdr:nvPicPr>
        <xdr:cNvPr id="14" name="Picture 7">
          <a:extLst>
            <a:ext uri="{FF2B5EF4-FFF2-40B4-BE49-F238E27FC236}">
              <a16:creationId xmlns:a16="http://schemas.microsoft.com/office/drawing/2014/main" id="{3840D7F9-6F98-4C60-88A7-E50AF9AB7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0420" y="26372820"/>
          <a:ext cx="830580" cy="1684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68580</xdr:colOff>
      <xdr:row>0</xdr:row>
      <xdr:rowOff>91440</xdr:rowOff>
    </xdr:from>
    <xdr:to>
      <xdr:col>3</xdr:col>
      <xdr:colOff>237173</xdr:colOff>
      <xdr:row>6</xdr:row>
      <xdr:rowOff>45720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22BAE8A-09BC-4DA7-A624-EA9B70C40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6980" t="14089" r="56552" b="14952"/>
        <a:stretch/>
      </xdr:blipFill>
      <xdr:spPr bwMode="auto">
        <a:xfrm>
          <a:off x="68580" y="91440"/>
          <a:ext cx="2081213" cy="105156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83820</xdr:colOff>
      <xdr:row>21</xdr:row>
      <xdr:rowOff>144780</xdr:rowOff>
    </xdr:from>
    <xdr:to>
      <xdr:col>3</xdr:col>
      <xdr:colOff>1089660</xdr:colOff>
      <xdr:row>21</xdr:row>
      <xdr:rowOff>1272540</xdr:rowOff>
    </xdr:to>
    <xdr:pic>
      <xdr:nvPicPr>
        <xdr:cNvPr id="16" name="Picture 19">
          <a:extLst>
            <a:ext uri="{FF2B5EF4-FFF2-40B4-BE49-F238E27FC236}">
              <a16:creationId xmlns:a16="http://schemas.microsoft.com/office/drawing/2014/main" id="{1856D25B-F105-449C-84D9-C2FE410BD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0" y="20078700"/>
          <a:ext cx="1005840" cy="1127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175260</xdr:colOff>
      <xdr:row>23</xdr:row>
      <xdr:rowOff>144780</xdr:rowOff>
    </xdr:from>
    <xdr:to>
      <xdr:col>3</xdr:col>
      <xdr:colOff>899160</xdr:colOff>
      <xdr:row>23</xdr:row>
      <xdr:rowOff>1493520</xdr:rowOff>
    </xdr:to>
    <xdr:pic>
      <xdr:nvPicPr>
        <xdr:cNvPr id="17" name="Picture 20">
          <a:extLst>
            <a:ext uri="{FF2B5EF4-FFF2-40B4-BE49-F238E27FC236}">
              <a16:creationId xmlns:a16="http://schemas.microsoft.com/office/drawing/2014/main" id="{C7326069-4924-4BF1-B92A-4C4090CF2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8040" y="23119080"/>
          <a:ext cx="723900" cy="1348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30480</xdr:colOff>
      <xdr:row>18</xdr:row>
      <xdr:rowOff>68580</xdr:rowOff>
    </xdr:from>
    <xdr:to>
      <xdr:col>3</xdr:col>
      <xdr:colOff>1127760</xdr:colOff>
      <xdr:row>18</xdr:row>
      <xdr:rowOff>1485900</xdr:rowOff>
    </xdr:to>
    <xdr:pic>
      <xdr:nvPicPr>
        <xdr:cNvPr id="18" name="Picture 4">
          <a:extLst>
            <a:ext uri="{FF2B5EF4-FFF2-40B4-BE49-F238E27FC236}">
              <a16:creationId xmlns:a16="http://schemas.microsoft.com/office/drawing/2014/main" id="{AA567104-3EAC-46C3-8F79-8B81DF957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4660" y="14889480"/>
          <a:ext cx="1097280" cy="1417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190649</xdr:colOff>
      <xdr:row>26</xdr:row>
      <xdr:rowOff>89794</xdr:rowOff>
    </xdr:from>
    <xdr:to>
      <xdr:col>2</xdr:col>
      <xdr:colOff>1883496</xdr:colOff>
      <xdr:row>26</xdr:row>
      <xdr:rowOff>784860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5AE3F8C-BF57-4CB2-95FB-09C27A005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6089" y="13958194"/>
          <a:ext cx="1692847" cy="695066"/>
        </a:xfrm>
        <a:prstGeom prst="rect">
          <a:avLst/>
        </a:prstGeom>
      </xdr:spPr>
    </xdr:pic>
    <xdr:clientData/>
  </xdr:twoCellAnchor>
  <xdr:twoCellAnchor editAs="oneCell">
    <xdr:from>
      <xdr:col>2</xdr:col>
      <xdr:colOff>287480</xdr:colOff>
      <xdr:row>27</xdr:row>
      <xdr:rowOff>138697</xdr:rowOff>
    </xdr:from>
    <xdr:to>
      <xdr:col>2</xdr:col>
      <xdr:colOff>1783080</xdr:colOff>
      <xdr:row>27</xdr:row>
      <xdr:rowOff>894473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54531AD-E03F-4E8A-A54E-BCC821BCE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2920" y="14700517"/>
          <a:ext cx="1495600" cy="755776"/>
        </a:xfrm>
        <a:prstGeom prst="rect">
          <a:avLst/>
        </a:prstGeom>
      </xdr:spPr>
    </xdr:pic>
    <xdr:clientData/>
  </xdr:twoCellAnchor>
  <xdr:twoCellAnchor editAs="oneCell">
    <xdr:from>
      <xdr:col>2</xdr:col>
      <xdr:colOff>263840</xdr:colOff>
      <xdr:row>28</xdr:row>
      <xdr:rowOff>135832</xdr:rowOff>
    </xdr:from>
    <xdr:to>
      <xdr:col>2</xdr:col>
      <xdr:colOff>2043008</xdr:colOff>
      <xdr:row>28</xdr:row>
      <xdr:rowOff>807720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1BEE841-BC0E-42F4-B661-365E3D577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9280" y="15657772"/>
          <a:ext cx="1779168" cy="671888"/>
        </a:xfrm>
        <a:prstGeom prst="rect">
          <a:avLst/>
        </a:prstGeom>
      </xdr:spPr>
    </xdr:pic>
    <xdr:clientData/>
  </xdr:twoCellAnchor>
  <xdr:twoCellAnchor editAs="oneCell">
    <xdr:from>
      <xdr:col>2</xdr:col>
      <xdr:colOff>98740</xdr:colOff>
      <xdr:row>29</xdr:row>
      <xdr:rowOff>262277</xdr:rowOff>
    </xdr:from>
    <xdr:to>
      <xdr:col>2</xdr:col>
      <xdr:colOff>2867754</xdr:colOff>
      <xdr:row>29</xdr:row>
      <xdr:rowOff>1409700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A99CCF5-31F0-40D2-AE22-45C7FD6C4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9440" y="23630277"/>
          <a:ext cx="3035714" cy="1147423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0</xdr:row>
      <xdr:rowOff>121920</xdr:rowOff>
    </xdr:from>
    <xdr:to>
      <xdr:col>2</xdr:col>
      <xdr:colOff>861060</xdr:colOff>
      <xdr:row>5</xdr:row>
      <xdr:rowOff>81494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2FC228A-26EB-42E3-899C-E79F0601F7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l="6980" t="14089" r="56552" b="14952"/>
        <a:stretch/>
      </xdr:blipFill>
      <xdr:spPr bwMode="auto">
        <a:xfrm>
          <a:off x="160020" y="121920"/>
          <a:ext cx="2316480" cy="87397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515620</xdr:colOff>
      <xdr:row>33</xdr:row>
      <xdr:rowOff>558800</xdr:rowOff>
    </xdr:from>
    <xdr:to>
      <xdr:col>2</xdr:col>
      <xdr:colOff>2386321</xdr:colOff>
      <xdr:row>33</xdr:row>
      <xdr:rowOff>1656080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CDA429F-2B46-7D54-4D3B-6BC3AC0FC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6320" y="29184600"/>
          <a:ext cx="1870701" cy="109728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124460</xdr:colOff>
      <xdr:row>34</xdr:row>
      <xdr:rowOff>429260</xdr:rowOff>
    </xdr:from>
    <xdr:to>
      <xdr:col>2</xdr:col>
      <xdr:colOff>2760506</xdr:colOff>
      <xdr:row>34</xdr:row>
      <xdr:rowOff>2819400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A84164C-AEFA-6B80-3C94-4A0F348B1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160" y="31823660"/>
          <a:ext cx="2636046" cy="239014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386078</xdr:colOff>
      <xdr:row>35</xdr:row>
      <xdr:rowOff>459740</xdr:rowOff>
    </xdr:from>
    <xdr:to>
      <xdr:col>2</xdr:col>
      <xdr:colOff>2499643</xdr:colOff>
      <xdr:row>35</xdr:row>
      <xdr:rowOff>2768600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D6666E3-8C51-5E9F-AE77-43AC8E028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176778" y="33987740"/>
          <a:ext cx="2113565" cy="230886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419099</xdr:colOff>
      <xdr:row>38</xdr:row>
      <xdr:rowOff>360680</xdr:rowOff>
    </xdr:from>
    <xdr:to>
      <xdr:col>2</xdr:col>
      <xdr:colOff>2697590</xdr:colOff>
      <xdr:row>38</xdr:row>
      <xdr:rowOff>2870200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6F8C667-EBA7-6C37-0DA2-0CCF8F56B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799" y="41432480"/>
          <a:ext cx="2278491" cy="250952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76200</xdr:colOff>
      <xdr:row>40</xdr:row>
      <xdr:rowOff>60960</xdr:rowOff>
    </xdr:from>
    <xdr:to>
      <xdr:col>2</xdr:col>
      <xdr:colOff>2308860</xdr:colOff>
      <xdr:row>40</xdr:row>
      <xdr:rowOff>1655716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703D66C-19F6-4195-858E-40E726181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640" y="28475940"/>
          <a:ext cx="2232660" cy="1594756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95251</xdr:colOff>
      <xdr:row>41</xdr:row>
      <xdr:rowOff>45721</xdr:rowOff>
    </xdr:from>
    <xdr:to>
      <xdr:col>2</xdr:col>
      <xdr:colOff>2076451</xdr:colOff>
      <xdr:row>41</xdr:row>
      <xdr:rowOff>1676401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35C0E2B-C36F-4C49-8651-EC11637B58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193"/>
        <a:stretch/>
      </xdr:blipFill>
      <xdr:spPr bwMode="auto">
        <a:xfrm>
          <a:off x="1710691" y="30220921"/>
          <a:ext cx="1981200" cy="163068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161926</xdr:colOff>
      <xdr:row>43</xdr:row>
      <xdr:rowOff>102871</xdr:rowOff>
    </xdr:from>
    <xdr:to>
      <xdr:col>2</xdr:col>
      <xdr:colOff>2200276</xdr:colOff>
      <xdr:row>43</xdr:row>
      <xdr:rowOff>1394460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5046374-1170-4C59-8409-56002DCBD9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1728"/>
        <a:stretch/>
      </xdr:blipFill>
      <xdr:spPr bwMode="auto">
        <a:xfrm>
          <a:off x="1777366" y="33920431"/>
          <a:ext cx="2038350" cy="129158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137161</xdr:colOff>
      <xdr:row>42</xdr:row>
      <xdr:rowOff>203835</xdr:rowOff>
    </xdr:from>
    <xdr:to>
      <xdr:col>2</xdr:col>
      <xdr:colOff>2099311</xdr:colOff>
      <xdr:row>42</xdr:row>
      <xdr:rowOff>1630680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06D1488-DCD4-438D-8B3D-A1C47528DD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451"/>
        <a:stretch/>
      </xdr:blipFill>
      <xdr:spPr bwMode="auto">
        <a:xfrm>
          <a:off x="1752601" y="32177355"/>
          <a:ext cx="1962150" cy="142684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381000</xdr:colOff>
      <xdr:row>22</xdr:row>
      <xdr:rowOff>144780</xdr:rowOff>
    </xdr:from>
    <xdr:to>
      <xdr:col>2</xdr:col>
      <xdr:colOff>2381704</xdr:colOff>
      <xdr:row>22</xdr:row>
      <xdr:rowOff>1219200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DD824CA-D8FA-4C32-99B6-3A804E5623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29" t="24904" r="429" b="16314"/>
        <a:stretch/>
      </xdr:blipFill>
      <xdr:spPr bwMode="auto">
        <a:xfrm>
          <a:off x="1996440" y="13434060"/>
          <a:ext cx="2000704" cy="107442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205740</xdr:colOff>
      <xdr:row>25</xdr:row>
      <xdr:rowOff>60960</xdr:rowOff>
    </xdr:from>
    <xdr:to>
      <xdr:col>2</xdr:col>
      <xdr:colOff>2026920</xdr:colOff>
      <xdr:row>25</xdr:row>
      <xdr:rowOff>1329038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C293C8B-5C88-B575-1A80-A49770877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21180" y="12763500"/>
          <a:ext cx="1821180" cy="126807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187960</xdr:colOff>
      <xdr:row>24</xdr:row>
      <xdr:rowOff>96520</xdr:rowOff>
    </xdr:from>
    <xdr:to>
      <xdr:col>2</xdr:col>
      <xdr:colOff>1526539</xdr:colOff>
      <xdr:row>24</xdr:row>
      <xdr:rowOff>1300480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2064141-483D-7E45-7DD5-321E7B7A2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78660" y="17647920"/>
          <a:ext cx="1338579" cy="120396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335280</xdr:colOff>
      <xdr:row>21</xdr:row>
      <xdr:rowOff>53340</xdr:rowOff>
    </xdr:from>
    <xdr:to>
      <xdr:col>2</xdr:col>
      <xdr:colOff>2468880</xdr:colOff>
      <xdr:row>21</xdr:row>
      <xdr:rowOff>1219200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45FBA17-D847-B99C-C0A8-5E9482551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50720" y="12031980"/>
          <a:ext cx="2133600" cy="116586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548640</xdr:colOff>
      <xdr:row>23</xdr:row>
      <xdr:rowOff>205740</xdr:rowOff>
    </xdr:from>
    <xdr:to>
      <xdr:col>2</xdr:col>
      <xdr:colOff>2217420</xdr:colOff>
      <xdr:row>23</xdr:row>
      <xdr:rowOff>1250338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690B02B-3159-0FED-5FFA-E66EB56258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60" t="28382" r="12143" b="25994"/>
        <a:stretch/>
      </xdr:blipFill>
      <xdr:spPr bwMode="auto">
        <a:xfrm>
          <a:off x="2164080" y="14866620"/>
          <a:ext cx="1668780" cy="104459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274320</xdr:colOff>
      <xdr:row>14</xdr:row>
      <xdr:rowOff>91440</xdr:rowOff>
    </xdr:from>
    <xdr:to>
      <xdr:col>2</xdr:col>
      <xdr:colOff>2628900</xdr:colOff>
      <xdr:row>14</xdr:row>
      <xdr:rowOff>1592580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0F01716-C49C-6802-658B-DF700A251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colorTemperature colorTemp="88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9760" y="2743200"/>
          <a:ext cx="2354580" cy="150114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1965961</xdr:colOff>
      <xdr:row>24</xdr:row>
      <xdr:rowOff>218441</xdr:rowOff>
    </xdr:from>
    <xdr:to>
      <xdr:col>2</xdr:col>
      <xdr:colOff>2862625</xdr:colOff>
      <xdr:row>24</xdr:row>
      <xdr:rowOff>1346201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1D5DB112-B205-423C-97A6-7ADAAF6DE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56661" y="17769841"/>
          <a:ext cx="911904" cy="112776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236221</xdr:colOff>
      <xdr:row>16</xdr:row>
      <xdr:rowOff>83820</xdr:rowOff>
    </xdr:from>
    <xdr:to>
      <xdr:col>2</xdr:col>
      <xdr:colOff>2598420</xdr:colOff>
      <xdr:row>16</xdr:row>
      <xdr:rowOff>1501140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62E325-10FC-8C9D-320A-E406E4095F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1" t="6167" r="2154" b="37901"/>
        <a:stretch/>
      </xdr:blipFill>
      <xdr:spPr bwMode="auto">
        <a:xfrm>
          <a:off x="1851661" y="5981700"/>
          <a:ext cx="2362199" cy="141732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434340</xdr:colOff>
      <xdr:row>17</xdr:row>
      <xdr:rowOff>304800</xdr:rowOff>
    </xdr:from>
    <xdr:to>
      <xdr:col>2</xdr:col>
      <xdr:colOff>2369819</xdr:colOff>
      <xdr:row>17</xdr:row>
      <xdr:rowOff>1404450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8900FD-5B88-077A-F539-CB6DB51DC9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1" t="6167" r="2154" b="37901"/>
        <a:stretch/>
      </xdr:blipFill>
      <xdr:spPr bwMode="auto">
        <a:xfrm>
          <a:off x="2049780" y="7833360"/>
          <a:ext cx="1935479" cy="109965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327660</xdr:colOff>
      <xdr:row>15</xdr:row>
      <xdr:rowOff>83821</xdr:rowOff>
    </xdr:from>
    <xdr:to>
      <xdr:col>2</xdr:col>
      <xdr:colOff>2720340</xdr:colOff>
      <xdr:row>15</xdr:row>
      <xdr:rowOff>1447801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921C40-8612-3853-8F49-1DF45ECA2B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866" b="28476"/>
        <a:stretch/>
      </xdr:blipFill>
      <xdr:spPr bwMode="auto">
        <a:xfrm>
          <a:off x="1935480" y="4411981"/>
          <a:ext cx="2392680" cy="136398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553719</xdr:colOff>
      <xdr:row>37</xdr:row>
      <xdr:rowOff>444500</xdr:rowOff>
    </xdr:from>
    <xdr:to>
      <xdr:col>2</xdr:col>
      <xdr:colOff>2868548</xdr:colOff>
      <xdr:row>37</xdr:row>
      <xdr:rowOff>2336800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A9F624-A712-F574-0B83-8B85B39503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975" b="14492"/>
        <a:stretch/>
      </xdr:blipFill>
      <xdr:spPr bwMode="auto">
        <a:xfrm>
          <a:off x="2344419" y="38582600"/>
          <a:ext cx="2406269" cy="18923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198120</xdr:colOff>
      <xdr:row>36</xdr:row>
      <xdr:rowOff>243840</xdr:rowOff>
    </xdr:from>
    <xdr:to>
      <xdr:col>2</xdr:col>
      <xdr:colOff>2862492</xdr:colOff>
      <xdr:row>36</xdr:row>
      <xdr:rowOff>2209800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5CD7A9-8485-2715-1F50-1FE71A8FE2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38" t="7720" r="10100" b="5213"/>
        <a:stretch/>
      </xdr:blipFill>
      <xdr:spPr bwMode="auto">
        <a:xfrm>
          <a:off x="1988820" y="35549840"/>
          <a:ext cx="2847252" cy="196596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726440</xdr:colOff>
      <xdr:row>30</xdr:row>
      <xdr:rowOff>391160</xdr:rowOff>
    </xdr:from>
    <xdr:to>
      <xdr:col>2</xdr:col>
      <xdr:colOff>2374900</xdr:colOff>
      <xdr:row>30</xdr:row>
      <xdr:rowOff>2039620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2308FFC-0D94-4F07-A456-C8ADD2C94A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95" t="17150" r="30999" b="41072"/>
        <a:stretch/>
      </xdr:blipFill>
      <xdr:spPr bwMode="auto">
        <a:xfrm>
          <a:off x="2517140" y="24711660"/>
          <a:ext cx="1648460" cy="164846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184785</xdr:colOff>
      <xdr:row>31</xdr:row>
      <xdr:rowOff>744855</xdr:rowOff>
    </xdr:from>
    <xdr:to>
      <xdr:col>2</xdr:col>
      <xdr:colOff>2867589</xdr:colOff>
      <xdr:row>31</xdr:row>
      <xdr:rowOff>2044700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3D8FA0F-5735-264D-02DD-7F0360705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769834" y="25591806"/>
          <a:ext cx="1299845" cy="2888544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335280</xdr:colOff>
      <xdr:row>44</xdr:row>
      <xdr:rowOff>462280</xdr:rowOff>
    </xdr:from>
    <xdr:to>
      <xdr:col>2</xdr:col>
      <xdr:colOff>2798834</xdr:colOff>
      <xdr:row>44</xdr:row>
      <xdr:rowOff>2743200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EFCA5F-6C57-E907-5BD9-ED86FDA03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980" y="55542180"/>
          <a:ext cx="2463554" cy="228092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121919</xdr:colOff>
      <xdr:row>45</xdr:row>
      <xdr:rowOff>365760</xdr:rowOff>
    </xdr:from>
    <xdr:to>
      <xdr:col>2</xdr:col>
      <xdr:colOff>2868504</xdr:colOff>
      <xdr:row>45</xdr:row>
      <xdr:rowOff>2425699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499759A-171D-321D-FA87-B34D116A3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2619" y="58506360"/>
          <a:ext cx="2746585" cy="205993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220980</xdr:colOff>
      <xdr:row>32</xdr:row>
      <xdr:rowOff>347980</xdr:rowOff>
    </xdr:from>
    <xdr:to>
      <xdr:col>2</xdr:col>
      <xdr:colOff>2865120</xdr:colOff>
      <xdr:row>32</xdr:row>
      <xdr:rowOff>2451100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563941-9BF6-C2B8-CEE2-3B3A21D31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27310080"/>
          <a:ext cx="2804160" cy="210312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502920</xdr:colOff>
      <xdr:row>49</xdr:row>
      <xdr:rowOff>228600</xdr:rowOff>
    </xdr:from>
    <xdr:to>
      <xdr:col>2</xdr:col>
      <xdr:colOff>2430780</xdr:colOff>
      <xdr:row>49</xdr:row>
      <xdr:rowOff>1862248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4966B52-E9F4-647E-C04D-4A894528DE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87" b="31771"/>
        <a:stretch/>
      </xdr:blipFill>
      <xdr:spPr bwMode="auto">
        <a:xfrm>
          <a:off x="2118360" y="55069740"/>
          <a:ext cx="1927860" cy="163364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632459</xdr:colOff>
      <xdr:row>50</xdr:row>
      <xdr:rowOff>251460</xdr:rowOff>
    </xdr:from>
    <xdr:to>
      <xdr:col>2</xdr:col>
      <xdr:colOff>2179138</xdr:colOff>
      <xdr:row>50</xdr:row>
      <xdr:rowOff>1562100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B6C3BA1-2F4D-48AE-883A-D8E61C97D1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87" b="31771"/>
        <a:stretch/>
      </xdr:blipFill>
      <xdr:spPr bwMode="auto">
        <a:xfrm>
          <a:off x="2247899" y="57287160"/>
          <a:ext cx="1546679" cy="131064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91440</xdr:colOff>
      <xdr:row>46</xdr:row>
      <xdr:rowOff>939800</xdr:rowOff>
    </xdr:from>
    <xdr:to>
      <xdr:col>2</xdr:col>
      <xdr:colOff>2865929</xdr:colOff>
      <xdr:row>46</xdr:row>
      <xdr:rowOff>2844800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6A157BE-4DCB-FC23-A694-A262C0F92E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2" t="5686" r="6820" b="1541"/>
        <a:stretch/>
      </xdr:blipFill>
      <xdr:spPr bwMode="auto">
        <a:xfrm>
          <a:off x="1882140" y="61976000"/>
          <a:ext cx="2896409" cy="19050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190500</xdr:colOff>
      <xdr:row>47</xdr:row>
      <xdr:rowOff>388620</xdr:rowOff>
    </xdr:from>
    <xdr:to>
      <xdr:col>2</xdr:col>
      <xdr:colOff>2864196</xdr:colOff>
      <xdr:row>47</xdr:row>
      <xdr:rowOff>1930400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43467E7-C49A-A4A6-5E88-F27E86F29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65514220"/>
          <a:ext cx="2810856" cy="154178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393700</xdr:colOff>
      <xdr:row>48</xdr:row>
      <xdr:rowOff>444500</xdr:rowOff>
    </xdr:from>
    <xdr:to>
      <xdr:col>2</xdr:col>
      <xdr:colOff>2628900</xdr:colOff>
      <xdr:row>48</xdr:row>
      <xdr:rowOff>2405432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8031A9B-D95B-D8C5-79EF-63FE548A4E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60" t="10372" r="10557" b="7579"/>
        <a:stretch/>
      </xdr:blipFill>
      <xdr:spPr bwMode="auto">
        <a:xfrm>
          <a:off x="2184400" y="68287900"/>
          <a:ext cx="2235200" cy="1960932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350520</xdr:colOff>
      <xdr:row>52</xdr:row>
      <xdr:rowOff>99061</xdr:rowOff>
    </xdr:from>
    <xdr:to>
      <xdr:col>2</xdr:col>
      <xdr:colOff>2377439</xdr:colOff>
      <xdr:row>52</xdr:row>
      <xdr:rowOff>1402080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AEE8D8B-D610-466E-BE03-DF07BA472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5960" y="63787021"/>
          <a:ext cx="2026919" cy="130301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411481</xdr:colOff>
      <xdr:row>53</xdr:row>
      <xdr:rowOff>68581</xdr:rowOff>
    </xdr:from>
    <xdr:to>
      <xdr:col>2</xdr:col>
      <xdr:colOff>2293620</xdr:colOff>
      <xdr:row>53</xdr:row>
      <xdr:rowOff>1181100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EE165F62-B279-3F48-D61F-E51139CC9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6921" y="65288161"/>
          <a:ext cx="1882139" cy="111251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373380</xdr:colOff>
      <xdr:row>54</xdr:row>
      <xdr:rowOff>129541</xdr:rowOff>
    </xdr:from>
    <xdr:to>
      <xdr:col>2</xdr:col>
      <xdr:colOff>2301239</xdr:colOff>
      <xdr:row>54</xdr:row>
      <xdr:rowOff>1234441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292B8F3-AE42-4CA1-3C02-FD4E805AC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8820" y="66644521"/>
          <a:ext cx="1927859" cy="11049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1803400</xdr:colOff>
      <xdr:row>33</xdr:row>
      <xdr:rowOff>2339340</xdr:rowOff>
    </xdr:from>
    <xdr:to>
      <xdr:col>2</xdr:col>
      <xdr:colOff>2865968</xdr:colOff>
      <xdr:row>33</xdr:row>
      <xdr:rowOff>3073400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AE6D0D5-1850-482E-8F91-F86015DF69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30" t="8971" r="2710" b="12800"/>
        <a:stretch/>
      </xdr:blipFill>
      <xdr:spPr bwMode="auto">
        <a:xfrm>
          <a:off x="3594100" y="30965140"/>
          <a:ext cx="1131148" cy="7340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375920</xdr:colOff>
      <xdr:row>33</xdr:row>
      <xdr:rowOff>2341879</xdr:rowOff>
    </xdr:from>
    <xdr:to>
      <xdr:col>2</xdr:col>
      <xdr:colOff>1464016</xdr:colOff>
      <xdr:row>33</xdr:row>
      <xdr:rowOff>3048000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B242A7DF-B151-4277-B0CA-BF11EA88CE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30" t="8971" r="2710" b="12800"/>
        <a:stretch/>
      </xdr:blipFill>
      <xdr:spPr bwMode="auto">
        <a:xfrm>
          <a:off x="2166620" y="30967679"/>
          <a:ext cx="1088096" cy="70612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569214</xdr:colOff>
      <xdr:row>56</xdr:row>
      <xdr:rowOff>60959</xdr:rowOff>
    </xdr:from>
    <xdr:to>
      <xdr:col>2</xdr:col>
      <xdr:colOff>2499360</xdr:colOff>
      <xdr:row>56</xdr:row>
      <xdr:rowOff>1208708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0B1708C-90EC-A2F4-ABE4-10F3F619F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034" y="92316299"/>
          <a:ext cx="1930146" cy="1147749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57</xdr:row>
      <xdr:rowOff>38099</xdr:rowOff>
    </xdr:from>
    <xdr:to>
      <xdr:col>2</xdr:col>
      <xdr:colOff>2613660</xdr:colOff>
      <xdr:row>57</xdr:row>
      <xdr:rowOff>1249680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62DE9803-4497-A653-FBAE-8030536D1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0240" y="64228979"/>
          <a:ext cx="2308860" cy="1211581"/>
        </a:xfrm>
        <a:prstGeom prst="rect">
          <a:avLst/>
        </a:prstGeom>
      </xdr:spPr>
    </xdr:pic>
    <xdr:clientData/>
  </xdr:twoCellAnchor>
  <xdr:twoCellAnchor editAs="oneCell">
    <xdr:from>
      <xdr:col>2</xdr:col>
      <xdr:colOff>285206</xdr:colOff>
      <xdr:row>58</xdr:row>
      <xdr:rowOff>68581</xdr:rowOff>
    </xdr:from>
    <xdr:to>
      <xdr:col>2</xdr:col>
      <xdr:colOff>2621280</xdr:colOff>
      <xdr:row>58</xdr:row>
      <xdr:rowOff>1196340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F3F2E501-37A3-DA72-5BB0-8E41D60A6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0646" y="65577721"/>
          <a:ext cx="2336074" cy="1127759"/>
        </a:xfrm>
        <a:prstGeom prst="rect">
          <a:avLst/>
        </a:prstGeom>
      </xdr:spPr>
    </xdr:pic>
    <xdr:clientData/>
  </xdr:twoCellAnchor>
  <xdr:twoCellAnchor editAs="oneCell">
    <xdr:from>
      <xdr:col>2</xdr:col>
      <xdr:colOff>268684</xdr:colOff>
      <xdr:row>59</xdr:row>
      <xdr:rowOff>76200</xdr:rowOff>
    </xdr:from>
    <xdr:to>
      <xdr:col>2</xdr:col>
      <xdr:colOff>2613660</xdr:colOff>
      <xdr:row>59</xdr:row>
      <xdr:rowOff>1173480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6417B0D-C178-CEE0-C10B-D5EE20DDA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4124" y="66857880"/>
          <a:ext cx="2344976" cy="1097280"/>
        </a:xfrm>
        <a:prstGeom prst="rect">
          <a:avLst/>
        </a:prstGeom>
      </xdr:spPr>
    </xdr:pic>
    <xdr:clientData/>
  </xdr:twoCellAnchor>
  <xdr:twoCellAnchor editAs="oneCell">
    <xdr:from>
      <xdr:col>2</xdr:col>
      <xdr:colOff>473624</xdr:colOff>
      <xdr:row>51</xdr:row>
      <xdr:rowOff>91441</xdr:rowOff>
    </xdr:from>
    <xdr:to>
      <xdr:col>2</xdr:col>
      <xdr:colOff>2339340</xdr:colOff>
      <xdr:row>51</xdr:row>
      <xdr:rowOff>1104900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CC3507B-FE39-9D85-87B2-5C3EF7851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9064" y="58887361"/>
          <a:ext cx="1865716" cy="1013459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18</xdr:row>
      <xdr:rowOff>83820</xdr:rowOff>
    </xdr:from>
    <xdr:to>
      <xdr:col>2</xdr:col>
      <xdr:colOff>2590800</xdr:colOff>
      <xdr:row>18</xdr:row>
      <xdr:rowOff>1165860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1DE2CC9-4AC1-DAD6-491D-DF2E86456B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03" t="15222" r="9536" b="15607"/>
        <a:stretch/>
      </xdr:blipFill>
      <xdr:spPr>
        <a:xfrm>
          <a:off x="1767840" y="9479280"/>
          <a:ext cx="2438400" cy="1082040"/>
        </a:xfrm>
        <a:prstGeom prst="rect">
          <a:avLst/>
        </a:prstGeom>
      </xdr:spPr>
    </xdr:pic>
    <xdr:clientData/>
  </xdr:twoCellAnchor>
  <xdr:twoCellAnchor editAs="oneCell">
    <xdr:from>
      <xdr:col>2</xdr:col>
      <xdr:colOff>136542</xdr:colOff>
      <xdr:row>19</xdr:row>
      <xdr:rowOff>45720</xdr:rowOff>
    </xdr:from>
    <xdr:to>
      <xdr:col>2</xdr:col>
      <xdr:colOff>2613660</xdr:colOff>
      <xdr:row>19</xdr:row>
      <xdr:rowOff>1196340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3C34E13-45AB-29D4-DA35-330112A68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92" t="12641" r="6433" b="20542"/>
        <a:stretch/>
      </xdr:blipFill>
      <xdr:spPr>
        <a:xfrm>
          <a:off x="1751982" y="10721340"/>
          <a:ext cx="2477118" cy="1150620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175260</xdr:colOff>
      <xdr:row>20</xdr:row>
      <xdr:rowOff>60960</xdr:rowOff>
    </xdr:from>
    <xdr:to>
      <xdr:col>2</xdr:col>
      <xdr:colOff>2587522</xdr:colOff>
      <xdr:row>20</xdr:row>
      <xdr:rowOff>1318260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AB07176B-D15E-288B-0767-66DA526A64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94" t="16203" r="12348" b="24670"/>
        <a:stretch/>
      </xdr:blipFill>
      <xdr:spPr>
        <a:xfrm>
          <a:off x="1790700" y="12039600"/>
          <a:ext cx="2412262" cy="1257300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39</xdr:row>
      <xdr:rowOff>436616</xdr:rowOff>
    </xdr:from>
    <xdr:to>
      <xdr:col>2</xdr:col>
      <xdr:colOff>2865120</xdr:colOff>
      <xdr:row>39</xdr:row>
      <xdr:rowOff>3185744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80116F3-197F-1AC7-8182-C71BCB638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41343316"/>
          <a:ext cx="2667000" cy="2749128"/>
        </a:xfrm>
        <a:prstGeom prst="rect">
          <a:avLst/>
        </a:prstGeom>
      </xdr:spPr>
    </xdr:pic>
    <xdr:clientData/>
  </xdr:twoCellAnchor>
  <xdr:twoCellAnchor editAs="oneCell">
    <xdr:from>
      <xdr:col>2</xdr:col>
      <xdr:colOff>655320</xdr:colOff>
      <xdr:row>55</xdr:row>
      <xdr:rowOff>213360</xdr:rowOff>
    </xdr:from>
    <xdr:to>
      <xdr:col>2</xdr:col>
      <xdr:colOff>2424722</xdr:colOff>
      <xdr:row>55</xdr:row>
      <xdr:rowOff>1905000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AA74A1C-243C-4294-B7E7-CDE95C7A1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/>
        <a:srcRect l="2210" t="1" r="29552" b="46100"/>
        <a:stretch/>
      </xdr:blipFill>
      <xdr:spPr>
        <a:xfrm>
          <a:off x="2263140" y="90281760"/>
          <a:ext cx="1769402" cy="1691640"/>
        </a:xfrm>
        <a:prstGeom prst="rect">
          <a:avLst/>
        </a:prstGeom>
      </xdr:spPr>
    </xdr:pic>
    <xdr:clientData/>
  </xdr:twoCellAnchor>
  <xdr:twoCellAnchor editAs="oneCell">
    <xdr:from>
      <xdr:col>2</xdr:col>
      <xdr:colOff>250371</xdr:colOff>
      <xdr:row>60</xdr:row>
      <xdr:rowOff>87086</xdr:rowOff>
    </xdr:from>
    <xdr:to>
      <xdr:col>2</xdr:col>
      <xdr:colOff>2623457</xdr:colOff>
      <xdr:row>60</xdr:row>
      <xdr:rowOff>1230085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258E0CE-89EC-92BE-8663-F8EF309F3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1457" y="94879886"/>
          <a:ext cx="2373086" cy="1142999"/>
        </a:xfrm>
        <a:prstGeom prst="rect">
          <a:avLst/>
        </a:prstGeom>
      </xdr:spPr>
    </xdr:pic>
    <xdr:clientData/>
  </xdr:twoCellAnchor>
  <xdr:twoCellAnchor editAs="oneCell">
    <xdr:from>
      <xdr:col>2</xdr:col>
      <xdr:colOff>261257</xdr:colOff>
      <xdr:row>61</xdr:row>
      <xdr:rowOff>76200</xdr:rowOff>
    </xdr:from>
    <xdr:to>
      <xdr:col>2</xdr:col>
      <xdr:colOff>2612571</xdr:colOff>
      <xdr:row>61</xdr:row>
      <xdr:rowOff>1393372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604757D1-110B-DBFE-6A09-CFA1C1094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2343" y="96197057"/>
          <a:ext cx="2351314" cy="13171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495299</xdr:colOff>
      <xdr:row>8</xdr:row>
      <xdr:rowOff>105987</xdr:rowOff>
    </xdr:from>
    <xdr:to>
      <xdr:col>3</xdr:col>
      <xdr:colOff>1053574</xdr:colOff>
      <xdr:row>8</xdr:row>
      <xdr:rowOff>673123</xdr:rowOff>
    </xdr:to>
    <xdr:pic>
      <xdr:nvPicPr>
        <xdr:cNvPr id="2" name="Picture 1" descr="A wire mesh basket with a white background&#10;&#10;Description automatically generated">
          <a:extLst>
            <a:ext uri="{FF2B5EF4-FFF2-40B4-BE49-F238E27FC236}">
              <a16:creationId xmlns:a16="http://schemas.microsoft.com/office/drawing/2014/main" id="{DE876967-504A-41E3-8868-CC59D09A8B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33059" y="4563687"/>
          <a:ext cx="558275" cy="567136"/>
        </a:xfrm>
        <a:prstGeom prst="rect">
          <a:avLst/>
        </a:prstGeom>
      </xdr:spPr>
    </xdr:pic>
    <xdr:clientData/>
  </xdr:twoCellAnchor>
  <xdr:twoCellAnchor>
    <xdr:from>
      <xdr:col>3</xdr:col>
      <xdr:colOff>464819</xdr:colOff>
      <xdr:row>9</xdr:row>
      <xdr:rowOff>172662</xdr:rowOff>
    </xdr:from>
    <xdr:to>
      <xdr:col>3</xdr:col>
      <xdr:colOff>1023094</xdr:colOff>
      <xdr:row>9</xdr:row>
      <xdr:rowOff>739798</xdr:rowOff>
    </xdr:to>
    <xdr:pic>
      <xdr:nvPicPr>
        <xdr:cNvPr id="3" name="Picture 2" descr="A wire mesh basket with a white background&#10;&#10;Description automatically generated">
          <a:extLst>
            <a:ext uri="{FF2B5EF4-FFF2-40B4-BE49-F238E27FC236}">
              <a16:creationId xmlns:a16="http://schemas.microsoft.com/office/drawing/2014/main" id="{B1A0355C-1C26-4DFD-8389-DAC6520FAF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02579" y="5468562"/>
          <a:ext cx="558275" cy="567136"/>
        </a:xfrm>
        <a:prstGeom prst="rect">
          <a:avLst/>
        </a:prstGeom>
      </xdr:spPr>
    </xdr:pic>
    <xdr:clientData/>
  </xdr:twoCellAnchor>
  <xdr:twoCellAnchor>
    <xdr:from>
      <xdr:col>3</xdr:col>
      <xdr:colOff>180977</xdr:colOff>
      <xdr:row>10</xdr:row>
      <xdr:rowOff>245052</xdr:rowOff>
    </xdr:from>
    <xdr:to>
      <xdr:col>3</xdr:col>
      <xdr:colOff>881035</xdr:colOff>
      <xdr:row>10</xdr:row>
      <xdr:rowOff>689949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382852-CEEB-4F38-9655-68BCC1067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grayscl/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18737" y="6379152"/>
          <a:ext cx="700058" cy="444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219076</xdr:colOff>
      <xdr:row>11</xdr:row>
      <xdr:rowOff>178379</xdr:rowOff>
    </xdr:from>
    <xdr:to>
      <xdr:col>3</xdr:col>
      <xdr:colOff>901411</xdr:colOff>
      <xdr:row>11</xdr:row>
      <xdr:rowOff>664005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78BD9A-DE1E-4AE3-A926-D860B2C04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grayscl/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56836" y="7150679"/>
          <a:ext cx="682335" cy="485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333377</xdr:colOff>
      <xdr:row>12</xdr:row>
      <xdr:rowOff>121229</xdr:rowOff>
    </xdr:from>
    <xdr:to>
      <xdr:col>3</xdr:col>
      <xdr:colOff>851415</xdr:colOff>
      <xdr:row>12</xdr:row>
      <xdr:rowOff>679503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E0F7C21-F6C6-42EA-AF13-C140A5EA7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grayscl/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271137" y="7931729"/>
          <a:ext cx="518038" cy="558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152401</xdr:colOff>
      <xdr:row>13</xdr:row>
      <xdr:rowOff>178378</xdr:rowOff>
    </xdr:from>
    <xdr:to>
      <xdr:col>3</xdr:col>
      <xdr:colOff>851215</xdr:colOff>
      <xdr:row>13</xdr:row>
      <xdr:rowOff>612592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6AB55E5-6F5C-401C-8DB4-608E8C73F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90161" y="8827078"/>
          <a:ext cx="698814" cy="434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238126</xdr:colOff>
      <xdr:row>14</xdr:row>
      <xdr:rowOff>83128</xdr:rowOff>
    </xdr:from>
    <xdr:to>
      <xdr:col>3</xdr:col>
      <xdr:colOff>780999</xdr:colOff>
      <xdr:row>14</xdr:row>
      <xdr:rowOff>632541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8766CF-B05A-4E67-808E-43EB5F344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75886" y="9570028"/>
          <a:ext cx="542873" cy="549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295276</xdr:colOff>
      <xdr:row>15</xdr:row>
      <xdr:rowOff>73602</xdr:rowOff>
    </xdr:from>
    <xdr:to>
      <xdr:col>3</xdr:col>
      <xdr:colOff>793736</xdr:colOff>
      <xdr:row>15</xdr:row>
      <xdr:rowOff>738215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05C25F8-DCE8-4A18-9AC8-0AE529773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233036" y="10398702"/>
          <a:ext cx="498460" cy="664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342900</xdr:colOff>
      <xdr:row>5</xdr:row>
      <xdr:rowOff>153612</xdr:rowOff>
    </xdr:from>
    <xdr:to>
      <xdr:col>3</xdr:col>
      <xdr:colOff>1089102</xdr:colOff>
      <xdr:row>5</xdr:row>
      <xdr:rowOff>756194</xdr:rowOff>
    </xdr:to>
    <xdr:pic>
      <xdr:nvPicPr>
        <xdr:cNvPr id="10" name="Picture 9" descr="A black metal basket on a white surface&#10;&#10;Description automatically generated">
          <a:extLst>
            <a:ext uri="{FF2B5EF4-FFF2-40B4-BE49-F238E27FC236}">
              <a16:creationId xmlns:a16="http://schemas.microsoft.com/office/drawing/2014/main" id="{AF197667-51F0-4F23-A942-29DCDAA2F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80660" y="2096712"/>
          <a:ext cx="746202" cy="602582"/>
        </a:xfrm>
        <a:prstGeom prst="rect">
          <a:avLst/>
        </a:prstGeom>
      </xdr:spPr>
    </xdr:pic>
    <xdr:clientData/>
  </xdr:twoCellAnchor>
  <xdr:twoCellAnchor>
    <xdr:from>
      <xdr:col>3</xdr:col>
      <xdr:colOff>321945</xdr:colOff>
      <xdr:row>7</xdr:row>
      <xdr:rowOff>125947</xdr:rowOff>
    </xdr:from>
    <xdr:to>
      <xdr:col>3</xdr:col>
      <xdr:colOff>1136586</xdr:colOff>
      <xdr:row>7</xdr:row>
      <xdr:rowOff>663881</xdr:rowOff>
    </xdr:to>
    <xdr:pic>
      <xdr:nvPicPr>
        <xdr:cNvPr id="11" name="Picture 10" descr="A black and white striped table&#10;&#10;Description automatically generated">
          <a:extLst>
            <a:ext uri="{FF2B5EF4-FFF2-40B4-BE49-F238E27FC236}">
              <a16:creationId xmlns:a16="http://schemas.microsoft.com/office/drawing/2014/main" id="{24CF1996-4FB6-4C1E-A702-61810399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59705" y="3745447"/>
          <a:ext cx="814641" cy="537934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0</xdr:row>
      <xdr:rowOff>76201</xdr:rowOff>
    </xdr:from>
    <xdr:to>
      <xdr:col>1</xdr:col>
      <xdr:colOff>967740</xdr:colOff>
      <xdr:row>2</xdr:row>
      <xdr:rowOff>67257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B058545-925C-4179-AE67-9E22B7150E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80" t="14089" r="56552" b="14952"/>
        <a:stretch/>
      </xdr:blipFill>
      <xdr:spPr bwMode="auto">
        <a:xfrm>
          <a:off x="83820" y="76201"/>
          <a:ext cx="1493520" cy="101213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342900</xdr:colOff>
      <xdr:row>6</xdr:row>
      <xdr:rowOff>153612</xdr:rowOff>
    </xdr:from>
    <xdr:to>
      <xdr:col>3</xdr:col>
      <xdr:colOff>1089102</xdr:colOff>
      <xdr:row>6</xdr:row>
      <xdr:rowOff>756194</xdr:rowOff>
    </xdr:to>
    <xdr:pic>
      <xdr:nvPicPr>
        <xdr:cNvPr id="13" name="Picture 12" descr="A black metal basket on a white surface&#10;&#10;Description automatically generated">
          <a:extLst>
            <a:ext uri="{FF2B5EF4-FFF2-40B4-BE49-F238E27FC236}">
              <a16:creationId xmlns:a16="http://schemas.microsoft.com/office/drawing/2014/main" id="{6ECB583B-9D2A-4B94-8FA0-EE2C08AA3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80660" y="2934912"/>
          <a:ext cx="746202" cy="602582"/>
        </a:xfrm>
        <a:prstGeom prst="rect">
          <a:avLst/>
        </a:prstGeom>
      </xdr:spPr>
    </xdr:pic>
    <xdr:clientData/>
  </xdr:twoCellAnchor>
  <xdr:twoCellAnchor editAs="oneCell">
    <xdr:from>
      <xdr:col>3</xdr:col>
      <xdr:colOff>81280</xdr:colOff>
      <xdr:row>16</xdr:row>
      <xdr:rowOff>257301</xdr:rowOff>
    </xdr:from>
    <xdr:to>
      <xdr:col>3</xdr:col>
      <xdr:colOff>1020179</xdr:colOff>
      <xdr:row>16</xdr:row>
      <xdr:rowOff>1524000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65B7485-D9F1-46E1-BA10-3EDB53A4C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22800" y="11420601"/>
          <a:ext cx="938899" cy="1266699"/>
        </a:xfrm>
        <a:prstGeom prst="rect">
          <a:avLst/>
        </a:prstGeom>
      </xdr:spPr>
    </xdr:pic>
    <xdr:clientData/>
  </xdr:twoCellAnchor>
  <xdr:twoCellAnchor editAs="oneCell">
    <xdr:from>
      <xdr:col>3</xdr:col>
      <xdr:colOff>929639</xdr:colOff>
      <xdr:row>16</xdr:row>
      <xdr:rowOff>266700</xdr:rowOff>
    </xdr:from>
    <xdr:to>
      <xdr:col>3</xdr:col>
      <xdr:colOff>1816386</xdr:colOff>
      <xdr:row>16</xdr:row>
      <xdr:rowOff>1463040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BAEB544-97E9-4B45-AAF2-92648400A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0800000">
          <a:off x="5471159" y="11430000"/>
          <a:ext cx="886747" cy="11963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F4B88398-C522-15AC-24BD-E442058BFA10}"/>
            </a:ext>
          </a:extLst>
        </xdr:cNvPr>
        <xdr:cNvSpPr>
          <a:spLocks noChangeAspect="1" noChangeArrowheads="1"/>
        </xdr:cNvSpPr>
      </xdr:nvSpPr>
      <xdr:spPr bwMode="auto">
        <a:xfrm>
          <a:off x="4541520" y="1289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76200</xdr:colOff>
      <xdr:row>18</xdr:row>
      <xdr:rowOff>53341</xdr:rowOff>
    </xdr:from>
    <xdr:to>
      <xdr:col>3</xdr:col>
      <xdr:colOff>1783080</xdr:colOff>
      <xdr:row>18</xdr:row>
      <xdr:rowOff>1417417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3106C25-EB30-B420-02A4-79CDE0904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7720" y="12954001"/>
          <a:ext cx="1706880" cy="1364076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83821</xdr:colOff>
      <xdr:row>20</xdr:row>
      <xdr:rowOff>137161</xdr:rowOff>
    </xdr:from>
    <xdr:to>
      <xdr:col>3</xdr:col>
      <xdr:colOff>1762655</xdr:colOff>
      <xdr:row>20</xdr:row>
      <xdr:rowOff>1790700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895FB71-222C-854A-4BC8-64B9902FB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5341" y="14485621"/>
          <a:ext cx="1678834" cy="165353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3</xdr:col>
      <xdr:colOff>289559</xdr:colOff>
      <xdr:row>21</xdr:row>
      <xdr:rowOff>91440</xdr:rowOff>
    </xdr:from>
    <xdr:to>
      <xdr:col>3</xdr:col>
      <xdr:colOff>1653540</xdr:colOff>
      <xdr:row>21</xdr:row>
      <xdr:rowOff>1348740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D2A468C-7C60-5227-783F-FAE96233D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1079" y="16421100"/>
          <a:ext cx="1363981" cy="12573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oneCellAnchor>
    <xdr:from>
      <xdr:col>3</xdr:col>
      <xdr:colOff>88900</xdr:colOff>
      <xdr:row>17</xdr:row>
      <xdr:rowOff>478281</xdr:rowOff>
    </xdr:from>
    <xdr:ext cx="938899" cy="771399"/>
    <xdr:pic>
      <xdr:nvPicPr>
        <xdr:cNvPr id="19" name="Picture 18">
          <a:extLst>
            <a:ext uri="{FF2B5EF4-FFF2-40B4-BE49-F238E27FC236}">
              <a16:creationId xmlns:a16="http://schemas.microsoft.com/office/drawing/2014/main" id="{79178620-44FD-4E84-9C61-E5F54DBD0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30420" y="13378941"/>
          <a:ext cx="938899" cy="771399"/>
        </a:xfrm>
        <a:prstGeom prst="rect">
          <a:avLst/>
        </a:prstGeom>
      </xdr:spPr>
    </xdr:pic>
    <xdr:clientData/>
  </xdr:oneCellAnchor>
  <xdr:oneCellAnchor>
    <xdr:from>
      <xdr:col>3</xdr:col>
      <xdr:colOff>929636</xdr:colOff>
      <xdr:row>17</xdr:row>
      <xdr:rowOff>457200</xdr:rowOff>
    </xdr:from>
    <xdr:ext cx="886747" cy="784860"/>
    <xdr:pic>
      <xdr:nvPicPr>
        <xdr:cNvPr id="20" name="Picture 19">
          <a:extLst>
            <a:ext uri="{FF2B5EF4-FFF2-40B4-BE49-F238E27FC236}">
              <a16:creationId xmlns:a16="http://schemas.microsoft.com/office/drawing/2014/main" id="{8BD79E2F-44C8-44D9-95DF-F69AC30C4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0800000">
          <a:off x="5471156" y="13357860"/>
          <a:ext cx="886747" cy="7848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462C52E2-AE78-4562-83A3-89A7BFCDD1C2}"/>
            </a:ext>
          </a:extLst>
        </xdr:cNvPr>
        <xdr:cNvSpPr>
          <a:spLocks noChangeAspect="1" noChangeArrowheads="1"/>
        </xdr:cNvSpPr>
      </xdr:nvSpPr>
      <xdr:spPr bwMode="auto">
        <a:xfrm>
          <a:off x="4541520" y="1463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76200</xdr:colOff>
      <xdr:row>19</xdr:row>
      <xdr:rowOff>53341</xdr:rowOff>
    </xdr:from>
    <xdr:ext cx="1706880" cy="1364076"/>
    <xdr:pic>
      <xdr:nvPicPr>
        <xdr:cNvPr id="22" name="Picture 21">
          <a:extLst>
            <a:ext uri="{FF2B5EF4-FFF2-40B4-BE49-F238E27FC236}">
              <a16:creationId xmlns:a16="http://schemas.microsoft.com/office/drawing/2014/main" id="{8646EEFA-D437-47E2-A20B-4847F47C1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7720" y="14691361"/>
          <a:ext cx="1706880" cy="1364076"/>
        </a:xfrm>
        <a:prstGeom prst="rect">
          <a:avLst/>
        </a:prstGeom>
        <a:noFill/>
      </xdr:spPr>
    </xdr:pic>
    <xdr:clientData/>
  </xdr:oneCellAnchor>
  <xdr:twoCellAnchor editAs="oneCell">
    <xdr:from>
      <xdr:col>3</xdr:col>
      <xdr:colOff>99060</xdr:colOff>
      <xdr:row>22</xdr:row>
      <xdr:rowOff>198120</xdr:rowOff>
    </xdr:from>
    <xdr:to>
      <xdr:col>3</xdr:col>
      <xdr:colOff>1744980</xdr:colOff>
      <xdr:row>22</xdr:row>
      <xdr:rowOff>1985119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39118DB-0889-205E-7B9A-2780B6D40C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30" t="34169" r="14524" b="6269"/>
        <a:stretch/>
      </xdr:blipFill>
      <xdr:spPr bwMode="auto">
        <a:xfrm>
          <a:off x="4640580" y="21160740"/>
          <a:ext cx="1645920" cy="17869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30480</xdr:colOff>
      <xdr:row>23</xdr:row>
      <xdr:rowOff>213360</xdr:rowOff>
    </xdr:from>
    <xdr:to>
      <xdr:col>3</xdr:col>
      <xdr:colOff>1789841</xdr:colOff>
      <xdr:row>23</xdr:row>
      <xdr:rowOff>1729740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EB33EA1-7B0F-AD40-869E-95369075EA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61" t="35324" r="5575" b="7168"/>
        <a:stretch/>
      </xdr:blipFill>
      <xdr:spPr bwMode="auto">
        <a:xfrm>
          <a:off x="4572000" y="23416260"/>
          <a:ext cx="1759361" cy="15163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76200</xdr:colOff>
      <xdr:row>24</xdr:row>
      <xdr:rowOff>167640</xdr:rowOff>
    </xdr:from>
    <xdr:to>
      <xdr:col>3</xdr:col>
      <xdr:colOff>2035629</xdr:colOff>
      <xdr:row>24</xdr:row>
      <xdr:rowOff>1691640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81CB2F5-C0A1-CFD7-F89A-2A53960144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9" t="37564" r="3717" b="8405"/>
        <a:stretch/>
      </xdr:blipFill>
      <xdr:spPr bwMode="auto">
        <a:xfrm>
          <a:off x="4617720" y="25420320"/>
          <a:ext cx="1959429" cy="1524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87085</xdr:colOff>
      <xdr:row>0</xdr:row>
      <xdr:rowOff>97972</xdr:rowOff>
    </xdr:from>
    <xdr:to>
      <xdr:col>1</xdr:col>
      <xdr:colOff>1181100</xdr:colOff>
      <xdr:row>6</xdr:row>
      <xdr:rowOff>25692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395C5A2-6864-4EBB-9421-81608CCF4F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80" t="14089" r="56552" b="14952"/>
        <a:stretch/>
      </xdr:blipFill>
      <xdr:spPr bwMode="auto">
        <a:xfrm>
          <a:off x="87085" y="97972"/>
          <a:ext cx="1608365" cy="101357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95250</xdr:colOff>
      <xdr:row>38</xdr:row>
      <xdr:rowOff>47624</xdr:rowOff>
    </xdr:from>
    <xdr:to>
      <xdr:col>1</xdr:col>
      <xdr:colOff>2428875</xdr:colOff>
      <xdr:row>38</xdr:row>
      <xdr:rowOff>1295399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EE3F85-FE8E-6E9B-476F-139428525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8691799"/>
          <a:ext cx="2333625" cy="124777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123826</xdr:colOff>
      <xdr:row>39</xdr:row>
      <xdr:rowOff>47624</xdr:rowOff>
    </xdr:from>
    <xdr:to>
      <xdr:col>1</xdr:col>
      <xdr:colOff>2390776</xdr:colOff>
      <xdr:row>39</xdr:row>
      <xdr:rowOff>1409700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5BF39F-5A8E-6BAD-7BA4-E774B3927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6" y="50015774"/>
          <a:ext cx="2266950" cy="1362076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16</xdr:row>
      <xdr:rowOff>47625</xdr:rowOff>
    </xdr:from>
    <xdr:to>
      <xdr:col>1</xdr:col>
      <xdr:colOff>2200275</xdr:colOff>
      <xdr:row>16</xdr:row>
      <xdr:rowOff>1666875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3CDC-0E15-AFFF-78A1-2E19F11F7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5905500"/>
          <a:ext cx="1943100" cy="16192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10</xdr:row>
      <xdr:rowOff>76200</xdr:rowOff>
    </xdr:from>
    <xdr:to>
      <xdr:col>1</xdr:col>
      <xdr:colOff>2447925</xdr:colOff>
      <xdr:row>10</xdr:row>
      <xdr:rowOff>1171575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5A0D17-5EBC-703F-5974-52672839C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52625"/>
          <a:ext cx="2352675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</xdr:row>
      <xdr:rowOff>114300</xdr:rowOff>
    </xdr:from>
    <xdr:to>
      <xdr:col>1</xdr:col>
      <xdr:colOff>2409825</xdr:colOff>
      <xdr:row>11</xdr:row>
      <xdr:rowOff>1171575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C08BFFD-B6DD-51D8-1A78-7183BFC3A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3257550"/>
          <a:ext cx="2333625" cy="1057275"/>
        </a:xfrm>
        <a:prstGeom prst="rect">
          <a:avLst/>
        </a:prstGeom>
      </xdr:spPr>
    </xdr:pic>
    <xdr:clientData/>
  </xdr:twoCellAnchor>
  <xdr:twoCellAnchor editAs="oneCell">
    <xdr:from>
      <xdr:col>1</xdr:col>
      <xdr:colOff>175611</xdr:colOff>
      <xdr:row>12</xdr:row>
      <xdr:rowOff>66676</xdr:rowOff>
    </xdr:from>
    <xdr:to>
      <xdr:col>1</xdr:col>
      <xdr:colOff>2324101</xdr:colOff>
      <xdr:row>12</xdr:row>
      <xdr:rowOff>1543050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0028035-2B36-6F77-8B8D-F75C5B965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961" y="4476751"/>
          <a:ext cx="2148490" cy="1476374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13</xdr:row>
      <xdr:rowOff>66675</xdr:rowOff>
    </xdr:from>
    <xdr:to>
      <xdr:col>1</xdr:col>
      <xdr:colOff>2428876</xdr:colOff>
      <xdr:row>13</xdr:row>
      <xdr:rowOff>1485900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F828DE7-5CB9-4506-3677-6817A907C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200" y="7610475"/>
          <a:ext cx="2359026" cy="1419225"/>
        </a:xfrm>
        <a:prstGeom prst="rect">
          <a:avLst/>
        </a:prstGeom>
      </xdr:spPr>
    </xdr:pic>
    <xdr:clientData/>
  </xdr:twoCellAnchor>
  <xdr:twoCellAnchor editAs="oneCell">
    <xdr:from>
      <xdr:col>1</xdr:col>
      <xdr:colOff>176326</xdr:colOff>
      <xdr:row>14</xdr:row>
      <xdr:rowOff>85725</xdr:rowOff>
    </xdr:from>
    <xdr:to>
      <xdr:col>1</xdr:col>
      <xdr:colOff>2324099</xdr:colOff>
      <xdr:row>14</xdr:row>
      <xdr:rowOff>1295401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94E3E16-D3DF-9133-8F49-C334EFFC2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676" y="9248775"/>
          <a:ext cx="2147773" cy="1209676"/>
        </a:xfrm>
        <a:prstGeom prst="rect">
          <a:avLst/>
        </a:prstGeom>
      </xdr:spPr>
    </xdr:pic>
    <xdr:clientData/>
  </xdr:twoCellAnchor>
  <xdr:twoCellAnchor editAs="oneCell">
    <xdr:from>
      <xdr:col>1</xdr:col>
      <xdr:colOff>87979</xdr:colOff>
      <xdr:row>15</xdr:row>
      <xdr:rowOff>133350</xdr:rowOff>
    </xdr:from>
    <xdr:to>
      <xdr:col>1</xdr:col>
      <xdr:colOff>2406565</xdr:colOff>
      <xdr:row>15</xdr:row>
      <xdr:rowOff>1504950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9C6EBDD-5906-8619-67FB-1983B67CF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329" y="10687050"/>
          <a:ext cx="2318586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145856</xdr:colOff>
      <xdr:row>17</xdr:row>
      <xdr:rowOff>133349</xdr:rowOff>
    </xdr:from>
    <xdr:to>
      <xdr:col>1</xdr:col>
      <xdr:colOff>2362200</xdr:colOff>
      <xdr:row>17</xdr:row>
      <xdr:rowOff>1485900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EEB25DF-08CE-6EDA-F634-A64F4FC94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206" y="14068424"/>
          <a:ext cx="2216344" cy="1352551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18</xdr:row>
      <xdr:rowOff>95251</xdr:rowOff>
    </xdr:from>
    <xdr:to>
      <xdr:col>1</xdr:col>
      <xdr:colOff>2371725</xdr:colOff>
      <xdr:row>18</xdr:row>
      <xdr:rowOff>1552575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6023760-C02F-AC88-B248-2B87BFE73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5735301"/>
          <a:ext cx="2257425" cy="1457324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104774</xdr:colOff>
      <xdr:row>19</xdr:row>
      <xdr:rowOff>123825</xdr:rowOff>
    </xdr:from>
    <xdr:to>
      <xdr:col>1</xdr:col>
      <xdr:colOff>2324099</xdr:colOff>
      <xdr:row>19</xdr:row>
      <xdr:rowOff>1468108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F905FCF-B26E-5A96-1D2B-954DE673B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4" y="17506950"/>
          <a:ext cx="2219325" cy="1344283"/>
        </a:xfrm>
        <a:prstGeom prst="rect">
          <a:avLst/>
        </a:prstGeom>
      </xdr:spPr>
    </xdr:pic>
    <xdr:clientData/>
  </xdr:twoCellAnchor>
  <xdr:twoCellAnchor editAs="oneCell">
    <xdr:from>
      <xdr:col>1</xdr:col>
      <xdr:colOff>93999</xdr:colOff>
      <xdr:row>20</xdr:row>
      <xdr:rowOff>133350</xdr:rowOff>
    </xdr:from>
    <xdr:to>
      <xdr:col>1</xdr:col>
      <xdr:colOff>2358026</xdr:colOff>
      <xdr:row>20</xdr:row>
      <xdr:rowOff>1476375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8AD1A47-9C18-552C-0D72-24FA5F4EF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349" y="19202400"/>
          <a:ext cx="2264027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21</xdr:row>
      <xdr:rowOff>137849</xdr:rowOff>
    </xdr:from>
    <xdr:to>
      <xdr:col>1</xdr:col>
      <xdr:colOff>2362200</xdr:colOff>
      <xdr:row>21</xdr:row>
      <xdr:rowOff>1594786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227A0BD-4110-229F-E887-B93AB742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0892824"/>
          <a:ext cx="2266950" cy="1456937"/>
        </a:xfrm>
        <a:prstGeom prst="rect">
          <a:avLst/>
        </a:prstGeom>
      </xdr:spPr>
    </xdr:pic>
    <xdr:clientData/>
  </xdr:twoCellAnchor>
  <xdr:twoCellAnchor editAs="oneCell">
    <xdr:from>
      <xdr:col>1</xdr:col>
      <xdr:colOff>121409</xdr:colOff>
      <xdr:row>22</xdr:row>
      <xdr:rowOff>76199</xdr:rowOff>
    </xdr:from>
    <xdr:to>
      <xdr:col>1</xdr:col>
      <xdr:colOff>2343150</xdr:colOff>
      <xdr:row>22</xdr:row>
      <xdr:rowOff>1447800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40F4170C-2015-B68D-D8B4-27B287BD7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759" y="22621874"/>
          <a:ext cx="2221741" cy="1371601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23</xdr:row>
      <xdr:rowOff>135610</xdr:rowOff>
    </xdr:from>
    <xdr:to>
      <xdr:col>1</xdr:col>
      <xdr:colOff>2362200</xdr:colOff>
      <xdr:row>23</xdr:row>
      <xdr:rowOff>1438276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3621231-0031-58FB-CD35-F92436806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24205285"/>
          <a:ext cx="2200275" cy="1302666"/>
        </a:xfrm>
        <a:prstGeom prst="rect">
          <a:avLst/>
        </a:prstGeom>
      </xdr:spPr>
    </xdr:pic>
    <xdr:clientData/>
  </xdr:twoCellAnchor>
  <xdr:twoCellAnchor editAs="oneCell">
    <xdr:from>
      <xdr:col>1</xdr:col>
      <xdr:colOff>152132</xdr:colOff>
      <xdr:row>24</xdr:row>
      <xdr:rowOff>66675</xdr:rowOff>
    </xdr:from>
    <xdr:to>
      <xdr:col>1</xdr:col>
      <xdr:colOff>2352676</xdr:colOff>
      <xdr:row>24</xdr:row>
      <xdr:rowOff>1428750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57D68AF1-6707-9E41-33E3-46028478E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482" y="25660350"/>
          <a:ext cx="2200544" cy="1362075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25</xdr:row>
      <xdr:rowOff>142876</xdr:rowOff>
    </xdr:from>
    <xdr:to>
      <xdr:col>1</xdr:col>
      <xdr:colOff>2324100</xdr:colOff>
      <xdr:row>25</xdr:row>
      <xdr:rowOff>1438276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DBE988C-18BF-B62D-CBC7-60397EC08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27260551"/>
          <a:ext cx="2114550" cy="12954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27</xdr:row>
      <xdr:rowOff>94767</xdr:rowOff>
    </xdr:from>
    <xdr:to>
      <xdr:col>1</xdr:col>
      <xdr:colOff>2362200</xdr:colOff>
      <xdr:row>27</xdr:row>
      <xdr:rowOff>1476375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ED0AAFFA-3015-0C0A-73DC-453E0712A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30260442"/>
          <a:ext cx="2247900" cy="1381608"/>
        </a:xfrm>
        <a:prstGeom prst="rect">
          <a:avLst/>
        </a:prstGeom>
      </xdr:spPr>
    </xdr:pic>
    <xdr:clientData/>
  </xdr:twoCellAnchor>
  <xdr:twoCellAnchor editAs="oneCell">
    <xdr:from>
      <xdr:col>1</xdr:col>
      <xdr:colOff>179146</xdr:colOff>
      <xdr:row>26</xdr:row>
      <xdr:rowOff>66675</xdr:rowOff>
    </xdr:from>
    <xdr:to>
      <xdr:col>1</xdr:col>
      <xdr:colOff>2352675</xdr:colOff>
      <xdr:row>26</xdr:row>
      <xdr:rowOff>1447800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BAF161F9-D00E-4C17-DDED-E06155C46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96" y="28708350"/>
          <a:ext cx="2173529" cy="1381125"/>
        </a:xfrm>
        <a:prstGeom prst="rect">
          <a:avLst/>
        </a:prstGeom>
      </xdr:spPr>
    </xdr:pic>
    <xdr:clientData/>
  </xdr:twoCellAnchor>
  <xdr:twoCellAnchor editAs="oneCell">
    <xdr:from>
      <xdr:col>1</xdr:col>
      <xdr:colOff>213356</xdr:colOff>
      <xdr:row>28</xdr:row>
      <xdr:rowOff>85725</xdr:rowOff>
    </xdr:from>
    <xdr:to>
      <xdr:col>1</xdr:col>
      <xdr:colOff>2257425</xdr:colOff>
      <xdr:row>28</xdr:row>
      <xdr:rowOff>1552575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6192FFAC-0050-4B86-B1A9-C4B2B5AA8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06" y="31775400"/>
          <a:ext cx="2044069" cy="1466850"/>
        </a:xfrm>
        <a:prstGeom prst="rect">
          <a:avLst/>
        </a:prstGeom>
      </xdr:spPr>
    </xdr:pic>
    <xdr:clientData/>
  </xdr:twoCellAnchor>
  <xdr:twoCellAnchor editAs="oneCell">
    <xdr:from>
      <xdr:col>1</xdr:col>
      <xdr:colOff>148050</xdr:colOff>
      <xdr:row>29</xdr:row>
      <xdr:rowOff>114299</xdr:rowOff>
    </xdr:from>
    <xdr:to>
      <xdr:col>1</xdr:col>
      <xdr:colOff>2343150</xdr:colOff>
      <xdr:row>29</xdr:row>
      <xdr:rowOff>1539397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9408EDFA-BE62-703A-7ED2-F740CD178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400" y="33432749"/>
          <a:ext cx="2195100" cy="1425098"/>
        </a:xfrm>
        <a:prstGeom prst="rect">
          <a:avLst/>
        </a:prstGeom>
      </xdr:spPr>
    </xdr:pic>
    <xdr:clientData/>
  </xdr:twoCellAnchor>
  <xdr:twoCellAnchor editAs="oneCell">
    <xdr:from>
      <xdr:col>1</xdr:col>
      <xdr:colOff>136925</xdr:colOff>
      <xdr:row>30</xdr:row>
      <xdr:rowOff>85726</xdr:rowOff>
    </xdr:from>
    <xdr:to>
      <xdr:col>1</xdr:col>
      <xdr:colOff>2352675</xdr:colOff>
      <xdr:row>30</xdr:row>
      <xdr:rowOff>1562100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94F2DEE-6C92-8D29-C7C4-65ABCD678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75" y="35032951"/>
          <a:ext cx="2215750" cy="1476374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142874</xdr:colOff>
      <xdr:row>31</xdr:row>
      <xdr:rowOff>119440</xdr:rowOff>
    </xdr:from>
    <xdr:to>
      <xdr:col>1</xdr:col>
      <xdr:colOff>2333625</xdr:colOff>
      <xdr:row>31</xdr:row>
      <xdr:rowOff>1562100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B43A94B4-60F0-4C5E-9C9F-87070F0CE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4" y="36695440"/>
          <a:ext cx="2190751" cy="1442660"/>
        </a:xfrm>
        <a:prstGeom prst="rect">
          <a:avLst/>
        </a:prstGeom>
      </xdr:spPr>
    </xdr:pic>
    <xdr:clientData/>
  </xdr:twoCellAnchor>
  <xdr:twoCellAnchor editAs="oneCell">
    <xdr:from>
      <xdr:col>1</xdr:col>
      <xdr:colOff>156730</xdr:colOff>
      <xdr:row>32</xdr:row>
      <xdr:rowOff>95250</xdr:rowOff>
    </xdr:from>
    <xdr:to>
      <xdr:col>1</xdr:col>
      <xdr:colOff>2305050</xdr:colOff>
      <xdr:row>32</xdr:row>
      <xdr:rowOff>1704975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1DE0346-3E33-EB75-F77D-8C562CC44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080" y="38300025"/>
          <a:ext cx="2148320" cy="160972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33</xdr:row>
      <xdr:rowOff>99964</xdr:rowOff>
    </xdr:from>
    <xdr:to>
      <xdr:col>1</xdr:col>
      <xdr:colOff>2295525</xdr:colOff>
      <xdr:row>33</xdr:row>
      <xdr:rowOff>1685925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1902055-4AEC-15DB-24DD-33054164D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40143064"/>
          <a:ext cx="2152650" cy="1585961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161924</xdr:colOff>
      <xdr:row>34</xdr:row>
      <xdr:rowOff>127791</xdr:rowOff>
    </xdr:from>
    <xdr:to>
      <xdr:col>1</xdr:col>
      <xdr:colOff>2276475</xdr:colOff>
      <xdr:row>34</xdr:row>
      <xdr:rowOff>1562100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E638F88B-552F-B9C0-25DC-FABEBECE8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4" y="41980641"/>
          <a:ext cx="2114551" cy="1434309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190499</xdr:colOff>
      <xdr:row>35</xdr:row>
      <xdr:rowOff>103462</xdr:rowOff>
    </xdr:from>
    <xdr:to>
      <xdr:col>1</xdr:col>
      <xdr:colOff>2314574</xdr:colOff>
      <xdr:row>35</xdr:row>
      <xdr:rowOff>1638300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0EB4825-69DF-1851-A653-5089332F0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49" y="43651762"/>
          <a:ext cx="2124075" cy="1534838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36</xdr:row>
      <xdr:rowOff>79125</xdr:rowOff>
    </xdr:from>
    <xdr:to>
      <xdr:col>1</xdr:col>
      <xdr:colOff>2314575</xdr:colOff>
      <xdr:row>36</xdr:row>
      <xdr:rowOff>1476375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47D5541-8BB2-3D57-D01E-7E209FB4B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45418125"/>
          <a:ext cx="2133600" cy="1397250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37</xdr:row>
      <xdr:rowOff>71274</xdr:rowOff>
    </xdr:from>
    <xdr:to>
      <xdr:col>1</xdr:col>
      <xdr:colOff>2314575</xdr:colOff>
      <xdr:row>37</xdr:row>
      <xdr:rowOff>1523999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C548ED3-654E-36FB-34D0-7B77D3DFB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47019999"/>
          <a:ext cx="2095500" cy="1452725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40</xdr:row>
      <xdr:rowOff>82037</xdr:rowOff>
    </xdr:from>
    <xdr:to>
      <xdr:col>1</xdr:col>
      <xdr:colOff>2371725</xdr:colOff>
      <xdr:row>40</xdr:row>
      <xdr:rowOff>1439766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56B5A9-69CC-FD2D-CE78-238BB0794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50050187"/>
          <a:ext cx="2171700" cy="1357729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41</xdr:row>
      <xdr:rowOff>72109</xdr:rowOff>
    </xdr:from>
    <xdr:to>
      <xdr:col>1</xdr:col>
      <xdr:colOff>2352675</xdr:colOff>
      <xdr:row>41</xdr:row>
      <xdr:rowOff>1293474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6637D5B-A435-DA37-01B4-001C56FF7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51640459"/>
          <a:ext cx="2143125" cy="122136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42</xdr:row>
      <xdr:rowOff>59293</xdr:rowOff>
    </xdr:from>
    <xdr:to>
      <xdr:col>1</xdr:col>
      <xdr:colOff>2333625</xdr:colOff>
      <xdr:row>42</xdr:row>
      <xdr:rowOff>1238251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D60CB4-5BA3-D4AA-F5B4-B27F6F1F7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3056393"/>
          <a:ext cx="2162175" cy="1178958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43</xdr:row>
      <xdr:rowOff>67424</xdr:rowOff>
    </xdr:from>
    <xdr:to>
      <xdr:col>1</xdr:col>
      <xdr:colOff>2352675</xdr:colOff>
      <xdr:row>43</xdr:row>
      <xdr:rowOff>1343025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55E4D61-BFC8-8DD3-65C4-7C1E0A84E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54445649"/>
          <a:ext cx="2190750" cy="1275601"/>
        </a:xfrm>
        <a:prstGeom prst="rect">
          <a:avLst/>
        </a:prstGeom>
      </xdr:spPr>
    </xdr:pic>
    <xdr:clientData/>
  </xdr:twoCellAnchor>
  <xdr:twoCellAnchor editAs="oneCell">
    <xdr:from>
      <xdr:col>1</xdr:col>
      <xdr:colOff>144381</xdr:colOff>
      <xdr:row>44</xdr:row>
      <xdr:rowOff>72190</xdr:rowOff>
    </xdr:from>
    <xdr:to>
      <xdr:col>1</xdr:col>
      <xdr:colOff>2382254</xdr:colOff>
      <xdr:row>44</xdr:row>
      <xdr:rowOff>1363579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70E2237-6578-7A18-E194-88BE364917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24" t="6504" r="8672" b="14363"/>
        <a:stretch/>
      </xdr:blipFill>
      <xdr:spPr>
        <a:xfrm>
          <a:off x="657728" y="55898716"/>
          <a:ext cx="2237873" cy="129138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782320</xdr:colOff>
      <xdr:row>10</xdr:row>
      <xdr:rowOff>187961</xdr:rowOff>
    </xdr:from>
    <xdr:to>
      <xdr:col>6</xdr:col>
      <xdr:colOff>1943099</xdr:colOff>
      <xdr:row>10</xdr:row>
      <xdr:rowOff>1424941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5F0190-9A0D-4D87-AF0F-3B6C933E7C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37" t="28689" r="12064" b="22960"/>
        <a:stretch/>
      </xdr:blipFill>
      <xdr:spPr bwMode="auto">
        <a:xfrm>
          <a:off x="7175500" y="3685541"/>
          <a:ext cx="1160779" cy="123698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680720</xdr:colOff>
      <xdr:row>9</xdr:row>
      <xdr:rowOff>154941</xdr:rowOff>
    </xdr:from>
    <xdr:to>
      <xdr:col>6</xdr:col>
      <xdr:colOff>2011680</xdr:colOff>
      <xdr:row>9</xdr:row>
      <xdr:rowOff>1569720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DDF2412-F203-43D1-A134-A5F6E9123E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36" t="20461" r="9085" b="26081"/>
        <a:stretch/>
      </xdr:blipFill>
      <xdr:spPr bwMode="auto">
        <a:xfrm>
          <a:off x="5877560" y="642621"/>
          <a:ext cx="1330960" cy="141477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713741</xdr:colOff>
      <xdr:row>11</xdr:row>
      <xdr:rowOff>284480</xdr:rowOff>
    </xdr:from>
    <xdr:to>
      <xdr:col>6</xdr:col>
      <xdr:colOff>1690283</xdr:colOff>
      <xdr:row>11</xdr:row>
      <xdr:rowOff>1310640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E741DE-3F30-4631-8266-CC7BF39ADE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53" t="73513" r="2755" b="5884"/>
        <a:stretch/>
      </xdr:blipFill>
      <xdr:spPr bwMode="auto">
        <a:xfrm>
          <a:off x="7106921" y="4330700"/>
          <a:ext cx="976542" cy="102616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91440</xdr:rowOff>
    </xdr:from>
    <xdr:to>
      <xdr:col>2</xdr:col>
      <xdr:colOff>1005840</xdr:colOff>
      <xdr:row>5</xdr:row>
      <xdr:rowOff>51014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A5C0A5A-352C-45F5-942D-33C1C3DD98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6980" t="14089" r="56552" b="14952"/>
        <a:stretch/>
      </xdr:blipFill>
      <xdr:spPr bwMode="auto">
        <a:xfrm>
          <a:off x="76200" y="91440"/>
          <a:ext cx="2316480" cy="87397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6</xdr:col>
      <xdr:colOff>236220</xdr:colOff>
      <xdr:row>12</xdr:row>
      <xdr:rowOff>121920</xdr:rowOff>
    </xdr:from>
    <xdr:to>
      <xdr:col>6</xdr:col>
      <xdr:colOff>2270760</xdr:colOff>
      <xdr:row>12</xdr:row>
      <xdr:rowOff>1379163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4DE63A-9F4A-F1DE-BB25-E998BA5AF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7040" y="6918960"/>
          <a:ext cx="2034540" cy="12572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91440</xdr:rowOff>
    </xdr:from>
    <xdr:to>
      <xdr:col>2</xdr:col>
      <xdr:colOff>83820</xdr:colOff>
      <xdr:row>5</xdr:row>
      <xdr:rowOff>51014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B66BF9-8252-4F1D-813B-B8DEA2049D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6980" t="14089" r="56552" b="14952"/>
        <a:stretch/>
      </xdr:blipFill>
      <xdr:spPr bwMode="auto">
        <a:xfrm>
          <a:off x="76200" y="91440"/>
          <a:ext cx="2308860" cy="87397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6</xdr:col>
      <xdr:colOff>76201</xdr:colOff>
      <xdr:row>9</xdr:row>
      <xdr:rowOff>53340</xdr:rowOff>
    </xdr:from>
    <xdr:to>
      <xdr:col>6</xdr:col>
      <xdr:colOff>2369820</xdr:colOff>
      <xdr:row>9</xdr:row>
      <xdr:rowOff>1402080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1A2116-856D-5199-8C58-F442F094CB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34" t="8921" r="15238" b="8052"/>
        <a:stretch/>
      </xdr:blipFill>
      <xdr:spPr>
        <a:xfrm>
          <a:off x="6553201" y="1729740"/>
          <a:ext cx="2293619" cy="134874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10</xdr:row>
      <xdr:rowOff>53340</xdr:rowOff>
    </xdr:from>
    <xdr:to>
      <xdr:col>6</xdr:col>
      <xdr:colOff>2369820</xdr:colOff>
      <xdr:row>10</xdr:row>
      <xdr:rowOff>1350289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F34559-BB17-B69F-ADB1-52713ECB0F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38" t="12204" r="16142" b="18983"/>
        <a:stretch/>
      </xdr:blipFill>
      <xdr:spPr>
        <a:xfrm>
          <a:off x="6553200" y="3246120"/>
          <a:ext cx="2293620" cy="1296949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</xdr:colOff>
      <xdr:row>11</xdr:row>
      <xdr:rowOff>45720</xdr:rowOff>
    </xdr:from>
    <xdr:to>
      <xdr:col>6</xdr:col>
      <xdr:colOff>2369820</xdr:colOff>
      <xdr:row>11</xdr:row>
      <xdr:rowOff>1441670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4A8AD14-B657-E90D-2BBF-3D7705487A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99" t="11589" r="14448" b="8298"/>
        <a:stretch/>
      </xdr:blipFill>
      <xdr:spPr>
        <a:xfrm>
          <a:off x="6568440" y="4617720"/>
          <a:ext cx="2278380" cy="1395950"/>
        </a:xfrm>
        <a:prstGeom prst="rect">
          <a:avLst/>
        </a:prstGeom>
      </xdr:spPr>
    </xdr:pic>
    <xdr:clientData/>
  </xdr:twoCellAnchor>
  <xdr:twoCellAnchor editAs="oneCell">
    <xdr:from>
      <xdr:col>6</xdr:col>
      <xdr:colOff>182881</xdr:colOff>
      <xdr:row>12</xdr:row>
      <xdr:rowOff>53340</xdr:rowOff>
    </xdr:from>
    <xdr:to>
      <xdr:col>6</xdr:col>
      <xdr:colOff>2270760</xdr:colOff>
      <xdr:row>12</xdr:row>
      <xdr:rowOff>1312300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AE2ACF-467F-B90A-D85B-C7E55A508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1" t="24935" r="24215" b="18741"/>
        <a:stretch/>
      </xdr:blipFill>
      <xdr:spPr>
        <a:xfrm>
          <a:off x="6659881" y="6103620"/>
          <a:ext cx="2087879" cy="1258960"/>
        </a:xfrm>
        <a:prstGeom prst="rect">
          <a:avLst/>
        </a:prstGeom>
      </xdr:spPr>
    </xdr:pic>
    <xdr:clientData/>
  </xdr:twoCellAnchor>
  <xdr:twoCellAnchor editAs="oneCell">
    <xdr:from>
      <xdr:col>6</xdr:col>
      <xdr:colOff>167640</xdr:colOff>
      <xdr:row>13</xdr:row>
      <xdr:rowOff>53340</xdr:rowOff>
    </xdr:from>
    <xdr:to>
      <xdr:col>6</xdr:col>
      <xdr:colOff>2278380</xdr:colOff>
      <xdr:row>13</xdr:row>
      <xdr:rowOff>1383137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B947A92-8617-CD7A-010C-5772375304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24" t="9068" r="15196" b="16997"/>
        <a:stretch/>
      </xdr:blipFill>
      <xdr:spPr>
        <a:xfrm>
          <a:off x="6644640" y="7444740"/>
          <a:ext cx="2110740" cy="1329797"/>
        </a:xfrm>
        <a:prstGeom prst="rect">
          <a:avLst/>
        </a:prstGeom>
      </xdr:spPr>
    </xdr:pic>
    <xdr:clientData/>
  </xdr:twoCellAnchor>
  <xdr:twoCellAnchor editAs="oneCell">
    <xdr:from>
      <xdr:col>6</xdr:col>
      <xdr:colOff>167640</xdr:colOff>
      <xdr:row>14</xdr:row>
      <xdr:rowOff>99061</xdr:rowOff>
    </xdr:from>
    <xdr:to>
      <xdr:col>6</xdr:col>
      <xdr:colOff>2278380</xdr:colOff>
      <xdr:row>14</xdr:row>
      <xdr:rowOff>1322631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835BF5D-958A-4E35-271D-3A50A2ABB9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22" t="9417" r="13431" b="12289"/>
        <a:stretch/>
      </xdr:blipFill>
      <xdr:spPr>
        <a:xfrm>
          <a:off x="6644640" y="8945881"/>
          <a:ext cx="2110740" cy="12235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</xdr:colOff>
      <xdr:row>6</xdr:row>
      <xdr:rowOff>30479</xdr:rowOff>
    </xdr:from>
    <xdr:to>
      <xdr:col>8</xdr:col>
      <xdr:colOff>1897380</xdr:colOff>
      <xdr:row>8</xdr:row>
      <xdr:rowOff>716280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268E5E-93BF-7DF6-2D71-391C24766C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5" t="16993" r="10232" b="32998"/>
        <a:stretch/>
      </xdr:blipFill>
      <xdr:spPr bwMode="auto">
        <a:xfrm>
          <a:off x="9227820" y="1226819"/>
          <a:ext cx="4671060" cy="342138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7</xdr:col>
      <xdr:colOff>30480</xdr:colOff>
      <xdr:row>9</xdr:row>
      <xdr:rowOff>0</xdr:rowOff>
    </xdr:from>
    <xdr:to>
      <xdr:col>9</xdr:col>
      <xdr:colOff>0</xdr:colOff>
      <xdr:row>11</xdr:row>
      <xdr:rowOff>1508760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28B5379-68A2-2D2C-F09B-55AB808F29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73" t="11285" r="-347" b="12492"/>
        <a:stretch/>
      </xdr:blipFill>
      <xdr:spPr bwMode="auto">
        <a:xfrm>
          <a:off x="9212580" y="4831080"/>
          <a:ext cx="4701540" cy="452628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7</xdr:col>
      <xdr:colOff>38099</xdr:colOff>
      <xdr:row>13</xdr:row>
      <xdr:rowOff>30480</xdr:rowOff>
    </xdr:from>
    <xdr:to>
      <xdr:col>8</xdr:col>
      <xdr:colOff>1897380</xdr:colOff>
      <xdr:row>15</xdr:row>
      <xdr:rowOff>792480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E22F29-B0D0-D84A-2FCC-B49A605C70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69" t="6380" r="6939" b="25997"/>
        <a:stretch/>
      </xdr:blipFill>
      <xdr:spPr bwMode="auto">
        <a:xfrm>
          <a:off x="9220199" y="9608820"/>
          <a:ext cx="4678681" cy="294132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7</xdr:col>
      <xdr:colOff>45720</xdr:colOff>
      <xdr:row>16</xdr:row>
      <xdr:rowOff>70485</xdr:rowOff>
    </xdr:from>
    <xdr:to>
      <xdr:col>8</xdr:col>
      <xdr:colOff>1889760</xdr:colOff>
      <xdr:row>19</xdr:row>
      <xdr:rowOff>55245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B9FF044-D321-5628-C1F5-0FE439A650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08" t="19964" r="8719" b="7637"/>
        <a:stretch/>
      </xdr:blipFill>
      <xdr:spPr bwMode="auto">
        <a:xfrm>
          <a:off x="9218295" y="12729210"/>
          <a:ext cx="4663440" cy="350901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7</xdr:col>
      <xdr:colOff>22860</xdr:colOff>
      <xdr:row>19</xdr:row>
      <xdr:rowOff>137160</xdr:rowOff>
    </xdr:from>
    <xdr:to>
      <xdr:col>9</xdr:col>
      <xdr:colOff>0</xdr:colOff>
      <xdr:row>22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EFAE046-0412-2A80-831D-75004B2DF8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" t="13915" b="11449"/>
        <a:stretch/>
      </xdr:blipFill>
      <xdr:spPr bwMode="auto">
        <a:xfrm>
          <a:off x="9204960" y="16306800"/>
          <a:ext cx="4709160" cy="34290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91441</xdr:colOff>
      <xdr:row>0</xdr:row>
      <xdr:rowOff>106680</xdr:rowOff>
    </xdr:from>
    <xdr:to>
      <xdr:col>2</xdr:col>
      <xdr:colOff>312421</xdr:colOff>
      <xdr:row>3</xdr:row>
      <xdr:rowOff>116941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AB9DA74-4220-45DE-9602-FBB4BD233A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980" t="14089" r="56552" b="14952"/>
        <a:stretch/>
      </xdr:blipFill>
      <xdr:spPr bwMode="auto">
        <a:xfrm>
          <a:off x="91441" y="106680"/>
          <a:ext cx="1706880" cy="60462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7</xdr:col>
      <xdr:colOff>38100</xdr:colOff>
      <xdr:row>22</xdr:row>
      <xdr:rowOff>104775</xdr:rowOff>
    </xdr:from>
    <xdr:to>
      <xdr:col>7</xdr:col>
      <xdr:colOff>2314575</xdr:colOff>
      <xdr:row>22</xdr:row>
      <xdr:rowOff>2200275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5199FA-AB5C-DBA0-253D-77A94CF6F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9859625"/>
          <a:ext cx="2276475" cy="20955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7</xdr:col>
      <xdr:colOff>2352675</xdr:colOff>
      <xdr:row>22</xdr:row>
      <xdr:rowOff>114301</xdr:rowOff>
    </xdr:from>
    <xdr:to>
      <xdr:col>8</xdr:col>
      <xdr:colOff>1896160</xdr:colOff>
      <xdr:row>22</xdr:row>
      <xdr:rowOff>2209801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123109-7ED0-3B7D-B231-C2D8F572B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0" y="19869151"/>
          <a:ext cx="2362885" cy="20955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7</xdr:col>
      <xdr:colOff>47625</xdr:colOff>
      <xdr:row>22</xdr:row>
      <xdr:rowOff>2266950</xdr:rowOff>
    </xdr:from>
    <xdr:to>
      <xdr:col>7</xdr:col>
      <xdr:colOff>2151380</xdr:colOff>
      <xdr:row>22</xdr:row>
      <xdr:rowOff>4279265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D78D2E-3D06-FACE-4634-5FEB45526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22021800"/>
          <a:ext cx="2103755" cy="201231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99060</xdr:rowOff>
    </xdr:from>
    <xdr:to>
      <xdr:col>2</xdr:col>
      <xdr:colOff>952500</xdr:colOff>
      <xdr:row>5</xdr:row>
      <xdr:rowOff>58634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005D44-13F0-4F1F-918A-DCF4C711D8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6980" t="14089" r="56552" b="14952"/>
        <a:stretch/>
      </xdr:blipFill>
      <xdr:spPr bwMode="auto">
        <a:xfrm>
          <a:off x="137160" y="99060"/>
          <a:ext cx="2316480" cy="87397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139833</xdr:colOff>
      <xdr:row>30</xdr:row>
      <xdr:rowOff>106238</xdr:rowOff>
    </xdr:from>
    <xdr:to>
      <xdr:col>2</xdr:col>
      <xdr:colOff>2227053</xdr:colOff>
      <xdr:row>30</xdr:row>
      <xdr:rowOff>1424940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759501-CA7A-3520-F8B9-2D50EADFC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330032" y="14108539"/>
          <a:ext cx="1318702" cy="2087220"/>
        </a:xfrm>
        <a:prstGeom prst="rect">
          <a:avLst/>
        </a:prstGeom>
      </xdr:spPr>
    </xdr:pic>
    <xdr:clientData/>
  </xdr:twoCellAnchor>
  <xdr:twoCellAnchor editAs="oneCell">
    <xdr:from>
      <xdr:col>2</xdr:col>
      <xdr:colOff>137160</xdr:colOff>
      <xdr:row>31</xdr:row>
      <xdr:rowOff>114300</xdr:rowOff>
    </xdr:from>
    <xdr:to>
      <xdr:col>2</xdr:col>
      <xdr:colOff>2209800</xdr:colOff>
      <xdr:row>31</xdr:row>
      <xdr:rowOff>1165860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81D864-98C6-F675-DC05-CC1C438E8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0" y="16032480"/>
          <a:ext cx="2072640" cy="105156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24</xdr:row>
      <xdr:rowOff>81824</xdr:rowOff>
    </xdr:from>
    <xdr:to>
      <xdr:col>2</xdr:col>
      <xdr:colOff>2118360</xdr:colOff>
      <xdr:row>24</xdr:row>
      <xdr:rowOff>1221558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385E739-2D79-C089-47CA-7249D2058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1640" y="22461764"/>
          <a:ext cx="1927860" cy="1139734"/>
        </a:xfrm>
        <a:prstGeom prst="rect">
          <a:avLst/>
        </a:prstGeom>
      </xdr:spPr>
    </xdr:pic>
    <xdr:clientData/>
  </xdr:twoCellAnchor>
  <xdr:twoCellAnchor editAs="oneCell">
    <xdr:from>
      <xdr:col>2</xdr:col>
      <xdr:colOff>156922</xdr:colOff>
      <xdr:row>21</xdr:row>
      <xdr:rowOff>76199</xdr:rowOff>
    </xdr:from>
    <xdr:to>
      <xdr:col>2</xdr:col>
      <xdr:colOff>2110740</xdr:colOff>
      <xdr:row>21</xdr:row>
      <xdr:rowOff>1333500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2B8F9F2-B7DC-ECC7-2599-DBE280BF7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8062" y="7048499"/>
          <a:ext cx="1953818" cy="1257301"/>
        </a:xfrm>
        <a:prstGeom prst="rect">
          <a:avLst/>
        </a:prstGeom>
      </xdr:spPr>
    </xdr:pic>
    <xdr:clientData/>
  </xdr:twoCellAnchor>
  <xdr:twoCellAnchor editAs="oneCell">
    <xdr:from>
      <xdr:col>2</xdr:col>
      <xdr:colOff>241265</xdr:colOff>
      <xdr:row>9</xdr:row>
      <xdr:rowOff>83821</xdr:rowOff>
    </xdr:from>
    <xdr:to>
      <xdr:col>2</xdr:col>
      <xdr:colOff>2118360</xdr:colOff>
      <xdr:row>9</xdr:row>
      <xdr:rowOff>1211580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9165E8B-4A08-B5B2-931E-611F042B4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2405" y="1760221"/>
          <a:ext cx="1877095" cy="1127759"/>
        </a:xfrm>
        <a:prstGeom prst="rect">
          <a:avLst/>
        </a:prstGeom>
      </xdr:spPr>
    </xdr:pic>
    <xdr:clientData/>
  </xdr:twoCellAnchor>
  <xdr:twoCellAnchor editAs="oneCell">
    <xdr:from>
      <xdr:col>2</xdr:col>
      <xdr:colOff>213360</xdr:colOff>
      <xdr:row>10</xdr:row>
      <xdr:rowOff>151835</xdr:rowOff>
    </xdr:from>
    <xdr:to>
      <xdr:col>2</xdr:col>
      <xdr:colOff>2110740</xdr:colOff>
      <xdr:row>10</xdr:row>
      <xdr:rowOff>1325881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257ED92-82C7-B330-21C9-260DA0A1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3176975"/>
          <a:ext cx="1897380" cy="1174046"/>
        </a:xfrm>
        <a:prstGeom prst="rect">
          <a:avLst/>
        </a:prstGeom>
      </xdr:spPr>
    </xdr:pic>
    <xdr:clientData/>
  </xdr:twoCellAnchor>
  <xdr:twoCellAnchor editAs="oneCell">
    <xdr:from>
      <xdr:col>2</xdr:col>
      <xdr:colOff>213361</xdr:colOff>
      <xdr:row>11</xdr:row>
      <xdr:rowOff>144107</xdr:rowOff>
    </xdr:from>
    <xdr:to>
      <xdr:col>2</xdr:col>
      <xdr:colOff>2095500</xdr:colOff>
      <xdr:row>11</xdr:row>
      <xdr:rowOff>1325880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C2A9CE9-0971-1D66-3ABF-DF32494B0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1" y="4670387"/>
          <a:ext cx="1882139" cy="1181773"/>
        </a:xfrm>
        <a:prstGeom prst="rect">
          <a:avLst/>
        </a:prstGeom>
      </xdr:spPr>
    </xdr:pic>
    <xdr:clientData/>
  </xdr:twoCellAnchor>
  <xdr:twoCellAnchor editAs="oneCell">
    <xdr:from>
      <xdr:col>2</xdr:col>
      <xdr:colOff>216812</xdr:colOff>
      <xdr:row>12</xdr:row>
      <xdr:rowOff>129540</xdr:rowOff>
    </xdr:from>
    <xdr:to>
      <xdr:col>2</xdr:col>
      <xdr:colOff>2110740</xdr:colOff>
      <xdr:row>12</xdr:row>
      <xdr:rowOff>1295400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12FAEDB-EEAC-70D7-463C-956D818E5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7952" y="6088380"/>
          <a:ext cx="1893928" cy="1165860"/>
        </a:xfrm>
        <a:prstGeom prst="rect">
          <a:avLst/>
        </a:prstGeom>
      </xdr:spPr>
    </xdr:pic>
    <xdr:clientData/>
  </xdr:twoCellAnchor>
  <xdr:twoCellAnchor editAs="oneCell">
    <xdr:from>
      <xdr:col>2</xdr:col>
      <xdr:colOff>198120</xdr:colOff>
      <xdr:row>13</xdr:row>
      <xdr:rowOff>42786</xdr:rowOff>
    </xdr:from>
    <xdr:to>
      <xdr:col>2</xdr:col>
      <xdr:colOff>2110740</xdr:colOff>
      <xdr:row>13</xdr:row>
      <xdr:rowOff>1325880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9877BCA-A8A5-19A4-EAEB-D29356DB1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" y="7434186"/>
          <a:ext cx="1912620" cy="1283094"/>
        </a:xfrm>
        <a:prstGeom prst="rect">
          <a:avLst/>
        </a:prstGeom>
      </xdr:spPr>
    </xdr:pic>
    <xdr:clientData/>
  </xdr:twoCellAnchor>
  <xdr:twoCellAnchor editAs="oneCell">
    <xdr:from>
      <xdr:col>2</xdr:col>
      <xdr:colOff>182881</xdr:colOff>
      <xdr:row>14</xdr:row>
      <xdr:rowOff>72979</xdr:rowOff>
    </xdr:from>
    <xdr:to>
      <xdr:col>2</xdr:col>
      <xdr:colOff>2125981</xdr:colOff>
      <xdr:row>14</xdr:row>
      <xdr:rowOff>1396247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8410431-2943-9877-63E0-E4BA7E943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4021" y="8896939"/>
          <a:ext cx="1943100" cy="1323268"/>
        </a:xfrm>
        <a:prstGeom prst="rect">
          <a:avLst/>
        </a:prstGeom>
      </xdr:spPr>
    </xdr:pic>
    <xdr:clientData/>
  </xdr:twoCellAnchor>
  <xdr:twoCellAnchor editAs="oneCell">
    <xdr:from>
      <xdr:col>2</xdr:col>
      <xdr:colOff>167640</xdr:colOff>
      <xdr:row>15</xdr:row>
      <xdr:rowOff>91284</xdr:rowOff>
    </xdr:from>
    <xdr:to>
      <xdr:col>2</xdr:col>
      <xdr:colOff>2164080</xdr:colOff>
      <xdr:row>15</xdr:row>
      <xdr:rowOff>1318259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6C6049F-AFC6-0000-4A58-4AB988642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8780" y="10347804"/>
          <a:ext cx="1996440" cy="122697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152401</xdr:colOff>
      <xdr:row>16</xdr:row>
      <xdr:rowOff>60130</xdr:rowOff>
    </xdr:from>
    <xdr:to>
      <xdr:col>2</xdr:col>
      <xdr:colOff>2171701</xdr:colOff>
      <xdr:row>16</xdr:row>
      <xdr:rowOff>1341120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3F387F4-981A-FD6D-ACDF-98900A820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541" y="11703490"/>
          <a:ext cx="2019300" cy="128099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152401</xdr:colOff>
      <xdr:row>17</xdr:row>
      <xdr:rowOff>64415</xdr:rowOff>
    </xdr:from>
    <xdr:to>
      <xdr:col>2</xdr:col>
      <xdr:colOff>2171701</xdr:colOff>
      <xdr:row>17</xdr:row>
      <xdr:rowOff>1310640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F276FC5E-FC21-CAB8-2AC2-97B27F994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541" y="13094615"/>
          <a:ext cx="2019300" cy="1246225"/>
        </a:xfrm>
        <a:prstGeom prst="rect">
          <a:avLst/>
        </a:prstGeom>
      </xdr:spPr>
    </xdr:pic>
    <xdr:clientData/>
  </xdr:twoCellAnchor>
  <xdr:twoCellAnchor editAs="oneCell">
    <xdr:from>
      <xdr:col>2</xdr:col>
      <xdr:colOff>164331</xdr:colOff>
      <xdr:row>18</xdr:row>
      <xdr:rowOff>30480</xdr:rowOff>
    </xdr:from>
    <xdr:to>
      <xdr:col>2</xdr:col>
      <xdr:colOff>2194560</xdr:colOff>
      <xdr:row>18</xdr:row>
      <xdr:rowOff>1196340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489E9B23-2422-B8AB-2D06-75F0AC6D0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5471" y="14409420"/>
          <a:ext cx="2030229" cy="1165860"/>
        </a:xfrm>
        <a:prstGeom prst="rect">
          <a:avLst/>
        </a:prstGeom>
      </xdr:spPr>
    </xdr:pic>
    <xdr:clientData/>
  </xdr:twoCellAnchor>
  <xdr:twoCellAnchor editAs="oneCell">
    <xdr:from>
      <xdr:col>2</xdr:col>
      <xdr:colOff>191160</xdr:colOff>
      <xdr:row>19</xdr:row>
      <xdr:rowOff>106680</xdr:rowOff>
    </xdr:from>
    <xdr:to>
      <xdr:col>2</xdr:col>
      <xdr:colOff>2209800</xdr:colOff>
      <xdr:row>19</xdr:row>
      <xdr:rowOff>1203960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566E838-AE54-FFCA-9CD3-1D3A0EB3E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300" y="15742920"/>
          <a:ext cx="2018640" cy="1097280"/>
        </a:xfrm>
        <a:prstGeom prst="rect">
          <a:avLst/>
        </a:prstGeom>
      </xdr:spPr>
    </xdr:pic>
    <xdr:clientData/>
  </xdr:twoCellAnchor>
  <xdr:twoCellAnchor editAs="oneCell">
    <xdr:from>
      <xdr:col>2</xdr:col>
      <xdr:colOff>213361</xdr:colOff>
      <xdr:row>20</xdr:row>
      <xdr:rowOff>67783</xdr:rowOff>
    </xdr:from>
    <xdr:to>
      <xdr:col>2</xdr:col>
      <xdr:colOff>2171700</xdr:colOff>
      <xdr:row>20</xdr:row>
      <xdr:rowOff>1150620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5A64799C-E8DE-2206-0073-0D3D67250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1" y="17014663"/>
          <a:ext cx="1958339" cy="1082837"/>
        </a:xfrm>
        <a:prstGeom prst="rect">
          <a:avLst/>
        </a:prstGeom>
      </xdr:spPr>
    </xdr:pic>
    <xdr:clientData/>
  </xdr:twoCellAnchor>
  <xdr:twoCellAnchor editAs="oneCell">
    <xdr:from>
      <xdr:col>2</xdr:col>
      <xdr:colOff>193216</xdr:colOff>
      <xdr:row>22</xdr:row>
      <xdr:rowOff>60960</xdr:rowOff>
    </xdr:from>
    <xdr:to>
      <xdr:col>2</xdr:col>
      <xdr:colOff>2087880</xdr:colOff>
      <xdr:row>22</xdr:row>
      <xdr:rowOff>1264920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46B8C16D-FE80-E6A2-0BCE-EC86FE0EE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4356" y="19636740"/>
          <a:ext cx="1894664" cy="1203960"/>
        </a:xfrm>
        <a:prstGeom prst="rect">
          <a:avLst/>
        </a:prstGeom>
      </xdr:spPr>
    </xdr:pic>
    <xdr:clientData/>
  </xdr:twoCellAnchor>
  <xdr:twoCellAnchor editAs="oneCell">
    <xdr:from>
      <xdr:col>2</xdr:col>
      <xdr:colOff>198120</xdr:colOff>
      <xdr:row>23</xdr:row>
      <xdr:rowOff>51478</xdr:rowOff>
    </xdr:from>
    <xdr:to>
      <xdr:col>2</xdr:col>
      <xdr:colOff>2103120</xdr:colOff>
      <xdr:row>23</xdr:row>
      <xdr:rowOff>1341120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B6405AC-CA19-D51D-0C46-BF51DE029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" y="21029338"/>
          <a:ext cx="1905000" cy="1289642"/>
        </a:xfrm>
        <a:prstGeom prst="rect">
          <a:avLst/>
        </a:prstGeom>
      </xdr:spPr>
    </xdr:pic>
    <xdr:clientData/>
  </xdr:twoCellAnchor>
  <xdr:twoCellAnchor editAs="oneCell">
    <xdr:from>
      <xdr:col>2</xdr:col>
      <xdr:colOff>137609</xdr:colOff>
      <xdr:row>32</xdr:row>
      <xdr:rowOff>68580</xdr:rowOff>
    </xdr:from>
    <xdr:to>
      <xdr:col>2</xdr:col>
      <xdr:colOff>2202180</xdr:colOff>
      <xdr:row>32</xdr:row>
      <xdr:rowOff>1219200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B9153CA7-8C48-9768-D330-AE1802DCA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749" y="31264860"/>
          <a:ext cx="2064571" cy="1150620"/>
        </a:xfrm>
        <a:prstGeom prst="rect">
          <a:avLst/>
        </a:prstGeom>
      </xdr:spPr>
    </xdr:pic>
    <xdr:clientData/>
  </xdr:twoCellAnchor>
  <xdr:twoCellAnchor editAs="oneCell">
    <xdr:from>
      <xdr:col>2</xdr:col>
      <xdr:colOff>129540</xdr:colOff>
      <xdr:row>27</xdr:row>
      <xdr:rowOff>129540</xdr:rowOff>
    </xdr:from>
    <xdr:to>
      <xdr:col>2</xdr:col>
      <xdr:colOff>2217420</xdr:colOff>
      <xdr:row>27</xdr:row>
      <xdr:rowOff>1196340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4B2D3377-25C3-A9D4-BFFA-49C3CEA40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0680" y="23804880"/>
          <a:ext cx="2087880" cy="1066800"/>
        </a:xfrm>
        <a:prstGeom prst="rect">
          <a:avLst/>
        </a:prstGeom>
      </xdr:spPr>
    </xdr:pic>
    <xdr:clientData/>
  </xdr:twoCellAnchor>
  <xdr:twoCellAnchor editAs="oneCell">
    <xdr:from>
      <xdr:col>2</xdr:col>
      <xdr:colOff>251460</xdr:colOff>
      <xdr:row>29</xdr:row>
      <xdr:rowOff>35045</xdr:rowOff>
    </xdr:from>
    <xdr:to>
      <xdr:col>2</xdr:col>
      <xdr:colOff>2133600</xdr:colOff>
      <xdr:row>29</xdr:row>
      <xdr:rowOff>1240689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26DAE73-3F65-CC19-2B7B-314764B2B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29196785"/>
          <a:ext cx="1882140" cy="1205644"/>
        </a:xfrm>
        <a:prstGeom prst="rect">
          <a:avLst/>
        </a:prstGeom>
      </xdr:spPr>
    </xdr:pic>
    <xdr:clientData/>
  </xdr:twoCellAnchor>
  <xdr:twoCellAnchor editAs="oneCell">
    <xdr:from>
      <xdr:col>2</xdr:col>
      <xdr:colOff>208225</xdr:colOff>
      <xdr:row>28</xdr:row>
      <xdr:rowOff>160020</xdr:rowOff>
    </xdr:from>
    <xdr:to>
      <xdr:col>2</xdr:col>
      <xdr:colOff>2247901</xdr:colOff>
      <xdr:row>28</xdr:row>
      <xdr:rowOff>1310640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BB0F4077-8F3D-DE8A-0164-F25FA32A5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9365" y="27721560"/>
          <a:ext cx="2039676" cy="1150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33</xdr:row>
      <xdr:rowOff>304800</xdr:rowOff>
    </xdr:to>
    <xdr:sp macro="" textlink="">
      <xdr:nvSpPr>
        <xdr:cNvPr id="7170" name="AutoShape 2">
          <a:extLst>
            <a:ext uri="{FF2B5EF4-FFF2-40B4-BE49-F238E27FC236}">
              <a16:creationId xmlns:a16="http://schemas.microsoft.com/office/drawing/2014/main" id="{B7E080CD-1240-6C06-9A50-CEF234B63E90}"/>
            </a:ext>
          </a:extLst>
        </xdr:cNvPr>
        <xdr:cNvSpPr>
          <a:spLocks noChangeAspect="1" noChangeArrowheads="1"/>
        </xdr:cNvSpPr>
      </xdr:nvSpPr>
      <xdr:spPr bwMode="auto">
        <a:xfrm>
          <a:off x="1501140" y="3198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205740</xdr:colOff>
      <xdr:row>26</xdr:row>
      <xdr:rowOff>152401</xdr:rowOff>
    </xdr:from>
    <xdr:to>
      <xdr:col>2</xdr:col>
      <xdr:colOff>2141220</xdr:colOff>
      <xdr:row>26</xdr:row>
      <xdr:rowOff>1188721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644887-F4B6-FEB0-A002-ECF2E49468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38" t="19178" r="6388" b="20249"/>
        <a:stretch/>
      </xdr:blipFill>
      <xdr:spPr bwMode="auto">
        <a:xfrm>
          <a:off x="1706880" y="25123141"/>
          <a:ext cx="1935480" cy="103632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266701</xdr:colOff>
      <xdr:row>33</xdr:row>
      <xdr:rowOff>68581</xdr:rowOff>
    </xdr:from>
    <xdr:to>
      <xdr:col>2</xdr:col>
      <xdr:colOff>1958341</xdr:colOff>
      <xdr:row>33</xdr:row>
      <xdr:rowOff>1577340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CACB5D2-5F4A-9AA6-96B8-287DA2683C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19" t="8124" r="8410"/>
        <a:stretch/>
      </xdr:blipFill>
      <xdr:spPr bwMode="auto">
        <a:xfrm>
          <a:off x="1767841" y="34640521"/>
          <a:ext cx="1691640" cy="15087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205740</xdr:colOff>
      <xdr:row>25</xdr:row>
      <xdr:rowOff>60960</xdr:rowOff>
    </xdr:from>
    <xdr:to>
      <xdr:col>2</xdr:col>
      <xdr:colOff>2125979</xdr:colOff>
      <xdr:row>25</xdr:row>
      <xdr:rowOff>1249680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50A022-61BC-2F50-9659-9A3332733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880" y="23736300"/>
          <a:ext cx="1920239" cy="1188720"/>
        </a:xfrm>
        <a:prstGeom prst="rect">
          <a:avLst/>
        </a:prstGeom>
      </xdr:spPr>
    </xdr:pic>
    <xdr:clientData/>
  </xdr:twoCellAnchor>
  <xdr:twoCellAnchor editAs="oneCell">
    <xdr:from>
      <xdr:col>2</xdr:col>
      <xdr:colOff>236220</xdr:colOff>
      <xdr:row>34</xdr:row>
      <xdr:rowOff>68580</xdr:rowOff>
    </xdr:from>
    <xdr:to>
      <xdr:col>2</xdr:col>
      <xdr:colOff>2057400</xdr:colOff>
      <xdr:row>34</xdr:row>
      <xdr:rowOff>1089660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5A6F52-8876-E2EB-8441-24FF11B63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7360" y="36294060"/>
          <a:ext cx="1821180" cy="1021080"/>
        </a:xfrm>
        <a:prstGeom prst="rect">
          <a:avLst/>
        </a:prstGeom>
      </xdr:spPr>
    </xdr:pic>
    <xdr:clientData/>
  </xdr:twoCellAnchor>
  <xdr:twoCellAnchor editAs="oneCell">
    <xdr:from>
      <xdr:col>2</xdr:col>
      <xdr:colOff>160020</xdr:colOff>
      <xdr:row>35</xdr:row>
      <xdr:rowOff>106680</xdr:rowOff>
    </xdr:from>
    <xdr:to>
      <xdr:col>2</xdr:col>
      <xdr:colOff>2110740</xdr:colOff>
      <xdr:row>35</xdr:row>
      <xdr:rowOff>1065281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54DAB8-3EC7-7303-0D61-D3C127DB4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160" y="37490400"/>
          <a:ext cx="1950720" cy="958601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</xdr:colOff>
      <xdr:row>36</xdr:row>
      <xdr:rowOff>30480</xdr:rowOff>
    </xdr:from>
    <xdr:to>
      <xdr:col>2</xdr:col>
      <xdr:colOff>2263140</xdr:colOff>
      <xdr:row>36</xdr:row>
      <xdr:rowOff>1097280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D9AA01C-AD54-45BF-55DD-26F1CEAEA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38572440"/>
          <a:ext cx="2202180" cy="1066800"/>
        </a:xfrm>
        <a:prstGeom prst="rect">
          <a:avLst/>
        </a:prstGeom>
      </xdr:spPr>
    </xdr:pic>
    <xdr:clientData/>
  </xdr:twoCellAnchor>
  <xdr:twoCellAnchor editAs="oneCell">
    <xdr:from>
      <xdr:col>2</xdr:col>
      <xdr:colOff>71120</xdr:colOff>
      <xdr:row>37</xdr:row>
      <xdr:rowOff>38100</xdr:rowOff>
    </xdr:from>
    <xdr:to>
      <xdr:col>2</xdr:col>
      <xdr:colOff>2270760</xdr:colOff>
      <xdr:row>37</xdr:row>
      <xdr:rowOff>1143000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3775142-1095-96F8-6D8E-0833D78D7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260" y="39738300"/>
          <a:ext cx="2199640" cy="11049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</xdr:colOff>
      <xdr:row>38</xdr:row>
      <xdr:rowOff>152400</xdr:rowOff>
    </xdr:from>
    <xdr:to>
      <xdr:col>2</xdr:col>
      <xdr:colOff>3695699</xdr:colOff>
      <xdr:row>38</xdr:row>
      <xdr:rowOff>1257300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DC10E5-3B45-FB4E-9A53-099AF4C2AA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6" t="25582" r="3081" b="21926"/>
        <a:stretch/>
      </xdr:blipFill>
      <xdr:spPr bwMode="auto">
        <a:xfrm>
          <a:off x="1577340" y="41056560"/>
          <a:ext cx="3611879" cy="1104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777241</xdr:colOff>
      <xdr:row>39</xdr:row>
      <xdr:rowOff>83821</xdr:rowOff>
    </xdr:from>
    <xdr:to>
      <xdr:col>2</xdr:col>
      <xdr:colOff>2964181</xdr:colOff>
      <xdr:row>39</xdr:row>
      <xdr:rowOff>1264920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D68B471-3DBD-C7AC-6FC6-23FF6630F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0761" y="42420541"/>
          <a:ext cx="2186940" cy="11810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160021</xdr:colOff>
      <xdr:row>12</xdr:row>
      <xdr:rowOff>15240</xdr:rowOff>
    </xdr:from>
    <xdr:ext cx="2263139" cy="1494081"/>
    <xdr:pic>
      <xdr:nvPicPr>
        <xdr:cNvPr id="7" name="Picture 6">
          <a:extLst>
            <a:ext uri="{FF2B5EF4-FFF2-40B4-BE49-F238E27FC236}">
              <a16:creationId xmlns:a16="http://schemas.microsoft.com/office/drawing/2014/main" id="{32E41869-10CE-4F98-A7B8-4C6BAD10B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7641" y="2339340"/>
          <a:ext cx="2263139" cy="1494081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oneCellAnchor>
  <xdr:twoCellAnchor editAs="oneCell">
    <xdr:from>
      <xdr:col>0</xdr:col>
      <xdr:colOff>22860</xdr:colOff>
      <xdr:row>0</xdr:row>
      <xdr:rowOff>53340</xdr:rowOff>
    </xdr:from>
    <xdr:to>
      <xdr:col>1</xdr:col>
      <xdr:colOff>1074420</xdr:colOff>
      <xdr:row>5</xdr:row>
      <xdr:rowOff>45720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FAB8D3-B681-43B7-BCFE-3C12ED3E71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980" t="14089" r="56552" b="14952"/>
        <a:stretch/>
      </xdr:blipFill>
      <xdr:spPr bwMode="auto">
        <a:xfrm>
          <a:off x="22860" y="53340"/>
          <a:ext cx="1714500" cy="90678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7</xdr:col>
      <xdr:colOff>160020</xdr:colOff>
      <xdr:row>33</xdr:row>
      <xdr:rowOff>7620</xdr:rowOff>
    </xdr:from>
    <xdr:to>
      <xdr:col>9</xdr:col>
      <xdr:colOff>525780</xdr:colOff>
      <xdr:row>38</xdr:row>
      <xdr:rowOff>118141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3A3673-4523-F8FD-E1D9-856C58271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7640" y="7879080"/>
          <a:ext cx="1584960" cy="114684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7</xdr:col>
      <xdr:colOff>83820</xdr:colOff>
      <xdr:row>41</xdr:row>
      <xdr:rowOff>60959</xdr:rowOff>
    </xdr:from>
    <xdr:to>
      <xdr:col>9</xdr:col>
      <xdr:colOff>518160</xdr:colOff>
      <xdr:row>41</xdr:row>
      <xdr:rowOff>1059442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AB6652-B61A-BAAE-21F2-4508C30E5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7740" y="9517379"/>
          <a:ext cx="1653540" cy="998483"/>
        </a:xfrm>
        <a:prstGeom prst="rect">
          <a:avLst/>
        </a:prstGeom>
      </xdr:spPr>
    </xdr:pic>
    <xdr:clientData/>
  </xdr:twoCellAnchor>
  <xdr:twoCellAnchor editAs="oneCell">
    <xdr:from>
      <xdr:col>7</xdr:col>
      <xdr:colOff>99343</xdr:colOff>
      <xdr:row>42</xdr:row>
      <xdr:rowOff>68578</xdr:rowOff>
    </xdr:from>
    <xdr:to>
      <xdr:col>9</xdr:col>
      <xdr:colOff>548640</xdr:colOff>
      <xdr:row>42</xdr:row>
      <xdr:rowOff>1196339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CDFAB2-24F2-70BD-C434-A2F2D96D4B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59" t="8292" r="15772" b="3448"/>
        <a:stretch/>
      </xdr:blipFill>
      <xdr:spPr>
        <a:xfrm rot="16200000">
          <a:off x="8873631" y="10359530"/>
          <a:ext cx="1127761" cy="1668497"/>
        </a:xfrm>
        <a:prstGeom prst="rect">
          <a:avLst/>
        </a:prstGeom>
      </xdr:spPr>
    </xdr:pic>
    <xdr:clientData/>
  </xdr:twoCellAnchor>
  <xdr:twoCellAnchor editAs="oneCell">
    <xdr:from>
      <xdr:col>7</xdr:col>
      <xdr:colOff>91439</xdr:colOff>
      <xdr:row>43</xdr:row>
      <xdr:rowOff>45717</xdr:rowOff>
    </xdr:from>
    <xdr:to>
      <xdr:col>9</xdr:col>
      <xdr:colOff>548640</xdr:colOff>
      <xdr:row>43</xdr:row>
      <xdr:rowOff>1264918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419521D-8388-3CDE-7DF6-BE3FDC01B5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08" t="5577" r="22992" b="6731"/>
        <a:stretch/>
      </xdr:blipFill>
      <xdr:spPr>
        <a:xfrm rot="16200000">
          <a:off x="8823959" y="11650977"/>
          <a:ext cx="1219201" cy="1676401"/>
        </a:xfrm>
        <a:prstGeom prst="rect">
          <a:avLst/>
        </a:prstGeom>
      </xdr:spPr>
    </xdr:pic>
    <xdr:clientData/>
  </xdr:twoCellAnchor>
  <xdr:twoCellAnchor editAs="oneCell">
    <xdr:from>
      <xdr:col>7</xdr:col>
      <xdr:colOff>91444</xdr:colOff>
      <xdr:row>44</xdr:row>
      <xdr:rowOff>60960</xdr:rowOff>
    </xdr:from>
    <xdr:to>
      <xdr:col>9</xdr:col>
      <xdr:colOff>533400</xdr:colOff>
      <xdr:row>44</xdr:row>
      <xdr:rowOff>1169104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36BBB5A-ADDB-1C40-1402-0983462E4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4" t="6487" r="21308" b="8702"/>
        <a:stretch/>
      </xdr:blipFill>
      <xdr:spPr>
        <a:xfrm rot="16200000">
          <a:off x="8871870" y="12928954"/>
          <a:ext cx="1108144" cy="1661156"/>
        </a:xfrm>
        <a:prstGeom prst="rect">
          <a:avLst/>
        </a:prstGeom>
      </xdr:spPr>
    </xdr:pic>
    <xdr:clientData/>
  </xdr:twoCellAnchor>
  <xdr:twoCellAnchor editAs="oneCell">
    <xdr:from>
      <xdr:col>7</xdr:col>
      <xdr:colOff>91444</xdr:colOff>
      <xdr:row>45</xdr:row>
      <xdr:rowOff>45720</xdr:rowOff>
    </xdr:from>
    <xdr:to>
      <xdr:col>9</xdr:col>
      <xdr:colOff>510540</xdr:colOff>
      <xdr:row>45</xdr:row>
      <xdr:rowOff>1135380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DBC0F3D-3F80-AB70-E3A8-48C08E638B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098" t="7206" r="27255" b="7559"/>
        <a:stretch/>
      </xdr:blipFill>
      <xdr:spPr>
        <a:xfrm rot="16200000">
          <a:off x="8869682" y="14173202"/>
          <a:ext cx="1089660" cy="1638296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</xdr:colOff>
      <xdr:row>49</xdr:row>
      <xdr:rowOff>60960</xdr:rowOff>
    </xdr:from>
    <xdr:to>
      <xdr:col>9</xdr:col>
      <xdr:colOff>548640</xdr:colOff>
      <xdr:row>49</xdr:row>
      <xdr:rowOff>1103934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3CC18C-3B80-73F5-94B0-771B982D99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56" t="30976" r="13131" b="25590"/>
        <a:stretch/>
      </xdr:blipFill>
      <xdr:spPr>
        <a:xfrm>
          <a:off x="8549640" y="16116300"/>
          <a:ext cx="1722120" cy="1042974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50</xdr:row>
      <xdr:rowOff>60960</xdr:rowOff>
    </xdr:from>
    <xdr:to>
      <xdr:col>9</xdr:col>
      <xdr:colOff>563880</xdr:colOff>
      <xdr:row>50</xdr:row>
      <xdr:rowOff>1203960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F9EED11-C218-6765-4551-2AE58065F6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2" t="20775" r="5810" b="23591"/>
        <a:stretch/>
      </xdr:blipFill>
      <xdr:spPr>
        <a:xfrm>
          <a:off x="8542020" y="17266920"/>
          <a:ext cx="174498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184856</xdr:colOff>
      <xdr:row>23</xdr:row>
      <xdr:rowOff>25400</xdr:rowOff>
    </xdr:from>
    <xdr:to>
      <xdr:col>13</xdr:col>
      <xdr:colOff>215900</xdr:colOff>
      <xdr:row>30</xdr:row>
      <xdr:rowOff>92075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F7F457D-5609-4BA6-2005-D8C9FECBA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3656" y="5232400"/>
          <a:ext cx="4069644" cy="22891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60961</xdr:colOff>
      <xdr:row>6</xdr:row>
      <xdr:rowOff>68580</xdr:rowOff>
    </xdr:from>
    <xdr:to>
      <xdr:col>6</xdr:col>
      <xdr:colOff>2417995</xdr:colOff>
      <xdr:row>6</xdr:row>
      <xdr:rowOff>1706880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4C9045-78D1-464B-B822-8EAA988EF5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33" r="305" b="14843"/>
        <a:stretch/>
      </xdr:blipFill>
      <xdr:spPr>
        <a:xfrm>
          <a:off x="6873241" y="3299460"/>
          <a:ext cx="2357034" cy="163830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</xdr:colOff>
      <xdr:row>7</xdr:row>
      <xdr:rowOff>30480</xdr:rowOff>
    </xdr:from>
    <xdr:to>
      <xdr:col>6</xdr:col>
      <xdr:colOff>2396827</xdr:colOff>
      <xdr:row>7</xdr:row>
      <xdr:rowOff>1744980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F1E560-0641-5AC5-D2C0-4C02A865E2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537" b="7370"/>
        <a:stretch/>
      </xdr:blipFill>
      <xdr:spPr bwMode="auto">
        <a:xfrm>
          <a:off x="6827520" y="5029200"/>
          <a:ext cx="2351107" cy="17145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114300</xdr:colOff>
      <xdr:row>8</xdr:row>
      <xdr:rowOff>60960</xdr:rowOff>
    </xdr:from>
    <xdr:to>
      <xdr:col>6</xdr:col>
      <xdr:colOff>2415539</xdr:colOff>
      <xdr:row>8</xdr:row>
      <xdr:rowOff>1616610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0FD730-3529-4907-BE0B-E43FFEB8E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6903720"/>
          <a:ext cx="2301239" cy="1555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76200</xdr:colOff>
      <xdr:row>5</xdr:row>
      <xdr:rowOff>106680</xdr:rowOff>
    </xdr:from>
    <xdr:to>
      <xdr:col>6</xdr:col>
      <xdr:colOff>2357012</xdr:colOff>
      <xdr:row>5</xdr:row>
      <xdr:rowOff>2118360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10B60-59A6-B8A8-939D-1A5CEF63D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036320"/>
          <a:ext cx="2280812" cy="20116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556260</xdr:colOff>
      <xdr:row>2</xdr:row>
      <xdr:rowOff>53340</xdr:rowOff>
    </xdr:from>
    <xdr:to>
      <xdr:col>6</xdr:col>
      <xdr:colOff>3794760</xdr:colOff>
      <xdr:row>2</xdr:row>
      <xdr:rowOff>2525674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0D2093-5B69-1D90-CD10-E88138D0DB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46" t="15974" r="7604"/>
        <a:stretch/>
      </xdr:blipFill>
      <xdr:spPr bwMode="auto">
        <a:xfrm>
          <a:off x="8237220" y="541020"/>
          <a:ext cx="3238500" cy="247233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960120</xdr:colOff>
      <xdr:row>3</xdr:row>
      <xdr:rowOff>91440</xdr:rowOff>
    </xdr:from>
    <xdr:to>
      <xdr:col>6</xdr:col>
      <xdr:colOff>3192780</xdr:colOff>
      <xdr:row>3</xdr:row>
      <xdr:rowOff>1761608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79E79B-39A8-A4D3-0476-55C7B6AD21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75" t="57768" r="54529" b="1"/>
        <a:stretch/>
      </xdr:blipFill>
      <xdr:spPr bwMode="auto">
        <a:xfrm>
          <a:off x="8641080" y="3246120"/>
          <a:ext cx="2232660" cy="167016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952500</xdr:colOff>
      <xdr:row>4</xdr:row>
      <xdr:rowOff>68580</xdr:rowOff>
    </xdr:from>
    <xdr:to>
      <xdr:col>6</xdr:col>
      <xdr:colOff>3192780</xdr:colOff>
      <xdr:row>4</xdr:row>
      <xdr:rowOff>1717088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5D0295-2F90-4187-05C1-26A4984E2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33460" y="5074920"/>
          <a:ext cx="2240280" cy="1648508"/>
        </a:xfrm>
        <a:prstGeom prst="rect">
          <a:avLst/>
        </a:prstGeom>
      </xdr:spPr>
    </xdr:pic>
    <xdr:clientData/>
  </xdr:twoCellAnchor>
  <xdr:twoCellAnchor editAs="oneCell">
    <xdr:from>
      <xdr:col>6</xdr:col>
      <xdr:colOff>1014266</xdr:colOff>
      <xdr:row>6</xdr:row>
      <xdr:rowOff>198120</xdr:rowOff>
    </xdr:from>
    <xdr:to>
      <xdr:col>6</xdr:col>
      <xdr:colOff>3006595</xdr:colOff>
      <xdr:row>6</xdr:row>
      <xdr:rowOff>1318260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64C66E4-D333-4EAD-9ED0-8808DD878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2366" y="7010400"/>
          <a:ext cx="1992329" cy="1120140"/>
        </a:xfrm>
        <a:prstGeom prst="rect">
          <a:avLst/>
        </a:prstGeom>
      </xdr:spPr>
    </xdr:pic>
    <xdr:clientData/>
  </xdr:twoCellAnchor>
  <xdr:twoCellAnchor editAs="oneCell">
    <xdr:from>
      <xdr:col>6</xdr:col>
      <xdr:colOff>1035794</xdr:colOff>
      <xdr:row>8</xdr:row>
      <xdr:rowOff>236220</xdr:rowOff>
    </xdr:from>
    <xdr:to>
      <xdr:col>6</xdr:col>
      <xdr:colOff>2926079</xdr:colOff>
      <xdr:row>8</xdr:row>
      <xdr:rowOff>1298988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A45F52-573B-4DD5-85BC-30723C039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3894" y="9966960"/>
          <a:ext cx="1890285" cy="1062768"/>
        </a:xfrm>
        <a:prstGeom prst="rect">
          <a:avLst/>
        </a:prstGeom>
      </xdr:spPr>
    </xdr:pic>
    <xdr:clientData/>
  </xdr:twoCellAnchor>
  <xdr:twoCellAnchor editAs="oneCell">
    <xdr:from>
      <xdr:col>6</xdr:col>
      <xdr:colOff>888734</xdr:colOff>
      <xdr:row>9</xdr:row>
      <xdr:rowOff>121920</xdr:rowOff>
    </xdr:from>
    <xdr:to>
      <xdr:col>6</xdr:col>
      <xdr:colOff>3016595</xdr:colOff>
      <xdr:row>9</xdr:row>
      <xdr:rowOff>1318260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A0E4B4-1887-479C-B5A4-88B5FE49A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6834" y="11361420"/>
          <a:ext cx="2127861" cy="1196340"/>
        </a:xfrm>
        <a:prstGeom prst="rect">
          <a:avLst/>
        </a:prstGeom>
      </xdr:spPr>
    </xdr:pic>
    <xdr:clientData/>
  </xdr:twoCellAnchor>
  <xdr:twoCellAnchor editAs="oneCell">
    <xdr:from>
      <xdr:col>6</xdr:col>
      <xdr:colOff>948702</xdr:colOff>
      <xdr:row>10</xdr:row>
      <xdr:rowOff>190500</xdr:rowOff>
    </xdr:from>
    <xdr:to>
      <xdr:col>6</xdr:col>
      <xdr:colOff>3117224</xdr:colOff>
      <xdr:row>10</xdr:row>
      <xdr:rowOff>1409700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FCD1588-A4FB-46BB-97D9-32DD09CC5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6802" y="12885420"/>
          <a:ext cx="2168522" cy="1219200"/>
        </a:xfrm>
        <a:prstGeom prst="rect">
          <a:avLst/>
        </a:prstGeom>
      </xdr:spPr>
    </xdr:pic>
    <xdr:clientData/>
  </xdr:twoCellAnchor>
  <xdr:twoCellAnchor editAs="oneCell">
    <xdr:from>
      <xdr:col>6</xdr:col>
      <xdr:colOff>1216004</xdr:colOff>
      <xdr:row>11</xdr:row>
      <xdr:rowOff>358140</xdr:rowOff>
    </xdr:from>
    <xdr:to>
      <xdr:col>6</xdr:col>
      <xdr:colOff>2991481</xdr:colOff>
      <xdr:row>11</xdr:row>
      <xdr:rowOff>1356360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29682B6-FBAF-41E6-AE35-EDD497E2B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4104" y="14714220"/>
          <a:ext cx="1775477" cy="998220"/>
        </a:xfrm>
        <a:prstGeom prst="rect">
          <a:avLst/>
        </a:prstGeom>
      </xdr:spPr>
    </xdr:pic>
    <xdr:clientData/>
  </xdr:twoCellAnchor>
  <xdr:twoCellAnchor editAs="oneCell">
    <xdr:from>
      <xdr:col>6</xdr:col>
      <xdr:colOff>1242060</xdr:colOff>
      <xdr:row>7</xdr:row>
      <xdr:rowOff>205740</xdr:rowOff>
    </xdr:from>
    <xdr:to>
      <xdr:col>6</xdr:col>
      <xdr:colOff>2844046</xdr:colOff>
      <xdr:row>7</xdr:row>
      <xdr:rowOff>1082040</xdr:rowOff>
    </xdr:to>
    <xdr:pic>
      <xdr:nvPicPr>
        <xdr:cNvPr id="16" name="Picture 15" descr="Stainless Steel Sugar Tong 12 CM, Polished at ₹ 20/piece in Noida | ID:  2851924980455">
          <a:extLst>
            <a:ext uri="{FF2B5EF4-FFF2-40B4-BE49-F238E27FC236}">
              <a16:creationId xmlns:a16="http://schemas.microsoft.com/office/drawing/2014/main" id="{79001E6A-DF98-4B6D-AD34-F09C5A645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0160" y="8549640"/>
          <a:ext cx="1601986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1165860</xdr:colOff>
      <xdr:row>12</xdr:row>
      <xdr:rowOff>76200</xdr:rowOff>
    </xdr:from>
    <xdr:to>
      <xdr:col>6</xdr:col>
      <xdr:colOff>3032760</xdr:colOff>
      <xdr:row>12</xdr:row>
      <xdr:rowOff>1927860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43B746-138D-43E1-B73A-8471484C42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15" t="4271" r="19708" b="-413"/>
        <a:stretch/>
      </xdr:blipFill>
      <xdr:spPr>
        <a:xfrm>
          <a:off x="8823960" y="17876520"/>
          <a:ext cx="1866900" cy="1851660"/>
        </a:xfrm>
        <a:prstGeom prst="rect">
          <a:avLst/>
        </a:prstGeom>
      </xdr:spPr>
    </xdr:pic>
    <xdr:clientData/>
  </xdr:twoCellAnchor>
  <xdr:twoCellAnchor editAs="oneCell">
    <xdr:from>
      <xdr:col>6</xdr:col>
      <xdr:colOff>1181100</xdr:colOff>
      <xdr:row>13</xdr:row>
      <xdr:rowOff>99060</xdr:rowOff>
    </xdr:from>
    <xdr:to>
      <xdr:col>6</xdr:col>
      <xdr:colOff>3024988</xdr:colOff>
      <xdr:row>13</xdr:row>
      <xdr:rowOff>2072640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2D4AC6-6744-402A-9E03-EE77AB87F1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03" t="27936" r="14117" b="9786"/>
        <a:stretch/>
      </xdr:blipFill>
      <xdr:spPr>
        <a:xfrm>
          <a:off x="8839200" y="19895820"/>
          <a:ext cx="1843888" cy="1973580"/>
        </a:xfrm>
        <a:prstGeom prst="rect">
          <a:avLst/>
        </a:prstGeom>
      </xdr:spPr>
    </xdr:pic>
    <xdr:clientData/>
  </xdr:twoCellAnchor>
  <xdr:twoCellAnchor editAs="oneCell">
    <xdr:from>
      <xdr:col>6</xdr:col>
      <xdr:colOff>502920</xdr:colOff>
      <xdr:row>5</xdr:row>
      <xdr:rowOff>53340</xdr:rowOff>
    </xdr:from>
    <xdr:to>
      <xdr:col>6</xdr:col>
      <xdr:colOff>3253740</xdr:colOff>
      <xdr:row>5</xdr:row>
      <xdr:rowOff>1706880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AA0F958-A163-D6B1-25B9-37528EA41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1020" y="6858000"/>
          <a:ext cx="2750820" cy="1653540"/>
        </a:xfrm>
        <a:prstGeom prst="rect">
          <a:avLst/>
        </a:prstGeom>
      </xdr:spPr>
    </xdr:pic>
    <xdr:clientData/>
  </xdr:twoCellAnchor>
  <xdr:twoCellAnchor editAs="oneCell">
    <xdr:from>
      <xdr:col>6</xdr:col>
      <xdr:colOff>1104900</xdr:colOff>
      <xdr:row>14</xdr:row>
      <xdr:rowOff>335280</xdr:rowOff>
    </xdr:from>
    <xdr:to>
      <xdr:col>6</xdr:col>
      <xdr:colOff>3115732</xdr:colOff>
      <xdr:row>14</xdr:row>
      <xdr:rowOff>1466373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78D7A3C-822F-4432-A7FD-33D89AAEB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22433280"/>
          <a:ext cx="2010832" cy="113109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53340</xdr:rowOff>
    </xdr:from>
    <xdr:to>
      <xdr:col>2</xdr:col>
      <xdr:colOff>83820</xdr:colOff>
      <xdr:row>5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A28F3E-6B34-4369-9E98-A36D4D7A75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6980" t="14089" r="56552" b="14952"/>
        <a:stretch/>
      </xdr:blipFill>
      <xdr:spPr bwMode="auto">
        <a:xfrm>
          <a:off x="22860" y="53340"/>
          <a:ext cx="1714500" cy="90678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6</xdr:col>
      <xdr:colOff>99060</xdr:colOff>
      <xdr:row>9</xdr:row>
      <xdr:rowOff>89176</xdr:rowOff>
    </xdr:from>
    <xdr:to>
      <xdr:col>6</xdr:col>
      <xdr:colOff>2179320</xdr:colOff>
      <xdr:row>9</xdr:row>
      <xdr:rowOff>1645920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F8DEB6-EDD8-2968-7A76-5C3373CE5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5180" y="1857016"/>
          <a:ext cx="2080260" cy="1556744"/>
        </a:xfrm>
        <a:prstGeom prst="rect">
          <a:avLst/>
        </a:prstGeom>
      </xdr:spPr>
    </xdr:pic>
    <xdr:clientData/>
  </xdr:twoCellAnchor>
  <xdr:twoCellAnchor editAs="oneCell">
    <xdr:from>
      <xdr:col>6</xdr:col>
      <xdr:colOff>73111</xdr:colOff>
      <xdr:row>10</xdr:row>
      <xdr:rowOff>57172</xdr:rowOff>
    </xdr:from>
    <xdr:to>
      <xdr:col>6</xdr:col>
      <xdr:colOff>2186940</xdr:colOff>
      <xdr:row>10</xdr:row>
      <xdr:rowOff>1356359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15AF5C-5617-CCC0-0241-B5A03B01A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9231" y="3554752"/>
          <a:ext cx="2113829" cy="129918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678B-8E65-477B-A3A2-F58C4AFD55CC}">
  <dimension ref="A1:N46"/>
  <sheetViews>
    <sheetView topLeftCell="A15" workbookViewId="0">
      <selection activeCell="K15" sqref="K15"/>
    </sheetView>
  </sheetViews>
  <sheetFormatPr defaultColWidth="8.77734375" defaultRowHeight="13.8"/>
  <cols>
    <col min="1" max="1" width="18.77734375" style="1" bestFit="1" customWidth="1"/>
    <col min="2" max="2" width="8.77734375" style="1"/>
    <col min="3" max="4" width="16.77734375" style="1" customWidth="1"/>
    <col min="5" max="5" width="33" style="1" customWidth="1"/>
    <col min="6" max="6" width="8.77734375" style="1" bestFit="1" customWidth="1"/>
    <col min="7" max="7" width="12.109375" style="1" bestFit="1" customWidth="1"/>
    <col min="8" max="8" width="16.109375" style="1" bestFit="1" customWidth="1"/>
    <col min="9" max="9" width="9.77734375" style="1" bestFit="1" customWidth="1"/>
    <col min="10" max="11" width="8.77734375" style="1"/>
    <col min="12" max="12" width="9.44140625" style="1" bestFit="1" customWidth="1"/>
    <col min="13" max="13" width="10.109375" style="1" bestFit="1" customWidth="1"/>
    <col min="14" max="252" width="8.77734375" style="1"/>
    <col min="253" max="253" width="17.44140625" style="1" bestFit="1" customWidth="1"/>
    <col min="254" max="254" width="8.77734375" style="1"/>
    <col min="255" max="256" width="16.77734375" style="1" customWidth="1"/>
    <col min="257" max="257" width="33" style="1" customWidth="1"/>
    <col min="258" max="258" width="12.6640625" style="1" customWidth="1"/>
    <col min="259" max="259" width="17.44140625" style="1" customWidth="1"/>
    <col min="260" max="260" width="11.44140625" style="1" customWidth="1"/>
    <col min="261" max="261" width="8.77734375" style="1"/>
    <col min="262" max="262" width="9.109375" style="1" bestFit="1" customWidth="1"/>
    <col min="263" max="508" width="8.77734375" style="1"/>
    <col min="509" max="509" width="17.44140625" style="1" bestFit="1" customWidth="1"/>
    <col min="510" max="510" width="8.77734375" style="1"/>
    <col min="511" max="512" width="16.77734375" style="1" customWidth="1"/>
    <col min="513" max="513" width="33" style="1" customWidth="1"/>
    <col min="514" max="514" width="12.6640625" style="1" customWidth="1"/>
    <col min="515" max="515" width="17.44140625" style="1" customWidth="1"/>
    <col min="516" max="516" width="11.44140625" style="1" customWidth="1"/>
    <col min="517" max="517" width="8.77734375" style="1"/>
    <col min="518" max="518" width="9.109375" style="1" bestFit="1" customWidth="1"/>
    <col min="519" max="764" width="8.77734375" style="1"/>
    <col min="765" max="765" width="17.44140625" style="1" bestFit="1" customWidth="1"/>
    <col min="766" max="766" width="8.77734375" style="1"/>
    <col min="767" max="768" width="16.77734375" style="1" customWidth="1"/>
    <col min="769" max="769" width="33" style="1" customWidth="1"/>
    <col min="770" max="770" width="12.6640625" style="1" customWidth="1"/>
    <col min="771" max="771" width="17.44140625" style="1" customWidth="1"/>
    <col min="772" max="772" width="11.44140625" style="1" customWidth="1"/>
    <col min="773" max="773" width="8.77734375" style="1"/>
    <col min="774" max="774" width="9.109375" style="1" bestFit="1" customWidth="1"/>
    <col min="775" max="1020" width="8.77734375" style="1"/>
    <col min="1021" max="1021" width="17.44140625" style="1" bestFit="1" customWidth="1"/>
    <col min="1022" max="1022" width="8.77734375" style="1"/>
    <col min="1023" max="1024" width="16.77734375" style="1" customWidth="1"/>
    <col min="1025" max="1025" width="33" style="1" customWidth="1"/>
    <col min="1026" max="1026" width="12.6640625" style="1" customWidth="1"/>
    <col min="1027" max="1027" width="17.44140625" style="1" customWidth="1"/>
    <col min="1028" max="1028" width="11.44140625" style="1" customWidth="1"/>
    <col min="1029" max="1029" width="8.77734375" style="1"/>
    <col min="1030" max="1030" width="9.109375" style="1" bestFit="1" customWidth="1"/>
    <col min="1031" max="1276" width="8.77734375" style="1"/>
    <col min="1277" max="1277" width="17.44140625" style="1" bestFit="1" customWidth="1"/>
    <col min="1278" max="1278" width="8.77734375" style="1"/>
    <col min="1279" max="1280" width="16.77734375" style="1" customWidth="1"/>
    <col min="1281" max="1281" width="33" style="1" customWidth="1"/>
    <col min="1282" max="1282" width="12.6640625" style="1" customWidth="1"/>
    <col min="1283" max="1283" width="17.44140625" style="1" customWidth="1"/>
    <col min="1284" max="1284" width="11.44140625" style="1" customWidth="1"/>
    <col min="1285" max="1285" width="8.77734375" style="1"/>
    <col min="1286" max="1286" width="9.109375" style="1" bestFit="1" customWidth="1"/>
    <col min="1287" max="1532" width="8.77734375" style="1"/>
    <col min="1533" max="1533" width="17.44140625" style="1" bestFit="1" customWidth="1"/>
    <col min="1534" max="1534" width="8.77734375" style="1"/>
    <col min="1535" max="1536" width="16.77734375" style="1" customWidth="1"/>
    <col min="1537" max="1537" width="33" style="1" customWidth="1"/>
    <col min="1538" max="1538" width="12.6640625" style="1" customWidth="1"/>
    <col min="1539" max="1539" width="17.44140625" style="1" customWidth="1"/>
    <col min="1540" max="1540" width="11.44140625" style="1" customWidth="1"/>
    <col min="1541" max="1541" width="8.77734375" style="1"/>
    <col min="1542" max="1542" width="9.109375" style="1" bestFit="1" customWidth="1"/>
    <col min="1543" max="1788" width="8.77734375" style="1"/>
    <col min="1789" max="1789" width="17.44140625" style="1" bestFit="1" customWidth="1"/>
    <col min="1790" max="1790" width="8.77734375" style="1"/>
    <col min="1791" max="1792" width="16.77734375" style="1" customWidth="1"/>
    <col min="1793" max="1793" width="33" style="1" customWidth="1"/>
    <col min="1794" max="1794" width="12.6640625" style="1" customWidth="1"/>
    <col min="1795" max="1795" width="17.44140625" style="1" customWidth="1"/>
    <col min="1796" max="1796" width="11.44140625" style="1" customWidth="1"/>
    <col min="1797" max="1797" width="8.77734375" style="1"/>
    <col min="1798" max="1798" width="9.109375" style="1" bestFit="1" customWidth="1"/>
    <col min="1799" max="2044" width="8.77734375" style="1"/>
    <col min="2045" max="2045" width="17.44140625" style="1" bestFit="1" customWidth="1"/>
    <col min="2046" max="2046" width="8.77734375" style="1"/>
    <col min="2047" max="2048" width="16.77734375" style="1" customWidth="1"/>
    <col min="2049" max="2049" width="33" style="1" customWidth="1"/>
    <col min="2050" max="2050" width="12.6640625" style="1" customWidth="1"/>
    <col min="2051" max="2051" width="17.44140625" style="1" customWidth="1"/>
    <col min="2052" max="2052" width="11.44140625" style="1" customWidth="1"/>
    <col min="2053" max="2053" width="8.77734375" style="1"/>
    <col min="2054" max="2054" width="9.109375" style="1" bestFit="1" customWidth="1"/>
    <col min="2055" max="2300" width="8.77734375" style="1"/>
    <col min="2301" max="2301" width="17.44140625" style="1" bestFit="1" customWidth="1"/>
    <col min="2302" max="2302" width="8.77734375" style="1"/>
    <col min="2303" max="2304" width="16.77734375" style="1" customWidth="1"/>
    <col min="2305" max="2305" width="33" style="1" customWidth="1"/>
    <col min="2306" max="2306" width="12.6640625" style="1" customWidth="1"/>
    <col min="2307" max="2307" width="17.44140625" style="1" customWidth="1"/>
    <col min="2308" max="2308" width="11.44140625" style="1" customWidth="1"/>
    <col min="2309" max="2309" width="8.77734375" style="1"/>
    <col min="2310" max="2310" width="9.109375" style="1" bestFit="1" customWidth="1"/>
    <col min="2311" max="2556" width="8.77734375" style="1"/>
    <col min="2557" max="2557" width="17.44140625" style="1" bestFit="1" customWidth="1"/>
    <col min="2558" max="2558" width="8.77734375" style="1"/>
    <col min="2559" max="2560" width="16.77734375" style="1" customWidth="1"/>
    <col min="2561" max="2561" width="33" style="1" customWidth="1"/>
    <col min="2562" max="2562" width="12.6640625" style="1" customWidth="1"/>
    <col min="2563" max="2563" width="17.44140625" style="1" customWidth="1"/>
    <col min="2564" max="2564" width="11.44140625" style="1" customWidth="1"/>
    <col min="2565" max="2565" width="8.77734375" style="1"/>
    <col min="2566" max="2566" width="9.109375" style="1" bestFit="1" customWidth="1"/>
    <col min="2567" max="2812" width="8.77734375" style="1"/>
    <col min="2813" max="2813" width="17.44140625" style="1" bestFit="1" customWidth="1"/>
    <col min="2814" max="2814" width="8.77734375" style="1"/>
    <col min="2815" max="2816" width="16.77734375" style="1" customWidth="1"/>
    <col min="2817" max="2817" width="33" style="1" customWidth="1"/>
    <col min="2818" max="2818" width="12.6640625" style="1" customWidth="1"/>
    <col min="2819" max="2819" width="17.44140625" style="1" customWidth="1"/>
    <col min="2820" max="2820" width="11.44140625" style="1" customWidth="1"/>
    <col min="2821" max="2821" width="8.77734375" style="1"/>
    <col min="2822" max="2822" width="9.109375" style="1" bestFit="1" customWidth="1"/>
    <col min="2823" max="3068" width="8.77734375" style="1"/>
    <col min="3069" max="3069" width="17.44140625" style="1" bestFit="1" customWidth="1"/>
    <col min="3070" max="3070" width="8.77734375" style="1"/>
    <col min="3071" max="3072" width="16.77734375" style="1" customWidth="1"/>
    <col min="3073" max="3073" width="33" style="1" customWidth="1"/>
    <col min="3074" max="3074" width="12.6640625" style="1" customWidth="1"/>
    <col min="3075" max="3075" width="17.44140625" style="1" customWidth="1"/>
    <col min="3076" max="3076" width="11.44140625" style="1" customWidth="1"/>
    <col min="3077" max="3077" width="8.77734375" style="1"/>
    <col min="3078" max="3078" width="9.109375" style="1" bestFit="1" customWidth="1"/>
    <col min="3079" max="3324" width="8.77734375" style="1"/>
    <col min="3325" max="3325" width="17.44140625" style="1" bestFit="1" customWidth="1"/>
    <col min="3326" max="3326" width="8.77734375" style="1"/>
    <col min="3327" max="3328" width="16.77734375" style="1" customWidth="1"/>
    <col min="3329" max="3329" width="33" style="1" customWidth="1"/>
    <col min="3330" max="3330" width="12.6640625" style="1" customWidth="1"/>
    <col min="3331" max="3331" width="17.44140625" style="1" customWidth="1"/>
    <col min="3332" max="3332" width="11.44140625" style="1" customWidth="1"/>
    <col min="3333" max="3333" width="8.77734375" style="1"/>
    <col min="3334" max="3334" width="9.109375" style="1" bestFit="1" customWidth="1"/>
    <col min="3335" max="3580" width="8.77734375" style="1"/>
    <col min="3581" max="3581" width="17.44140625" style="1" bestFit="1" customWidth="1"/>
    <col min="3582" max="3582" width="8.77734375" style="1"/>
    <col min="3583" max="3584" width="16.77734375" style="1" customWidth="1"/>
    <col min="3585" max="3585" width="33" style="1" customWidth="1"/>
    <col min="3586" max="3586" width="12.6640625" style="1" customWidth="1"/>
    <col min="3587" max="3587" width="17.44140625" style="1" customWidth="1"/>
    <col min="3588" max="3588" width="11.44140625" style="1" customWidth="1"/>
    <col min="3589" max="3589" width="8.77734375" style="1"/>
    <col min="3590" max="3590" width="9.109375" style="1" bestFit="1" customWidth="1"/>
    <col min="3591" max="3836" width="8.77734375" style="1"/>
    <col min="3837" max="3837" width="17.44140625" style="1" bestFit="1" customWidth="1"/>
    <col min="3838" max="3838" width="8.77734375" style="1"/>
    <col min="3839" max="3840" width="16.77734375" style="1" customWidth="1"/>
    <col min="3841" max="3841" width="33" style="1" customWidth="1"/>
    <col min="3842" max="3842" width="12.6640625" style="1" customWidth="1"/>
    <col min="3843" max="3843" width="17.44140625" style="1" customWidth="1"/>
    <col min="3844" max="3844" width="11.44140625" style="1" customWidth="1"/>
    <col min="3845" max="3845" width="8.77734375" style="1"/>
    <col min="3846" max="3846" width="9.109375" style="1" bestFit="1" customWidth="1"/>
    <col min="3847" max="4092" width="8.77734375" style="1"/>
    <col min="4093" max="4093" width="17.44140625" style="1" bestFit="1" customWidth="1"/>
    <col min="4094" max="4094" width="8.77734375" style="1"/>
    <col min="4095" max="4096" width="16.77734375" style="1" customWidth="1"/>
    <col min="4097" max="4097" width="33" style="1" customWidth="1"/>
    <col min="4098" max="4098" width="12.6640625" style="1" customWidth="1"/>
    <col min="4099" max="4099" width="17.44140625" style="1" customWidth="1"/>
    <col min="4100" max="4100" width="11.44140625" style="1" customWidth="1"/>
    <col min="4101" max="4101" width="8.77734375" style="1"/>
    <col min="4102" max="4102" width="9.109375" style="1" bestFit="1" customWidth="1"/>
    <col min="4103" max="4348" width="8.77734375" style="1"/>
    <col min="4349" max="4349" width="17.44140625" style="1" bestFit="1" customWidth="1"/>
    <col min="4350" max="4350" width="8.77734375" style="1"/>
    <col min="4351" max="4352" width="16.77734375" style="1" customWidth="1"/>
    <col min="4353" max="4353" width="33" style="1" customWidth="1"/>
    <col min="4354" max="4354" width="12.6640625" style="1" customWidth="1"/>
    <col min="4355" max="4355" width="17.44140625" style="1" customWidth="1"/>
    <col min="4356" max="4356" width="11.44140625" style="1" customWidth="1"/>
    <col min="4357" max="4357" width="8.77734375" style="1"/>
    <col min="4358" max="4358" width="9.109375" style="1" bestFit="1" customWidth="1"/>
    <col min="4359" max="4604" width="8.77734375" style="1"/>
    <col min="4605" max="4605" width="17.44140625" style="1" bestFit="1" customWidth="1"/>
    <col min="4606" max="4606" width="8.77734375" style="1"/>
    <col min="4607" max="4608" width="16.77734375" style="1" customWidth="1"/>
    <col min="4609" max="4609" width="33" style="1" customWidth="1"/>
    <col min="4610" max="4610" width="12.6640625" style="1" customWidth="1"/>
    <col min="4611" max="4611" width="17.44140625" style="1" customWidth="1"/>
    <col min="4612" max="4612" width="11.44140625" style="1" customWidth="1"/>
    <col min="4613" max="4613" width="8.77734375" style="1"/>
    <col min="4614" max="4614" width="9.109375" style="1" bestFit="1" customWidth="1"/>
    <col min="4615" max="4860" width="8.77734375" style="1"/>
    <col min="4861" max="4861" width="17.44140625" style="1" bestFit="1" customWidth="1"/>
    <col min="4862" max="4862" width="8.77734375" style="1"/>
    <col min="4863" max="4864" width="16.77734375" style="1" customWidth="1"/>
    <col min="4865" max="4865" width="33" style="1" customWidth="1"/>
    <col min="4866" max="4866" width="12.6640625" style="1" customWidth="1"/>
    <col min="4867" max="4867" width="17.44140625" style="1" customWidth="1"/>
    <col min="4868" max="4868" width="11.44140625" style="1" customWidth="1"/>
    <col min="4869" max="4869" width="8.77734375" style="1"/>
    <col min="4870" max="4870" width="9.109375" style="1" bestFit="1" customWidth="1"/>
    <col min="4871" max="5116" width="8.77734375" style="1"/>
    <col min="5117" max="5117" width="17.44140625" style="1" bestFit="1" customWidth="1"/>
    <col min="5118" max="5118" width="8.77734375" style="1"/>
    <col min="5119" max="5120" width="16.77734375" style="1" customWidth="1"/>
    <col min="5121" max="5121" width="33" style="1" customWidth="1"/>
    <col min="5122" max="5122" width="12.6640625" style="1" customWidth="1"/>
    <col min="5123" max="5123" width="17.44140625" style="1" customWidth="1"/>
    <col min="5124" max="5124" width="11.44140625" style="1" customWidth="1"/>
    <col min="5125" max="5125" width="8.77734375" style="1"/>
    <col min="5126" max="5126" width="9.109375" style="1" bestFit="1" customWidth="1"/>
    <col min="5127" max="5372" width="8.77734375" style="1"/>
    <col min="5373" max="5373" width="17.44140625" style="1" bestFit="1" customWidth="1"/>
    <col min="5374" max="5374" width="8.77734375" style="1"/>
    <col min="5375" max="5376" width="16.77734375" style="1" customWidth="1"/>
    <col min="5377" max="5377" width="33" style="1" customWidth="1"/>
    <col min="5378" max="5378" width="12.6640625" style="1" customWidth="1"/>
    <col min="5379" max="5379" width="17.44140625" style="1" customWidth="1"/>
    <col min="5380" max="5380" width="11.44140625" style="1" customWidth="1"/>
    <col min="5381" max="5381" width="8.77734375" style="1"/>
    <col min="5382" max="5382" width="9.109375" style="1" bestFit="1" customWidth="1"/>
    <col min="5383" max="5628" width="8.77734375" style="1"/>
    <col min="5629" max="5629" width="17.44140625" style="1" bestFit="1" customWidth="1"/>
    <col min="5630" max="5630" width="8.77734375" style="1"/>
    <col min="5631" max="5632" width="16.77734375" style="1" customWidth="1"/>
    <col min="5633" max="5633" width="33" style="1" customWidth="1"/>
    <col min="5634" max="5634" width="12.6640625" style="1" customWidth="1"/>
    <col min="5635" max="5635" width="17.44140625" style="1" customWidth="1"/>
    <col min="5636" max="5636" width="11.44140625" style="1" customWidth="1"/>
    <col min="5637" max="5637" width="8.77734375" style="1"/>
    <col min="5638" max="5638" width="9.109375" style="1" bestFit="1" customWidth="1"/>
    <col min="5639" max="5884" width="8.77734375" style="1"/>
    <col min="5885" max="5885" width="17.44140625" style="1" bestFit="1" customWidth="1"/>
    <col min="5886" max="5886" width="8.77734375" style="1"/>
    <col min="5887" max="5888" width="16.77734375" style="1" customWidth="1"/>
    <col min="5889" max="5889" width="33" style="1" customWidth="1"/>
    <col min="5890" max="5890" width="12.6640625" style="1" customWidth="1"/>
    <col min="5891" max="5891" width="17.44140625" style="1" customWidth="1"/>
    <col min="5892" max="5892" width="11.44140625" style="1" customWidth="1"/>
    <col min="5893" max="5893" width="8.77734375" style="1"/>
    <col min="5894" max="5894" width="9.109375" style="1" bestFit="1" customWidth="1"/>
    <col min="5895" max="6140" width="8.77734375" style="1"/>
    <col min="6141" max="6141" width="17.44140625" style="1" bestFit="1" customWidth="1"/>
    <col min="6142" max="6142" width="8.77734375" style="1"/>
    <col min="6143" max="6144" width="16.77734375" style="1" customWidth="1"/>
    <col min="6145" max="6145" width="33" style="1" customWidth="1"/>
    <col min="6146" max="6146" width="12.6640625" style="1" customWidth="1"/>
    <col min="6147" max="6147" width="17.44140625" style="1" customWidth="1"/>
    <col min="6148" max="6148" width="11.44140625" style="1" customWidth="1"/>
    <col min="6149" max="6149" width="8.77734375" style="1"/>
    <col min="6150" max="6150" width="9.109375" style="1" bestFit="1" customWidth="1"/>
    <col min="6151" max="6396" width="8.77734375" style="1"/>
    <col min="6397" max="6397" width="17.44140625" style="1" bestFit="1" customWidth="1"/>
    <col min="6398" max="6398" width="8.77734375" style="1"/>
    <col min="6399" max="6400" width="16.77734375" style="1" customWidth="1"/>
    <col min="6401" max="6401" width="33" style="1" customWidth="1"/>
    <col min="6402" max="6402" width="12.6640625" style="1" customWidth="1"/>
    <col min="6403" max="6403" width="17.44140625" style="1" customWidth="1"/>
    <col min="6404" max="6404" width="11.44140625" style="1" customWidth="1"/>
    <col min="6405" max="6405" width="8.77734375" style="1"/>
    <col min="6406" max="6406" width="9.109375" style="1" bestFit="1" customWidth="1"/>
    <col min="6407" max="6652" width="8.77734375" style="1"/>
    <col min="6653" max="6653" width="17.44140625" style="1" bestFit="1" customWidth="1"/>
    <col min="6654" max="6654" width="8.77734375" style="1"/>
    <col min="6655" max="6656" width="16.77734375" style="1" customWidth="1"/>
    <col min="6657" max="6657" width="33" style="1" customWidth="1"/>
    <col min="6658" max="6658" width="12.6640625" style="1" customWidth="1"/>
    <col min="6659" max="6659" width="17.44140625" style="1" customWidth="1"/>
    <col min="6660" max="6660" width="11.44140625" style="1" customWidth="1"/>
    <col min="6661" max="6661" width="8.77734375" style="1"/>
    <col min="6662" max="6662" width="9.109375" style="1" bestFit="1" customWidth="1"/>
    <col min="6663" max="6908" width="8.77734375" style="1"/>
    <col min="6909" max="6909" width="17.44140625" style="1" bestFit="1" customWidth="1"/>
    <col min="6910" max="6910" width="8.77734375" style="1"/>
    <col min="6911" max="6912" width="16.77734375" style="1" customWidth="1"/>
    <col min="6913" max="6913" width="33" style="1" customWidth="1"/>
    <col min="6914" max="6914" width="12.6640625" style="1" customWidth="1"/>
    <col min="6915" max="6915" width="17.44140625" style="1" customWidth="1"/>
    <col min="6916" max="6916" width="11.44140625" style="1" customWidth="1"/>
    <col min="6917" max="6917" width="8.77734375" style="1"/>
    <col min="6918" max="6918" width="9.109375" style="1" bestFit="1" customWidth="1"/>
    <col min="6919" max="7164" width="8.77734375" style="1"/>
    <col min="7165" max="7165" width="17.44140625" style="1" bestFit="1" customWidth="1"/>
    <col min="7166" max="7166" width="8.77734375" style="1"/>
    <col min="7167" max="7168" width="16.77734375" style="1" customWidth="1"/>
    <col min="7169" max="7169" width="33" style="1" customWidth="1"/>
    <col min="7170" max="7170" width="12.6640625" style="1" customWidth="1"/>
    <col min="7171" max="7171" width="17.44140625" style="1" customWidth="1"/>
    <col min="7172" max="7172" width="11.44140625" style="1" customWidth="1"/>
    <col min="7173" max="7173" width="8.77734375" style="1"/>
    <col min="7174" max="7174" width="9.109375" style="1" bestFit="1" customWidth="1"/>
    <col min="7175" max="7420" width="8.77734375" style="1"/>
    <col min="7421" max="7421" width="17.44140625" style="1" bestFit="1" customWidth="1"/>
    <col min="7422" max="7422" width="8.77734375" style="1"/>
    <col min="7423" max="7424" width="16.77734375" style="1" customWidth="1"/>
    <col min="7425" max="7425" width="33" style="1" customWidth="1"/>
    <col min="7426" max="7426" width="12.6640625" style="1" customWidth="1"/>
    <col min="7427" max="7427" width="17.44140625" style="1" customWidth="1"/>
    <col min="7428" max="7428" width="11.44140625" style="1" customWidth="1"/>
    <col min="7429" max="7429" width="8.77734375" style="1"/>
    <col min="7430" max="7430" width="9.109375" style="1" bestFit="1" customWidth="1"/>
    <col min="7431" max="7676" width="8.77734375" style="1"/>
    <col min="7677" max="7677" width="17.44140625" style="1" bestFit="1" customWidth="1"/>
    <col min="7678" max="7678" width="8.77734375" style="1"/>
    <col min="7679" max="7680" width="16.77734375" style="1" customWidth="1"/>
    <col min="7681" max="7681" width="33" style="1" customWidth="1"/>
    <col min="7682" max="7682" width="12.6640625" style="1" customWidth="1"/>
    <col min="7683" max="7683" width="17.44140625" style="1" customWidth="1"/>
    <col min="7684" max="7684" width="11.44140625" style="1" customWidth="1"/>
    <col min="7685" max="7685" width="8.77734375" style="1"/>
    <col min="7686" max="7686" width="9.109375" style="1" bestFit="1" customWidth="1"/>
    <col min="7687" max="7932" width="8.77734375" style="1"/>
    <col min="7933" max="7933" width="17.44140625" style="1" bestFit="1" customWidth="1"/>
    <col min="7934" max="7934" width="8.77734375" style="1"/>
    <col min="7935" max="7936" width="16.77734375" style="1" customWidth="1"/>
    <col min="7937" max="7937" width="33" style="1" customWidth="1"/>
    <col min="7938" max="7938" width="12.6640625" style="1" customWidth="1"/>
    <col min="7939" max="7939" width="17.44140625" style="1" customWidth="1"/>
    <col min="7940" max="7940" width="11.44140625" style="1" customWidth="1"/>
    <col min="7941" max="7941" width="8.77734375" style="1"/>
    <col min="7942" max="7942" width="9.109375" style="1" bestFit="1" customWidth="1"/>
    <col min="7943" max="8188" width="8.77734375" style="1"/>
    <col min="8189" max="8189" width="17.44140625" style="1" bestFit="1" customWidth="1"/>
    <col min="8190" max="8190" width="8.77734375" style="1"/>
    <col min="8191" max="8192" width="16.77734375" style="1" customWidth="1"/>
    <col min="8193" max="8193" width="33" style="1" customWidth="1"/>
    <col min="8194" max="8194" width="12.6640625" style="1" customWidth="1"/>
    <col min="8195" max="8195" width="17.44140625" style="1" customWidth="1"/>
    <col min="8196" max="8196" width="11.44140625" style="1" customWidth="1"/>
    <col min="8197" max="8197" width="8.77734375" style="1"/>
    <col min="8198" max="8198" width="9.109375" style="1" bestFit="1" customWidth="1"/>
    <col min="8199" max="8444" width="8.77734375" style="1"/>
    <col min="8445" max="8445" width="17.44140625" style="1" bestFit="1" customWidth="1"/>
    <col min="8446" max="8446" width="8.77734375" style="1"/>
    <col min="8447" max="8448" width="16.77734375" style="1" customWidth="1"/>
    <col min="8449" max="8449" width="33" style="1" customWidth="1"/>
    <col min="8450" max="8450" width="12.6640625" style="1" customWidth="1"/>
    <col min="8451" max="8451" width="17.44140625" style="1" customWidth="1"/>
    <col min="8452" max="8452" width="11.44140625" style="1" customWidth="1"/>
    <col min="8453" max="8453" width="8.77734375" style="1"/>
    <col min="8454" max="8454" width="9.109375" style="1" bestFit="1" customWidth="1"/>
    <col min="8455" max="8700" width="8.77734375" style="1"/>
    <col min="8701" max="8701" width="17.44140625" style="1" bestFit="1" customWidth="1"/>
    <col min="8702" max="8702" width="8.77734375" style="1"/>
    <col min="8703" max="8704" width="16.77734375" style="1" customWidth="1"/>
    <col min="8705" max="8705" width="33" style="1" customWidth="1"/>
    <col min="8706" max="8706" width="12.6640625" style="1" customWidth="1"/>
    <col min="8707" max="8707" width="17.44140625" style="1" customWidth="1"/>
    <col min="8708" max="8708" width="11.44140625" style="1" customWidth="1"/>
    <col min="8709" max="8709" width="8.77734375" style="1"/>
    <col min="8710" max="8710" width="9.109375" style="1" bestFit="1" customWidth="1"/>
    <col min="8711" max="8956" width="8.77734375" style="1"/>
    <col min="8957" max="8957" width="17.44140625" style="1" bestFit="1" customWidth="1"/>
    <col min="8958" max="8958" width="8.77734375" style="1"/>
    <col min="8959" max="8960" width="16.77734375" style="1" customWidth="1"/>
    <col min="8961" max="8961" width="33" style="1" customWidth="1"/>
    <col min="8962" max="8962" width="12.6640625" style="1" customWidth="1"/>
    <col min="8963" max="8963" width="17.44140625" style="1" customWidth="1"/>
    <col min="8964" max="8964" width="11.44140625" style="1" customWidth="1"/>
    <col min="8965" max="8965" width="8.77734375" style="1"/>
    <col min="8966" max="8966" width="9.109375" style="1" bestFit="1" customWidth="1"/>
    <col min="8967" max="9212" width="8.77734375" style="1"/>
    <col min="9213" max="9213" width="17.44140625" style="1" bestFit="1" customWidth="1"/>
    <col min="9214" max="9214" width="8.77734375" style="1"/>
    <col min="9215" max="9216" width="16.77734375" style="1" customWidth="1"/>
    <col min="9217" max="9217" width="33" style="1" customWidth="1"/>
    <col min="9218" max="9218" width="12.6640625" style="1" customWidth="1"/>
    <col min="9219" max="9219" width="17.44140625" style="1" customWidth="1"/>
    <col min="9220" max="9220" width="11.44140625" style="1" customWidth="1"/>
    <col min="9221" max="9221" width="8.77734375" style="1"/>
    <col min="9222" max="9222" width="9.109375" style="1" bestFit="1" customWidth="1"/>
    <col min="9223" max="9468" width="8.77734375" style="1"/>
    <col min="9469" max="9469" width="17.44140625" style="1" bestFit="1" customWidth="1"/>
    <col min="9470" max="9470" width="8.77734375" style="1"/>
    <col min="9471" max="9472" width="16.77734375" style="1" customWidth="1"/>
    <col min="9473" max="9473" width="33" style="1" customWidth="1"/>
    <col min="9474" max="9474" width="12.6640625" style="1" customWidth="1"/>
    <col min="9475" max="9475" width="17.44140625" style="1" customWidth="1"/>
    <col min="9476" max="9476" width="11.44140625" style="1" customWidth="1"/>
    <col min="9477" max="9477" width="8.77734375" style="1"/>
    <col min="9478" max="9478" width="9.109375" style="1" bestFit="1" customWidth="1"/>
    <col min="9479" max="9724" width="8.77734375" style="1"/>
    <col min="9725" max="9725" width="17.44140625" style="1" bestFit="1" customWidth="1"/>
    <col min="9726" max="9726" width="8.77734375" style="1"/>
    <col min="9727" max="9728" width="16.77734375" style="1" customWidth="1"/>
    <col min="9729" max="9729" width="33" style="1" customWidth="1"/>
    <col min="9730" max="9730" width="12.6640625" style="1" customWidth="1"/>
    <col min="9731" max="9731" width="17.44140625" style="1" customWidth="1"/>
    <col min="9732" max="9732" width="11.44140625" style="1" customWidth="1"/>
    <col min="9733" max="9733" width="8.77734375" style="1"/>
    <col min="9734" max="9734" width="9.109375" style="1" bestFit="1" customWidth="1"/>
    <col min="9735" max="9980" width="8.77734375" style="1"/>
    <col min="9981" max="9981" width="17.44140625" style="1" bestFit="1" customWidth="1"/>
    <col min="9982" max="9982" width="8.77734375" style="1"/>
    <col min="9983" max="9984" width="16.77734375" style="1" customWidth="1"/>
    <col min="9985" max="9985" width="33" style="1" customWidth="1"/>
    <col min="9986" max="9986" width="12.6640625" style="1" customWidth="1"/>
    <col min="9987" max="9987" width="17.44140625" style="1" customWidth="1"/>
    <col min="9988" max="9988" width="11.44140625" style="1" customWidth="1"/>
    <col min="9989" max="9989" width="8.77734375" style="1"/>
    <col min="9990" max="9990" width="9.109375" style="1" bestFit="1" customWidth="1"/>
    <col min="9991" max="10236" width="8.77734375" style="1"/>
    <col min="10237" max="10237" width="17.44140625" style="1" bestFit="1" customWidth="1"/>
    <col min="10238" max="10238" width="8.77734375" style="1"/>
    <col min="10239" max="10240" width="16.77734375" style="1" customWidth="1"/>
    <col min="10241" max="10241" width="33" style="1" customWidth="1"/>
    <col min="10242" max="10242" width="12.6640625" style="1" customWidth="1"/>
    <col min="10243" max="10243" width="17.44140625" style="1" customWidth="1"/>
    <col min="10244" max="10244" width="11.44140625" style="1" customWidth="1"/>
    <col min="10245" max="10245" width="8.77734375" style="1"/>
    <col min="10246" max="10246" width="9.109375" style="1" bestFit="1" customWidth="1"/>
    <col min="10247" max="10492" width="8.77734375" style="1"/>
    <col min="10493" max="10493" width="17.44140625" style="1" bestFit="1" customWidth="1"/>
    <col min="10494" max="10494" width="8.77734375" style="1"/>
    <col min="10495" max="10496" width="16.77734375" style="1" customWidth="1"/>
    <col min="10497" max="10497" width="33" style="1" customWidth="1"/>
    <col min="10498" max="10498" width="12.6640625" style="1" customWidth="1"/>
    <col min="10499" max="10499" width="17.44140625" style="1" customWidth="1"/>
    <col min="10500" max="10500" width="11.44140625" style="1" customWidth="1"/>
    <col min="10501" max="10501" width="8.77734375" style="1"/>
    <col min="10502" max="10502" width="9.109375" style="1" bestFit="1" customWidth="1"/>
    <col min="10503" max="10748" width="8.77734375" style="1"/>
    <col min="10749" max="10749" width="17.44140625" style="1" bestFit="1" customWidth="1"/>
    <col min="10750" max="10750" width="8.77734375" style="1"/>
    <col min="10751" max="10752" width="16.77734375" style="1" customWidth="1"/>
    <col min="10753" max="10753" width="33" style="1" customWidth="1"/>
    <col min="10754" max="10754" width="12.6640625" style="1" customWidth="1"/>
    <col min="10755" max="10755" width="17.44140625" style="1" customWidth="1"/>
    <col min="10756" max="10756" width="11.44140625" style="1" customWidth="1"/>
    <col min="10757" max="10757" width="8.77734375" style="1"/>
    <col min="10758" max="10758" width="9.109375" style="1" bestFit="1" customWidth="1"/>
    <col min="10759" max="11004" width="8.77734375" style="1"/>
    <col min="11005" max="11005" width="17.44140625" style="1" bestFit="1" customWidth="1"/>
    <col min="11006" max="11006" width="8.77734375" style="1"/>
    <col min="11007" max="11008" width="16.77734375" style="1" customWidth="1"/>
    <col min="11009" max="11009" width="33" style="1" customWidth="1"/>
    <col min="11010" max="11010" width="12.6640625" style="1" customWidth="1"/>
    <col min="11011" max="11011" width="17.44140625" style="1" customWidth="1"/>
    <col min="11012" max="11012" width="11.44140625" style="1" customWidth="1"/>
    <col min="11013" max="11013" width="8.77734375" style="1"/>
    <col min="11014" max="11014" width="9.109375" style="1" bestFit="1" customWidth="1"/>
    <col min="11015" max="11260" width="8.77734375" style="1"/>
    <col min="11261" max="11261" width="17.44140625" style="1" bestFit="1" customWidth="1"/>
    <col min="11262" max="11262" width="8.77734375" style="1"/>
    <col min="11263" max="11264" width="16.77734375" style="1" customWidth="1"/>
    <col min="11265" max="11265" width="33" style="1" customWidth="1"/>
    <col min="11266" max="11266" width="12.6640625" style="1" customWidth="1"/>
    <col min="11267" max="11267" width="17.44140625" style="1" customWidth="1"/>
    <col min="11268" max="11268" width="11.44140625" style="1" customWidth="1"/>
    <col min="11269" max="11269" width="8.77734375" style="1"/>
    <col min="11270" max="11270" width="9.109375" style="1" bestFit="1" customWidth="1"/>
    <col min="11271" max="11516" width="8.77734375" style="1"/>
    <col min="11517" max="11517" width="17.44140625" style="1" bestFit="1" customWidth="1"/>
    <col min="11518" max="11518" width="8.77734375" style="1"/>
    <col min="11519" max="11520" width="16.77734375" style="1" customWidth="1"/>
    <col min="11521" max="11521" width="33" style="1" customWidth="1"/>
    <col min="11522" max="11522" width="12.6640625" style="1" customWidth="1"/>
    <col min="11523" max="11523" width="17.44140625" style="1" customWidth="1"/>
    <col min="11524" max="11524" width="11.44140625" style="1" customWidth="1"/>
    <col min="11525" max="11525" width="8.77734375" style="1"/>
    <col min="11526" max="11526" width="9.109375" style="1" bestFit="1" customWidth="1"/>
    <col min="11527" max="11772" width="8.77734375" style="1"/>
    <col min="11773" max="11773" width="17.44140625" style="1" bestFit="1" customWidth="1"/>
    <col min="11774" max="11774" width="8.77734375" style="1"/>
    <col min="11775" max="11776" width="16.77734375" style="1" customWidth="1"/>
    <col min="11777" max="11777" width="33" style="1" customWidth="1"/>
    <col min="11778" max="11778" width="12.6640625" style="1" customWidth="1"/>
    <col min="11779" max="11779" width="17.44140625" style="1" customWidth="1"/>
    <col min="11780" max="11780" width="11.44140625" style="1" customWidth="1"/>
    <col min="11781" max="11781" width="8.77734375" style="1"/>
    <col min="11782" max="11782" width="9.109375" style="1" bestFit="1" customWidth="1"/>
    <col min="11783" max="12028" width="8.77734375" style="1"/>
    <col min="12029" max="12029" width="17.44140625" style="1" bestFit="1" customWidth="1"/>
    <col min="12030" max="12030" width="8.77734375" style="1"/>
    <col min="12031" max="12032" width="16.77734375" style="1" customWidth="1"/>
    <col min="12033" max="12033" width="33" style="1" customWidth="1"/>
    <col min="12034" max="12034" width="12.6640625" style="1" customWidth="1"/>
    <col min="12035" max="12035" width="17.44140625" style="1" customWidth="1"/>
    <col min="12036" max="12036" width="11.44140625" style="1" customWidth="1"/>
    <col min="12037" max="12037" width="8.77734375" style="1"/>
    <col min="12038" max="12038" width="9.109375" style="1" bestFit="1" customWidth="1"/>
    <col min="12039" max="12284" width="8.77734375" style="1"/>
    <col min="12285" max="12285" width="17.44140625" style="1" bestFit="1" customWidth="1"/>
    <col min="12286" max="12286" width="8.77734375" style="1"/>
    <col min="12287" max="12288" width="16.77734375" style="1" customWidth="1"/>
    <col min="12289" max="12289" width="33" style="1" customWidth="1"/>
    <col min="12290" max="12290" width="12.6640625" style="1" customWidth="1"/>
    <col min="12291" max="12291" width="17.44140625" style="1" customWidth="1"/>
    <col min="12292" max="12292" width="11.44140625" style="1" customWidth="1"/>
    <col min="12293" max="12293" width="8.77734375" style="1"/>
    <col min="12294" max="12294" width="9.109375" style="1" bestFit="1" customWidth="1"/>
    <col min="12295" max="12540" width="8.77734375" style="1"/>
    <col min="12541" max="12541" width="17.44140625" style="1" bestFit="1" customWidth="1"/>
    <col min="12542" max="12542" width="8.77734375" style="1"/>
    <col min="12543" max="12544" width="16.77734375" style="1" customWidth="1"/>
    <col min="12545" max="12545" width="33" style="1" customWidth="1"/>
    <col min="12546" max="12546" width="12.6640625" style="1" customWidth="1"/>
    <col min="12547" max="12547" width="17.44140625" style="1" customWidth="1"/>
    <col min="12548" max="12548" width="11.44140625" style="1" customWidth="1"/>
    <col min="12549" max="12549" width="8.77734375" style="1"/>
    <col min="12550" max="12550" width="9.109375" style="1" bestFit="1" customWidth="1"/>
    <col min="12551" max="12796" width="8.77734375" style="1"/>
    <col min="12797" max="12797" width="17.44140625" style="1" bestFit="1" customWidth="1"/>
    <col min="12798" max="12798" width="8.77734375" style="1"/>
    <col min="12799" max="12800" width="16.77734375" style="1" customWidth="1"/>
    <col min="12801" max="12801" width="33" style="1" customWidth="1"/>
    <col min="12802" max="12802" width="12.6640625" style="1" customWidth="1"/>
    <col min="12803" max="12803" width="17.44140625" style="1" customWidth="1"/>
    <col min="12804" max="12804" width="11.44140625" style="1" customWidth="1"/>
    <col min="12805" max="12805" width="8.77734375" style="1"/>
    <col min="12806" max="12806" width="9.109375" style="1" bestFit="1" customWidth="1"/>
    <col min="12807" max="13052" width="8.77734375" style="1"/>
    <col min="13053" max="13053" width="17.44140625" style="1" bestFit="1" customWidth="1"/>
    <col min="13054" max="13054" width="8.77734375" style="1"/>
    <col min="13055" max="13056" width="16.77734375" style="1" customWidth="1"/>
    <col min="13057" max="13057" width="33" style="1" customWidth="1"/>
    <col min="13058" max="13058" width="12.6640625" style="1" customWidth="1"/>
    <col min="13059" max="13059" width="17.44140625" style="1" customWidth="1"/>
    <col min="13060" max="13060" width="11.44140625" style="1" customWidth="1"/>
    <col min="13061" max="13061" width="8.77734375" style="1"/>
    <col min="13062" max="13062" width="9.109375" style="1" bestFit="1" customWidth="1"/>
    <col min="13063" max="13308" width="8.77734375" style="1"/>
    <col min="13309" max="13309" width="17.44140625" style="1" bestFit="1" customWidth="1"/>
    <col min="13310" max="13310" width="8.77734375" style="1"/>
    <col min="13311" max="13312" width="16.77734375" style="1" customWidth="1"/>
    <col min="13313" max="13313" width="33" style="1" customWidth="1"/>
    <col min="13314" max="13314" width="12.6640625" style="1" customWidth="1"/>
    <col min="13315" max="13315" width="17.44140625" style="1" customWidth="1"/>
    <col min="13316" max="13316" width="11.44140625" style="1" customWidth="1"/>
    <col min="13317" max="13317" width="8.77734375" style="1"/>
    <col min="13318" max="13318" width="9.109375" style="1" bestFit="1" customWidth="1"/>
    <col min="13319" max="13564" width="8.77734375" style="1"/>
    <col min="13565" max="13565" width="17.44140625" style="1" bestFit="1" customWidth="1"/>
    <col min="13566" max="13566" width="8.77734375" style="1"/>
    <col min="13567" max="13568" width="16.77734375" style="1" customWidth="1"/>
    <col min="13569" max="13569" width="33" style="1" customWidth="1"/>
    <col min="13570" max="13570" width="12.6640625" style="1" customWidth="1"/>
    <col min="13571" max="13571" width="17.44140625" style="1" customWidth="1"/>
    <col min="13572" max="13572" width="11.44140625" style="1" customWidth="1"/>
    <col min="13573" max="13573" width="8.77734375" style="1"/>
    <col min="13574" max="13574" width="9.109375" style="1" bestFit="1" customWidth="1"/>
    <col min="13575" max="13820" width="8.77734375" style="1"/>
    <col min="13821" max="13821" width="17.44140625" style="1" bestFit="1" customWidth="1"/>
    <col min="13822" max="13822" width="8.77734375" style="1"/>
    <col min="13823" max="13824" width="16.77734375" style="1" customWidth="1"/>
    <col min="13825" max="13825" width="33" style="1" customWidth="1"/>
    <col min="13826" max="13826" width="12.6640625" style="1" customWidth="1"/>
    <col min="13827" max="13827" width="17.44140625" style="1" customWidth="1"/>
    <col min="13828" max="13828" width="11.44140625" style="1" customWidth="1"/>
    <col min="13829" max="13829" width="8.77734375" style="1"/>
    <col min="13830" max="13830" width="9.109375" style="1" bestFit="1" customWidth="1"/>
    <col min="13831" max="14076" width="8.77734375" style="1"/>
    <col min="14077" max="14077" width="17.44140625" style="1" bestFit="1" customWidth="1"/>
    <col min="14078" max="14078" width="8.77734375" style="1"/>
    <col min="14079" max="14080" width="16.77734375" style="1" customWidth="1"/>
    <col min="14081" max="14081" width="33" style="1" customWidth="1"/>
    <col min="14082" max="14082" width="12.6640625" style="1" customWidth="1"/>
    <col min="14083" max="14083" width="17.44140625" style="1" customWidth="1"/>
    <col min="14084" max="14084" width="11.44140625" style="1" customWidth="1"/>
    <col min="14085" max="14085" width="8.77734375" style="1"/>
    <col min="14086" max="14086" width="9.109375" style="1" bestFit="1" customWidth="1"/>
    <col min="14087" max="14332" width="8.77734375" style="1"/>
    <col min="14333" max="14333" width="17.44140625" style="1" bestFit="1" customWidth="1"/>
    <col min="14334" max="14334" width="8.77734375" style="1"/>
    <col min="14335" max="14336" width="16.77734375" style="1" customWidth="1"/>
    <col min="14337" max="14337" width="33" style="1" customWidth="1"/>
    <col min="14338" max="14338" width="12.6640625" style="1" customWidth="1"/>
    <col min="14339" max="14339" width="17.44140625" style="1" customWidth="1"/>
    <col min="14340" max="14340" width="11.44140625" style="1" customWidth="1"/>
    <col min="14341" max="14341" width="8.77734375" style="1"/>
    <col min="14342" max="14342" width="9.109375" style="1" bestFit="1" customWidth="1"/>
    <col min="14343" max="14588" width="8.77734375" style="1"/>
    <col min="14589" max="14589" width="17.44140625" style="1" bestFit="1" customWidth="1"/>
    <col min="14590" max="14590" width="8.77734375" style="1"/>
    <col min="14591" max="14592" width="16.77734375" style="1" customWidth="1"/>
    <col min="14593" max="14593" width="33" style="1" customWidth="1"/>
    <col min="14594" max="14594" width="12.6640625" style="1" customWidth="1"/>
    <col min="14595" max="14595" width="17.44140625" style="1" customWidth="1"/>
    <col min="14596" max="14596" width="11.44140625" style="1" customWidth="1"/>
    <col min="14597" max="14597" width="8.77734375" style="1"/>
    <col min="14598" max="14598" width="9.109375" style="1" bestFit="1" customWidth="1"/>
    <col min="14599" max="14844" width="8.77734375" style="1"/>
    <col min="14845" max="14845" width="17.44140625" style="1" bestFit="1" customWidth="1"/>
    <col min="14846" max="14846" width="8.77734375" style="1"/>
    <col min="14847" max="14848" width="16.77734375" style="1" customWidth="1"/>
    <col min="14849" max="14849" width="33" style="1" customWidth="1"/>
    <col min="14850" max="14850" width="12.6640625" style="1" customWidth="1"/>
    <col min="14851" max="14851" width="17.44140625" style="1" customWidth="1"/>
    <col min="14852" max="14852" width="11.44140625" style="1" customWidth="1"/>
    <col min="14853" max="14853" width="8.77734375" style="1"/>
    <col min="14854" max="14854" width="9.109375" style="1" bestFit="1" customWidth="1"/>
    <col min="14855" max="15100" width="8.77734375" style="1"/>
    <col min="15101" max="15101" width="17.44140625" style="1" bestFit="1" customWidth="1"/>
    <col min="15102" max="15102" width="8.77734375" style="1"/>
    <col min="15103" max="15104" width="16.77734375" style="1" customWidth="1"/>
    <col min="15105" max="15105" width="33" style="1" customWidth="1"/>
    <col min="15106" max="15106" width="12.6640625" style="1" customWidth="1"/>
    <col min="15107" max="15107" width="17.44140625" style="1" customWidth="1"/>
    <col min="15108" max="15108" width="11.44140625" style="1" customWidth="1"/>
    <col min="15109" max="15109" width="8.77734375" style="1"/>
    <col min="15110" max="15110" width="9.109375" style="1" bestFit="1" customWidth="1"/>
    <col min="15111" max="15356" width="8.77734375" style="1"/>
    <col min="15357" max="15357" width="17.44140625" style="1" bestFit="1" customWidth="1"/>
    <col min="15358" max="15358" width="8.77734375" style="1"/>
    <col min="15359" max="15360" width="16.77734375" style="1" customWidth="1"/>
    <col min="15361" max="15361" width="33" style="1" customWidth="1"/>
    <col min="15362" max="15362" width="12.6640625" style="1" customWidth="1"/>
    <col min="15363" max="15363" width="17.44140625" style="1" customWidth="1"/>
    <col min="15364" max="15364" width="11.44140625" style="1" customWidth="1"/>
    <col min="15365" max="15365" width="8.77734375" style="1"/>
    <col min="15366" max="15366" width="9.109375" style="1" bestFit="1" customWidth="1"/>
    <col min="15367" max="15612" width="8.77734375" style="1"/>
    <col min="15613" max="15613" width="17.44140625" style="1" bestFit="1" customWidth="1"/>
    <col min="15614" max="15614" width="8.77734375" style="1"/>
    <col min="15615" max="15616" width="16.77734375" style="1" customWidth="1"/>
    <col min="15617" max="15617" width="33" style="1" customWidth="1"/>
    <col min="15618" max="15618" width="12.6640625" style="1" customWidth="1"/>
    <col min="15619" max="15619" width="17.44140625" style="1" customWidth="1"/>
    <col min="15620" max="15620" width="11.44140625" style="1" customWidth="1"/>
    <col min="15621" max="15621" width="8.77734375" style="1"/>
    <col min="15622" max="15622" width="9.109375" style="1" bestFit="1" customWidth="1"/>
    <col min="15623" max="15868" width="8.77734375" style="1"/>
    <col min="15869" max="15869" width="17.44140625" style="1" bestFit="1" customWidth="1"/>
    <col min="15870" max="15870" width="8.77734375" style="1"/>
    <col min="15871" max="15872" width="16.77734375" style="1" customWidth="1"/>
    <col min="15873" max="15873" width="33" style="1" customWidth="1"/>
    <col min="15874" max="15874" width="12.6640625" style="1" customWidth="1"/>
    <col min="15875" max="15875" width="17.44140625" style="1" customWidth="1"/>
    <col min="15876" max="15876" width="11.44140625" style="1" customWidth="1"/>
    <col min="15877" max="15877" width="8.77734375" style="1"/>
    <col min="15878" max="15878" width="9.109375" style="1" bestFit="1" customWidth="1"/>
    <col min="15879" max="16124" width="8.77734375" style="1"/>
    <col min="16125" max="16125" width="17.44140625" style="1" bestFit="1" customWidth="1"/>
    <col min="16126" max="16126" width="8.77734375" style="1"/>
    <col min="16127" max="16128" width="16.77734375" style="1" customWidth="1"/>
    <col min="16129" max="16129" width="33" style="1" customWidth="1"/>
    <col min="16130" max="16130" width="12.6640625" style="1" customWidth="1"/>
    <col min="16131" max="16131" width="17.44140625" style="1" customWidth="1"/>
    <col min="16132" max="16132" width="11.44140625" style="1" customWidth="1"/>
    <col min="16133" max="16133" width="8.77734375" style="1"/>
    <col min="16134" max="16134" width="9.109375" style="1" bestFit="1" customWidth="1"/>
    <col min="16135" max="16384" width="8.77734375" style="1"/>
  </cols>
  <sheetData>
    <row r="1" spans="1:14">
      <c r="C1" s="2"/>
      <c r="D1" s="2"/>
      <c r="E1" s="2"/>
      <c r="F1" s="2"/>
      <c r="G1" s="2"/>
    </row>
    <row r="3" spans="1:14">
      <c r="C3" s="3"/>
      <c r="D3" s="3"/>
      <c r="E3" s="3"/>
      <c r="F3" s="3"/>
      <c r="G3" s="3"/>
    </row>
    <row r="4" spans="1:14">
      <c r="C4" s="4"/>
      <c r="D4" s="4"/>
      <c r="E4" s="4"/>
      <c r="F4" s="4"/>
      <c r="G4" s="4"/>
    </row>
    <row r="5" spans="1:14">
      <c r="C5" s="5"/>
      <c r="D5" s="4"/>
      <c r="E5" s="4"/>
      <c r="F5" s="4"/>
      <c r="G5" s="4"/>
    </row>
    <row r="6" spans="1:14">
      <c r="C6" s="5"/>
      <c r="D6" s="6"/>
      <c r="E6" s="6"/>
      <c r="F6" s="6"/>
      <c r="G6" s="6"/>
    </row>
    <row r="7" spans="1:14">
      <c r="C7" s="5"/>
      <c r="D7" s="4"/>
      <c r="E7" s="4"/>
      <c r="F7" s="4"/>
      <c r="G7" s="4"/>
    </row>
    <row r="8" spans="1:14" ht="23.55" customHeight="1">
      <c r="A8" s="283" t="s">
        <v>0</v>
      </c>
      <c r="B8" s="283"/>
      <c r="C8" s="283"/>
      <c r="D8" s="283"/>
      <c r="E8" s="283"/>
      <c r="F8" s="283"/>
      <c r="G8" s="283"/>
      <c r="H8" s="283"/>
    </row>
    <row r="9" spans="1:14">
      <c r="A9" s="284"/>
      <c r="B9" s="284"/>
      <c r="C9" s="284"/>
      <c r="D9" s="284"/>
      <c r="E9" s="284"/>
      <c r="F9" s="284"/>
      <c r="G9" s="284"/>
      <c r="H9" s="284"/>
    </row>
    <row r="10" spans="1:14">
      <c r="A10" s="98" t="s">
        <v>1</v>
      </c>
      <c r="B10" s="98" t="s">
        <v>2</v>
      </c>
      <c r="C10" s="98" t="s">
        <v>3</v>
      </c>
      <c r="D10" s="98" t="s">
        <v>4</v>
      </c>
      <c r="E10" s="98" t="s">
        <v>5</v>
      </c>
      <c r="F10" s="98" t="s">
        <v>177</v>
      </c>
      <c r="G10" s="99" t="s">
        <v>34</v>
      </c>
      <c r="H10" s="99" t="s">
        <v>35</v>
      </c>
    </row>
    <row r="11" spans="1:14" ht="124.2" customHeight="1">
      <c r="A11" s="7" t="s">
        <v>8</v>
      </c>
      <c r="B11" s="8">
        <v>1</v>
      </c>
      <c r="C11" s="100" t="s">
        <v>85</v>
      </c>
      <c r="D11" s="8"/>
      <c r="E11" s="9" t="s">
        <v>7</v>
      </c>
      <c r="F11" s="9">
        <v>164</v>
      </c>
      <c r="G11" s="29">
        <v>40</v>
      </c>
      <c r="H11" s="29">
        <v>380</v>
      </c>
      <c r="I11" s="10"/>
      <c r="J11" s="183"/>
    </row>
    <row r="12" spans="1:14" ht="102" customHeight="1">
      <c r="A12" s="7" t="s">
        <v>6</v>
      </c>
      <c r="B12" s="8">
        <v>2</v>
      </c>
      <c r="C12" s="100" t="s">
        <v>86</v>
      </c>
      <c r="D12" s="8"/>
      <c r="E12" s="9" t="s">
        <v>9</v>
      </c>
      <c r="F12" s="9">
        <v>142</v>
      </c>
      <c r="G12" s="29">
        <v>40</v>
      </c>
      <c r="H12" s="29">
        <v>380</v>
      </c>
      <c r="I12" s="10"/>
      <c r="J12" s="183"/>
    </row>
    <row r="13" spans="1:14" ht="121.8" customHeight="1">
      <c r="A13" s="7" t="s">
        <v>10</v>
      </c>
      <c r="B13" s="8">
        <v>3</v>
      </c>
      <c r="C13" s="100" t="s">
        <v>87</v>
      </c>
      <c r="D13" s="8"/>
      <c r="E13" s="9" t="s">
        <v>11</v>
      </c>
      <c r="F13" s="9">
        <f>132-4</f>
        <v>128</v>
      </c>
      <c r="G13" s="29">
        <v>40</v>
      </c>
      <c r="H13" s="29">
        <v>380</v>
      </c>
      <c r="J13" s="183"/>
    </row>
    <row r="14" spans="1:14" ht="108.45" customHeight="1">
      <c r="A14" s="7" t="s">
        <v>12</v>
      </c>
      <c r="B14" s="8">
        <v>4</v>
      </c>
      <c r="C14" s="100" t="s">
        <v>88</v>
      </c>
      <c r="D14" s="8"/>
      <c r="E14" s="9" t="s">
        <v>13</v>
      </c>
      <c r="F14" s="9">
        <v>25</v>
      </c>
      <c r="G14" s="29">
        <v>40</v>
      </c>
      <c r="H14" s="29">
        <v>350</v>
      </c>
      <c r="J14" s="183"/>
      <c r="K14" s="11"/>
      <c r="M14" s="11"/>
      <c r="N14" s="11"/>
    </row>
    <row r="15" spans="1:14" ht="118.2" customHeight="1">
      <c r="A15" s="7" t="s">
        <v>12</v>
      </c>
      <c r="B15" s="8">
        <v>5</v>
      </c>
      <c r="C15" s="100" t="s">
        <v>89</v>
      </c>
      <c r="D15" s="8"/>
      <c r="E15" s="9" t="s">
        <v>14</v>
      </c>
      <c r="F15" s="9">
        <v>25</v>
      </c>
      <c r="G15" s="29">
        <v>40</v>
      </c>
      <c r="H15" s="29">
        <v>550</v>
      </c>
      <c r="J15" s="183"/>
      <c r="N15" s="11"/>
    </row>
    <row r="16" spans="1:14" ht="156.44999999999999" customHeight="1">
      <c r="A16" s="7" t="s">
        <v>15</v>
      </c>
      <c r="B16" s="8">
        <v>6</v>
      </c>
      <c r="C16" s="100" t="s">
        <v>90</v>
      </c>
      <c r="D16" s="8"/>
      <c r="E16" s="9" t="s">
        <v>16</v>
      </c>
      <c r="F16" s="9">
        <v>49</v>
      </c>
      <c r="G16" s="29">
        <v>40</v>
      </c>
      <c r="H16" s="29">
        <v>400</v>
      </c>
      <c r="J16" s="183"/>
      <c r="K16" s="1" t="s">
        <v>269</v>
      </c>
      <c r="N16" s="11"/>
    </row>
    <row r="17" spans="1:13" ht="130.80000000000001" customHeight="1">
      <c r="A17" s="7" t="s">
        <v>17</v>
      </c>
      <c r="B17" s="8">
        <v>7</v>
      </c>
      <c r="C17" s="100" t="s">
        <v>91</v>
      </c>
      <c r="D17" s="8"/>
      <c r="E17" s="9" t="s">
        <v>18</v>
      </c>
      <c r="F17" s="9">
        <f>92-11</f>
        <v>81</v>
      </c>
      <c r="G17" s="29">
        <v>40</v>
      </c>
      <c r="H17" s="29">
        <v>400</v>
      </c>
      <c r="J17" s="183"/>
    </row>
    <row r="18" spans="1:13" ht="142.80000000000001" customHeight="1">
      <c r="A18" s="7" t="s">
        <v>19</v>
      </c>
      <c r="B18" s="8">
        <v>8</v>
      </c>
      <c r="C18" s="100" t="s">
        <v>92</v>
      </c>
      <c r="D18" s="8"/>
      <c r="E18" s="9" t="s">
        <v>20</v>
      </c>
      <c r="F18" s="9">
        <v>13</v>
      </c>
      <c r="G18" s="29">
        <v>40</v>
      </c>
      <c r="H18" s="29">
        <v>350</v>
      </c>
      <c r="J18" s="183"/>
    </row>
    <row r="19" spans="1:13" ht="132.44999999999999" customHeight="1">
      <c r="A19" s="7" t="s">
        <v>32</v>
      </c>
      <c r="B19" s="8">
        <v>9</v>
      </c>
      <c r="C19" s="100" t="s">
        <v>93</v>
      </c>
      <c r="D19" s="8"/>
      <c r="E19" s="9" t="s">
        <v>21</v>
      </c>
      <c r="F19" s="9">
        <v>48</v>
      </c>
      <c r="G19" s="29">
        <v>40</v>
      </c>
      <c r="H19" s="29">
        <v>400</v>
      </c>
      <c r="J19" s="183"/>
    </row>
    <row r="20" spans="1:13" ht="120" customHeight="1">
      <c r="A20" s="7" t="s">
        <v>272</v>
      </c>
      <c r="B20" s="8">
        <v>10</v>
      </c>
      <c r="C20" s="100" t="s">
        <v>94</v>
      </c>
      <c r="D20" s="8"/>
      <c r="E20" s="9" t="s">
        <v>23</v>
      </c>
      <c r="F20" s="9">
        <v>252</v>
      </c>
      <c r="G20" s="29">
        <v>40</v>
      </c>
      <c r="H20" s="29">
        <v>250</v>
      </c>
      <c r="J20" s="183"/>
      <c r="K20" s="183"/>
      <c r="L20" s="183"/>
    </row>
    <row r="21" spans="1:13" ht="150" customHeight="1">
      <c r="A21" s="7" t="s">
        <v>22</v>
      </c>
      <c r="B21" s="8">
        <v>11</v>
      </c>
      <c r="C21" s="100" t="s">
        <v>95</v>
      </c>
      <c r="D21" s="8"/>
      <c r="E21" s="9" t="s">
        <v>24</v>
      </c>
      <c r="F21" s="9">
        <f>169+24</f>
        <v>193</v>
      </c>
      <c r="G21" s="29">
        <v>40</v>
      </c>
      <c r="H21" s="29">
        <v>300</v>
      </c>
      <c r="J21" s="183"/>
      <c r="K21" s="11"/>
      <c r="M21" s="11"/>
    </row>
    <row r="22" spans="1:13" customFormat="1" ht="116.55" customHeight="1">
      <c r="A22" s="7" t="s">
        <v>22</v>
      </c>
      <c r="B22" s="8">
        <v>12</v>
      </c>
      <c r="C22" s="100" t="s">
        <v>96</v>
      </c>
      <c r="D22" s="8"/>
      <c r="E22" s="9" t="s">
        <v>25</v>
      </c>
      <c r="F22" s="9">
        <v>216</v>
      </c>
      <c r="G22" s="29">
        <v>40</v>
      </c>
      <c r="H22" s="29">
        <v>300</v>
      </c>
      <c r="I22" s="12"/>
      <c r="J22" s="183"/>
      <c r="K22" s="214"/>
      <c r="M22" s="214"/>
    </row>
    <row r="23" spans="1:13" ht="123" customHeight="1">
      <c r="A23" s="7" t="s">
        <v>26</v>
      </c>
      <c r="B23" s="8">
        <v>13</v>
      </c>
      <c r="C23" s="100" t="s">
        <v>97</v>
      </c>
      <c r="D23" s="8"/>
      <c r="E23" s="9" t="s">
        <v>27</v>
      </c>
      <c r="F23" s="9">
        <f>185+18</f>
        <v>203</v>
      </c>
      <c r="G23" s="29">
        <v>40</v>
      </c>
      <c r="H23" s="29">
        <v>300</v>
      </c>
      <c r="J23" s="183"/>
      <c r="K23" s="11"/>
    </row>
    <row r="24" spans="1:13" customFormat="1" ht="123.45" customHeight="1">
      <c r="A24" s="7" t="s">
        <v>26</v>
      </c>
      <c r="B24" s="8">
        <v>14</v>
      </c>
      <c r="C24" s="100" t="s">
        <v>98</v>
      </c>
      <c r="D24" s="8"/>
      <c r="E24" s="9" t="s">
        <v>28</v>
      </c>
      <c r="F24" s="9">
        <v>216</v>
      </c>
      <c r="G24" s="29">
        <v>40</v>
      </c>
      <c r="H24" s="29">
        <v>300</v>
      </c>
      <c r="I24" s="12"/>
      <c r="J24" s="183"/>
      <c r="K24" s="214"/>
    </row>
    <row r="25" spans="1:13" ht="134.55000000000001" customHeight="1">
      <c r="A25" s="7" t="s">
        <v>29</v>
      </c>
      <c r="B25" s="8">
        <v>15</v>
      </c>
      <c r="C25" s="100" t="s">
        <v>99</v>
      </c>
      <c r="D25" s="8"/>
      <c r="E25" s="9" t="s">
        <v>30</v>
      </c>
      <c r="F25" s="9">
        <v>61</v>
      </c>
      <c r="G25" s="29">
        <v>40</v>
      </c>
      <c r="H25" s="29">
        <v>370</v>
      </c>
      <c r="J25" s="183"/>
      <c r="L25" s="11"/>
    </row>
    <row r="26" spans="1:13" ht="151.19999999999999" customHeight="1">
      <c r="A26" s="7" t="s">
        <v>29</v>
      </c>
      <c r="B26" s="8">
        <v>16</v>
      </c>
      <c r="C26" s="100" t="s">
        <v>100</v>
      </c>
      <c r="D26" s="8"/>
      <c r="E26" s="9" t="s">
        <v>31</v>
      </c>
      <c r="F26" s="9">
        <v>60</v>
      </c>
      <c r="G26" s="29">
        <v>40</v>
      </c>
      <c r="H26" s="29">
        <v>370</v>
      </c>
      <c r="J26" s="183"/>
    </row>
    <row r="27" spans="1:13">
      <c r="C27" s="13"/>
      <c r="D27" s="14"/>
      <c r="E27" s="15"/>
      <c r="F27" s="15"/>
      <c r="G27" s="15"/>
      <c r="I27" s="10"/>
    </row>
    <row r="28" spans="1:13" ht="15.6">
      <c r="A28" s="59" t="s">
        <v>204</v>
      </c>
      <c r="B28" s="59"/>
      <c r="C28" s="59"/>
      <c r="D28" s="14"/>
      <c r="E28" s="15"/>
      <c r="F28" s="15"/>
      <c r="G28" s="15"/>
      <c r="H28" s="11"/>
    </row>
    <row r="29" spans="1:13" ht="15.6">
      <c r="A29" s="59" t="s">
        <v>205</v>
      </c>
      <c r="B29" s="59"/>
      <c r="C29" s="59"/>
      <c r="D29" s="17"/>
      <c r="E29" s="15"/>
      <c r="F29" s="15"/>
      <c r="G29" s="15"/>
    </row>
    <row r="30" spans="1:13" ht="15.6">
      <c r="A30" s="59" t="s">
        <v>206</v>
      </c>
      <c r="B30" s="59"/>
      <c r="C30" s="59"/>
      <c r="D30" s="15"/>
      <c r="E30" s="15"/>
      <c r="F30" s="15"/>
      <c r="G30" s="15"/>
    </row>
    <row r="31" spans="1:13">
      <c r="C31" s="16"/>
      <c r="D31" s="15"/>
      <c r="E31" s="15"/>
      <c r="F31" s="15"/>
      <c r="G31" s="15"/>
    </row>
    <row r="32" spans="1:13">
      <c r="C32" s="16"/>
      <c r="D32" s="15"/>
      <c r="E32" s="16"/>
      <c r="F32" s="16"/>
      <c r="G32" s="16"/>
    </row>
    <row r="33" spans="3:7">
      <c r="C33" s="16"/>
      <c r="D33" s="15"/>
      <c r="E33" s="16"/>
      <c r="F33" s="16"/>
      <c r="G33" s="16"/>
    </row>
    <row r="34" spans="3:7">
      <c r="C34" s="18"/>
      <c r="E34" s="16"/>
      <c r="F34" s="16"/>
      <c r="G34" s="16"/>
    </row>
    <row r="35" spans="3:7">
      <c r="E35" s="16"/>
      <c r="F35" s="16"/>
      <c r="G35" s="16"/>
    </row>
    <row r="36" spans="3:7">
      <c r="E36" s="16"/>
      <c r="F36" s="16"/>
      <c r="G36" s="16"/>
    </row>
    <row r="37" spans="3:7">
      <c r="E37" s="16"/>
      <c r="F37" s="16"/>
      <c r="G37" s="16"/>
    </row>
    <row r="38" spans="3:7">
      <c r="E38" s="16"/>
      <c r="F38" s="16"/>
      <c r="G38" s="16"/>
    </row>
    <row r="39" spans="3:7">
      <c r="D39" s="16"/>
      <c r="E39" s="16"/>
      <c r="F39" s="16"/>
      <c r="G39" s="16"/>
    </row>
    <row r="40" spans="3:7">
      <c r="D40" s="19"/>
      <c r="E40" s="16"/>
      <c r="F40" s="16"/>
      <c r="G40" s="16"/>
    </row>
    <row r="41" spans="3:7">
      <c r="C41" s="18"/>
      <c r="D41" s="19"/>
      <c r="E41" s="16"/>
      <c r="F41" s="16"/>
      <c r="G41" s="16"/>
    </row>
    <row r="42" spans="3:7">
      <c r="D42" s="19"/>
      <c r="E42" s="16"/>
      <c r="F42" s="16"/>
      <c r="G42" s="16"/>
    </row>
    <row r="43" spans="3:7">
      <c r="D43" s="19"/>
      <c r="E43" s="16"/>
      <c r="F43" s="16"/>
      <c r="G43" s="16"/>
    </row>
    <row r="44" spans="3:7">
      <c r="D44" s="19"/>
      <c r="E44" s="16"/>
      <c r="F44" s="16"/>
      <c r="G44" s="16"/>
    </row>
    <row r="45" spans="3:7">
      <c r="D45" s="19"/>
      <c r="E45" s="16"/>
      <c r="F45" s="16"/>
      <c r="G45" s="16"/>
    </row>
    <row r="46" spans="3:7">
      <c r="C46" s="18"/>
      <c r="D46" s="19"/>
      <c r="E46" s="16"/>
      <c r="F46" s="16"/>
      <c r="G46" s="16"/>
    </row>
  </sheetData>
  <mergeCells count="1">
    <mergeCell ref="A8:H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75D3-9263-49E9-8BEE-FD807FB607FD}">
  <dimension ref="A6:J62"/>
  <sheetViews>
    <sheetView topLeftCell="A60" zoomScale="82" zoomScaleNormal="82" workbookViewId="0">
      <selection activeCell="C69" sqref="C69"/>
    </sheetView>
  </sheetViews>
  <sheetFormatPr defaultColWidth="8.77734375" defaultRowHeight="14.4"/>
  <cols>
    <col min="1" max="1" width="10.77734375" style="45" customWidth="1"/>
    <col min="2" max="2" width="12.6640625" style="45" customWidth="1"/>
    <col min="3" max="3" width="51.33203125" style="45" customWidth="1"/>
    <col min="4" max="4" width="42.6640625" style="45" customWidth="1"/>
    <col min="5" max="5" width="47.33203125" style="45" bestFit="1" customWidth="1"/>
    <col min="6" max="6" width="9.77734375" style="45" bestFit="1" customWidth="1"/>
    <col min="7" max="7" width="14.33203125" style="45" bestFit="1" customWidth="1"/>
    <col min="8" max="8" width="16" style="45" bestFit="1" customWidth="1"/>
    <col min="9" max="9" width="8.77734375" style="45"/>
    <col min="10" max="10" width="12.109375" style="45" bestFit="1" customWidth="1"/>
    <col min="11" max="16384" width="8.77734375" style="45"/>
  </cols>
  <sheetData>
    <row r="6" spans="1:8" ht="15" thickBot="1"/>
    <row r="7" spans="1:8">
      <c r="A7" s="287" t="s">
        <v>0</v>
      </c>
      <c r="B7" s="288"/>
      <c r="C7" s="288"/>
      <c r="D7" s="288"/>
      <c r="E7" s="288"/>
      <c r="F7" s="288"/>
      <c r="G7" s="288"/>
      <c r="H7" s="289"/>
    </row>
    <row r="8" spans="1:8" ht="15" thickBot="1">
      <c r="A8" s="290"/>
      <c r="B8" s="291"/>
      <c r="C8" s="291"/>
      <c r="D8" s="291"/>
      <c r="E8" s="291"/>
      <c r="F8" s="291"/>
      <c r="G8" s="291"/>
      <c r="H8" s="292"/>
    </row>
    <row r="10" spans="1:8" ht="15.6">
      <c r="A10" s="30" t="s">
        <v>41</v>
      </c>
      <c r="B10" s="31"/>
      <c r="C10" s="32"/>
      <c r="G10" s="285"/>
      <c r="H10" s="285"/>
    </row>
    <row r="11" spans="1:8">
      <c r="A11" s="33" t="s">
        <v>69</v>
      </c>
      <c r="B11" s="31"/>
      <c r="C11" s="32"/>
      <c r="H11" s="175"/>
    </row>
    <row r="12" spans="1:8">
      <c r="A12" s="176"/>
      <c r="B12" s="177"/>
    </row>
    <row r="13" spans="1:8" ht="18">
      <c r="A13" s="286"/>
      <c r="B13" s="286"/>
      <c r="C13" s="286"/>
      <c r="D13" s="286"/>
      <c r="E13" s="286"/>
      <c r="F13" s="286"/>
      <c r="G13" s="286"/>
      <c r="H13" s="286"/>
    </row>
    <row r="14" spans="1:8" ht="15.6">
      <c r="A14" s="178" t="s">
        <v>42</v>
      </c>
      <c r="B14" s="178" t="s">
        <v>43</v>
      </c>
      <c r="C14" s="178" t="s">
        <v>44</v>
      </c>
      <c r="D14" s="178" t="s">
        <v>40</v>
      </c>
      <c r="E14" s="179" t="s">
        <v>45</v>
      </c>
      <c r="F14" s="179" t="s">
        <v>177</v>
      </c>
      <c r="G14" s="179" t="s">
        <v>34</v>
      </c>
      <c r="H14" s="179" t="s">
        <v>203</v>
      </c>
    </row>
    <row r="15" spans="1:8" ht="132.44999999999999" customHeight="1">
      <c r="A15" s="125">
        <v>1</v>
      </c>
      <c r="B15" s="125" t="s">
        <v>72</v>
      </c>
      <c r="C15" s="39"/>
      <c r="D15" s="125" t="s">
        <v>46</v>
      </c>
      <c r="E15" s="125" t="s">
        <v>47</v>
      </c>
      <c r="F15" s="125">
        <v>8</v>
      </c>
      <c r="G15" s="182">
        <v>200</v>
      </c>
      <c r="H15" s="182">
        <v>1500</v>
      </c>
    </row>
    <row r="16" spans="1:8" ht="123" customHeight="1">
      <c r="A16" s="125">
        <v>2</v>
      </c>
      <c r="B16" s="125" t="s">
        <v>73</v>
      </c>
      <c r="C16" s="39"/>
      <c r="D16" s="125" t="s">
        <v>48</v>
      </c>
      <c r="E16" s="125" t="s">
        <v>49</v>
      </c>
      <c r="F16" s="125">
        <f>12-4</f>
        <v>8</v>
      </c>
      <c r="G16" s="182">
        <v>400</v>
      </c>
      <c r="H16" s="182">
        <v>2200</v>
      </c>
    </row>
    <row r="17" spans="1:8" ht="128.55000000000001" customHeight="1">
      <c r="A17" s="125">
        <v>3</v>
      </c>
      <c r="B17" s="125" t="s">
        <v>74</v>
      </c>
      <c r="C17" s="39"/>
      <c r="D17" s="125" t="s">
        <v>50</v>
      </c>
      <c r="E17" s="125" t="s">
        <v>51</v>
      </c>
      <c r="F17" s="125">
        <f>12-1-4</f>
        <v>7</v>
      </c>
      <c r="G17" s="182">
        <v>400</v>
      </c>
      <c r="H17" s="182">
        <v>2500</v>
      </c>
    </row>
    <row r="18" spans="1:8" ht="147" customHeight="1">
      <c r="A18" s="125">
        <v>4</v>
      </c>
      <c r="B18" s="125" t="s">
        <v>75</v>
      </c>
      <c r="C18" s="39"/>
      <c r="D18" s="125" t="s">
        <v>52</v>
      </c>
      <c r="E18" s="125" t="s">
        <v>53</v>
      </c>
      <c r="F18" s="125">
        <v>12</v>
      </c>
      <c r="G18" s="182">
        <v>250</v>
      </c>
      <c r="H18" s="182">
        <v>1000</v>
      </c>
    </row>
    <row r="19" spans="1:8" ht="100.8" customHeight="1">
      <c r="A19" s="125">
        <v>5</v>
      </c>
      <c r="B19" s="125" t="s">
        <v>453</v>
      </c>
      <c r="C19" s="39"/>
      <c r="D19" s="125" t="s">
        <v>458</v>
      </c>
      <c r="E19" s="125" t="s">
        <v>455</v>
      </c>
      <c r="F19" s="125">
        <v>12</v>
      </c>
      <c r="G19" s="182">
        <v>300</v>
      </c>
      <c r="H19" s="182">
        <v>2000</v>
      </c>
    </row>
    <row r="20" spans="1:8" ht="102.45" customHeight="1">
      <c r="A20" s="125">
        <v>6</v>
      </c>
      <c r="B20" s="125" t="s">
        <v>454</v>
      </c>
      <c r="C20" s="39"/>
      <c r="D20" s="125" t="s">
        <v>459</v>
      </c>
      <c r="E20" s="125" t="s">
        <v>452</v>
      </c>
      <c r="F20" s="125">
        <v>12</v>
      </c>
      <c r="G20" s="182">
        <v>200</v>
      </c>
      <c r="H20" s="182">
        <v>1000</v>
      </c>
    </row>
    <row r="21" spans="1:8" ht="112.2" customHeight="1">
      <c r="A21" s="125">
        <v>7</v>
      </c>
      <c r="B21" s="125" t="s">
        <v>456</v>
      </c>
      <c r="C21" s="39"/>
      <c r="D21" s="125" t="s">
        <v>460</v>
      </c>
      <c r="E21" s="125" t="s">
        <v>457</v>
      </c>
      <c r="F21" s="125">
        <v>15</v>
      </c>
      <c r="G21" s="182">
        <v>400</v>
      </c>
      <c r="H21" s="182">
        <v>2000</v>
      </c>
    </row>
    <row r="22" spans="1:8" ht="103.2" customHeight="1">
      <c r="A22" s="125">
        <v>8</v>
      </c>
      <c r="B22" s="125" t="s">
        <v>76</v>
      </c>
      <c r="C22" s="39"/>
      <c r="D22" s="125" t="s">
        <v>54</v>
      </c>
      <c r="E22" s="125" t="s">
        <v>55</v>
      </c>
      <c r="F22" s="125">
        <v>8</v>
      </c>
      <c r="G22" s="182">
        <v>400</v>
      </c>
      <c r="H22" s="182">
        <v>2500</v>
      </c>
    </row>
    <row r="23" spans="1:8" ht="108" customHeight="1">
      <c r="A23" s="125">
        <v>9</v>
      </c>
      <c r="B23" s="125" t="s">
        <v>77</v>
      </c>
      <c r="C23" s="39"/>
      <c r="D23" s="125" t="s">
        <v>56</v>
      </c>
      <c r="E23" s="125" t="s">
        <v>57</v>
      </c>
      <c r="F23" s="125">
        <v>6</v>
      </c>
      <c r="G23" s="182">
        <v>300</v>
      </c>
      <c r="H23" s="182">
        <v>1500</v>
      </c>
    </row>
    <row r="24" spans="1:8" ht="111.45" customHeight="1">
      <c r="A24" s="125">
        <v>10</v>
      </c>
      <c r="B24" s="125" t="s">
        <v>78</v>
      </c>
      <c r="C24" s="39"/>
      <c r="D24" s="125" t="s">
        <v>58</v>
      </c>
      <c r="E24" s="125" t="s">
        <v>59</v>
      </c>
      <c r="F24" s="125">
        <v>32</v>
      </c>
      <c r="G24" s="182">
        <v>200</v>
      </c>
      <c r="H24" s="182">
        <v>1000</v>
      </c>
    </row>
    <row r="25" spans="1:8" ht="120" customHeight="1">
      <c r="A25" s="125">
        <v>11</v>
      </c>
      <c r="B25" s="125" t="s">
        <v>79</v>
      </c>
      <c r="C25" s="39"/>
      <c r="D25" s="125" t="s">
        <v>60</v>
      </c>
      <c r="E25" s="125" t="s">
        <v>61</v>
      </c>
      <c r="F25" s="125">
        <v>8</v>
      </c>
      <c r="G25" s="182">
        <v>200</v>
      </c>
      <c r="H25" s="182">
        <v>1200</v>
      </c>
    </row>
    <row r="26" spans="1:8" ht="109.8" customHeight="1">
      <c r="A26" s="125">
        <v>12</v>
      </c>
      <c r="B26" s="125" t="s">
        <v>80</v>
      </c>
      <c r="C26" s="39"/>
      <c r="D26" s="125" t="s">
        <v>62</v>
      </c>
      <c r="E26" s="125" t="s">
        <v>63</v>
      </c>
      <c r="F26" s="125">
        <f>6-1-1</f>
        <v>4</v>
      </c>
      <c r="G26" s="182">
        <v>350</v>
      </c>
      <c r="H26" s="182">
        <v>2500</v>
      </c>
    </row>
    <row r="27" spans="1:8" ht="75.45" customHeight="1">
      <c r="A27" s="125">
        <v>13</v>
      </c>
      <c r="B27" s="125" t="s">
        <v>81</v>
      </c>
      <c r="C27" s="39"/>
      <c r="D27" s="125" t="s">
        <v>64</v>
      </c>
      <c r="E27" s="125" t="s">
        <v>65</v>
      </c>
      <c r="F27" s="126">
        <v>240</v>
      </c>
      <c r="G27" s="182">
        <v>35</v>
      </c>
      <c r="H27" s="182">
        <v>250</v>
      </c>
    </row>
    <row r="28" spans="1:8" ht="75.45" customHeight="1">
      <c r="A28" s="125">
        <v>14</v>
      </c>
      <c r="B28" s="125" t="s">
        <v>82</v>
      </c>
      <c r="C28" s="39"/>
      <c r="D28" s="125" t="s">
        <v>64</v>
      </c>
      <c r="E28" s="125" t="s">
        <v>66</v>
      </c>
      <c r="F28" s="126">
        <v>240</v>
      </c>
      <c r="G28" s="182">
        <v>35</v>
      </c>
      <c r="H28" s="182">
        <v>250</v>
      </c>
    </row>
    <row r="29" spans="1:8" ht="79.8" customHeight="1">
      <c r="A29" s="125">
        <v>15</v>
      </c>
      <c r="B29" s="125" t="s">
        <v>83</v>
      </c>
      <c r="C29" s="39"/>
      <c r="D29" s="125" t="s">
        <v>67</v>
      </c>
      <c r="E29" s="125" t="s">
        <v>70</v>
      </c>
      <c r="F29" s="126">
        <v>240</v>
      </c>
      <c r="G29" s="182">
        <v>35</v>
      </c>
      <c r="H29" s="182">
        <v>250</v>
      </c>
    </row>
    <row r="30" spans="1:8" ht="148.94999999999999" customHeight="1">
      <c r="A30" s="125">
        <v>16</v>
      </c>
      <c r="B30" s="125" t="s">
        <v>84</v>
      </c>
      <c r="C30" s="39"/>
      <c r="D30" s="125" t="s">
        <v>68</v>
      </c>
      <c r="E30" s="125" t="s">
        <v>71</v>
      </c>
      <c r="F30" s="126">
        <v>240</v>
      </c>
      <c r="G30" s="182">
        <v>35</v>
      </c>
      <c r="H30" s="182">
        <v>250</v>
      </c>
    </row>
    <row r="31" spans="1:8" ht="198" customHeight="1">
      <c r="A31" s="125">
        <v>17</v>
      </c>
      <c r="B31" s="125" t="s">
        <v>295</v>
      </c>
      <c r="C31" s="39"/>
      <c r="D31" s="125" t="s">
        <v>64</v>
      </c>
      <c r="E31" s="125" t="s">
        <v>268</v>
      </c>
      <c r="F31" s="126">
        <v>59</v>
      </c>
      <c r="G31" s="182">
        <v>40</v>
      </c>
      <c r="H31" s="182">
        <v>275</v>
      </c>
    </row>
    <row r="32" spans="1:8" ht="208.95" customHeight="1">
      <c r="A32" s="125">
        <v>18</v>
      </c>
      <c r="B32" s="125" t="s">
        <v>296</v>
      </c>
      <c r="C32" s="39"/>
      <c r="D32" s="125" t="s">
        <v>267</v>
      </c>
      <c r="E32" s="182" t="s">
        <v>480</v>
      </c>
      <c r="F32" s="180">
        <v>18</v>
      </c>
      <c r="G32" s="182">
        <v>250</v>
      </c>
      <c r="H32" s="182">
        <v>1500</v>
      </c>
    </row>
    <row r="33" spans="1:8" ht="220.05" customHeight="1">
      <c r="A33" s="125">
        <v>19</v>
      </c>
      <c r="B33" s="125" t="s">
        <v>305</v>
      </c>
      <c r="C33" s="39"/>
      <c r="D33" s="125" t="s">
        <v>64</v>
      </c>
      <c r="E33" s="125" t="s">
        <v>304</v>
      </c>
      <c r="F33" s="180">
        <v>4</v>
      </c>
      <c r="G33" s="182">
        <v>100</v>
      </c>
      <c r="H33" s="182">
        <v>600</v>
      </c>
    </row>
    <row r="34" spans="1:8" ht="280.05" customHeight="1">
      <c r="A34" s="125">
        <v>20</v>
      </c>
      <c r="B34" s="125" t="s">
        <v>246</v>
      </c>
      <c r="C34" s="39"/>
      <c r="D34" s="125" t="s">
        <v>244</v>
      </c>
      <c r="E34" s="182" t="s">
        <v>326</v>
      </c>
      <c r="F34" s="180">
        <v>4</v>
      </c>
      <c r="G34" s="182">
        <v>1200</v>
      </c>
      <c r="H34" s="182">
        <f>5500+(500*2)</f>
        <v>6500</v>
      </c>
    </row>
    <row r="35" spans="1:8" ht="259.05" customHeight="1">
      <c r="A35" s="125">
        <v>21</v>
      </c>
      <c r="B35" s="125" t="s">
        <v>248</v>
      </c>
      <c r="C35" s="39"/>
      <c r="D35" s="125" t="s">
        <v>245</v>
      </c>
      <c r="E35" s="182" t="s">
        <v>257</v>
      </c>
      <c r="F35" s="180">
        <v>6</v>
      </c>
      <c r="G35" s="182">
        <f>(200*3)+150</f>
        <v>750</v>
      </c>
      <c r="H35" s="182">
        <v>6500</v>
      </c>
    </row>
    <row r="36" spans="1:8" ht="225" customHeight="1">
      <c r="A36" s="125">
        <v>22</v>
      </c>
      <c r="B36" s="125" t="s">
        <v>251</v>
      </c>
      <c r="C36" s="39"/>
      <c r="D36" s="125" t="s">
        <v>247</v>
      </c>
      <c r="E36" s="182" t="s">
        <v>258</v>
      </c>
      <c r="F36" s="180">
        <v>4</v>
      </c>
      <c r="G36" s="182">
        <v>500</v>
      </c>
      <c r="H36" s="182">
        <v>3500</v>
      </c>
    </row>
    <row r="37" spans="1:8" ht="223.05" customHeight="1">
      <c r="A37" s="125">
        <v>23</v>
      </c>
      <c r="B37" s="125" t="s">
        <v>254</v>
      </c>
      <c r="C37" s="39"/>
      <c r="D37" s="125" t="s">
        <v>249</v>
      </c>
      <c r="E37" s="125" t="s">
        <v>250</v>
      </c>
      <c r="F37" s="180">
        <f>4-1</f>
        <v>3</v>
      </c>
      <c r="G37" s="182">
        <v>2000</v>
      </c>
      <c r="H37" s="182">
        <v>15600</v>
      </c>
    </row>
    <row r="38" spans="1:8" ht="231" customHeight="1">
      <c r="A38" s="125">
        <v>24</v>
      </c>
      <c r="B38" s="125" t="s">
        <v>256</v>
      </c>
      <c r="C38" s="39"/>
      <c r="D38" s="125" t="s">
        <v>252</v>
      </c>
      <c r="E38" s="125" t="s">
        <v>253</v>
      </c>
      <c r="F38" s="180">
        <v>4</v>
      </c>
      <c r="G38" s="182">
        <v>2000</v>
      </c>
      <c r="H38" s="182">
        <v>11700</v>
      </c>
    </row>
    <row r="39" spans="1:8" ht="271.05" customHeight="1">
      <c r="A39" s="125">
        <v>25</v>
      </c>
      <c r="B39" s="125" t="s">
        <v>291</v>
      </c>
      <c r="C39" s="39"/>
      <c r="D39" s="125" t="s">
        <v>255</v>
      </c>
      <c r="E39" s="125" t="s">
        <v>259</v>
      </c>
      <c r="F39" s="180">
        <f>4-1</f>
        <v>3</v>
      </c>
      <c r="G39" s="182">
        <v>650</v>
      </c>
      <c r="H39" s="182">
        <v>6500</v>
      </c>
    </row>
    <row r="40" spans="1:8" ht="289.95" customHeight="1">
      <c r="A40" s="125">
        <v>26</v>
      </c>
      <c r="B40" s="125" t="s">
        <v>300</v>
      </c>
      <c r="C40" s="39"/>
      <c r="D40" s="125"/>
      <c r="E40" s="125" t="s">
        <v>301</v>
      </c>
      <c r="F40" s="180">
        <v>6</v>
      </c>
      <c r="G40" s="182">
        <v>2000</v>
      </c>
      <c r="H40" s="182">
        <v>15000</v>
      </c>
    </row>
    <row r="41" spans="1:8" ht="138.44999999999999" customHeight="1">
      <c r="A41" s="125">
        <v>27</v>
      </c>
      <c r="B41" s="125" t="s">
        <v>292</v>
      </c>
      <c r="C41" s="39"/>
      <c r="D41" s="125" t="s">
        <v>266</v>
      </c>
      <c r="E41" s="125" t="s">
        <v>276</v>
      </c>
      <c r="F41" s="180">
        <v>4</v>
      </c>
      <c r="G41" s="182">
        <v>1500</v>
      </c>
      <c r="H41" s="182">
        <v>15600</v>
      </c>
    </row>
    <row r="42" spans="1:8" ht="141.44999999999999" customHeight="1">
      <c r="A42" s="125">
        <v>28</v>
      </c>
      <c r="B42" s="125" t="s">
        <v>293</v>
      </c>
      <c r="C42" s="39"/>
      <c r="D42" s="125" t="s">
        <v>260</v>
      </c>
      <c r="E42" s="125" t="s">
        <v>264</v>
      </c>
      <c r="F42" s="180">
        <v>4</v>
      </c>
      <c r="G42" s="182">
        <v>700</v>
      </c>
      <c r="H42" s="182">
        <v>7800</v>
      </c>
    </row>
    <row r="43" spans="1:8" ht="145.19999999999999" customHeight="1">
      <c r="A43" s="125">
        <v>29</v>
      </c>
      <c r="B43" s="125" t="s">
        <v>294</v>
      </c>
      <c r="C43" s="39"/>
      <c r="D43" s="125" t="s">
        <v>261</v>
      </c>
      <c r="E43" s="125" t="s">
        <v>263</v>
      </c>
      <c r="F43" s="180">
        <v>4</v>
      </c>
      <c r="G43" s="182">
        <v>600</v>
      </c>
      <c r="H43" s="182">
        <v>6500</v>
      </c>
    </row>
    <row r="44" spans="1:8" ht="118.8" customHeight="1">
      <c r="A44" s="125">
        <v>30</v>
      </c>
      <c r="B44" s="125" t="s">
        <v>297</v>
      </c>
      <c r="C44" s="39"/>
      <c r="D44" s="125" t="s">
        <v>262</v>
      </c>
      <c r="E44" s="125" t="s">
        <v>265</v>
      </c>
      <c r="F44" s="180">
        <v>4</v>
      </c>
      <c r="G44" s="182">
        <v>500</v>
      </c>
      <c r="H44" s="182">
        <v>5000</v>
      </c>
    </row>
    <row r="45" spans="1:8" ht="241.05" customHeight="1">
      <c r="A45" s="125">
        <v>31</v>
      </c>
      <c r="B45" s="125" t="s">
        <v>298</v>
      </c>
      <c r="C45" s="39"/>
      <c r="D45" s="125"/>
      <c r="E45" s="125" t="s">
        <v>299</v>
      </c>
      <c r="F45" s="180">
        <v>4</v>
      </c>
      <c r="G45" s="182">
        <v>750</v>
      </c>
      <c r="H45" s="182">
        <v>7500</v>
      </c>
    </row>
    <row r="46" spans="1:8" ht="228" customHeight="1">
      <c r="A46" s="125">
        <v>32</v>
      </c>
      <c r="B46" s="125" t="s">
        <v>302</v>
      </c>
      <c r="C46" s="39"/>
      <c r="D46" s="125" t="s">
        <v>303</v>
      </c>
      <c r="E46" s="125" t="s">
        <v>405</v>
      </c>
      <c r="F46" s="180">
        <v>6</v>
      </c>
      <c r="G46" s="182">
        <v>400</v>
      </c>
      <c r="H46" s="182">
        <v>3500</v>
      </c>
    </row>
    <row r="47" spans="1:8" ht="322.05" customHeight="1">
      <c r="A47" s="125">
        <v>33</v>
      </c>
      <c r="B47" s="125" t="s">
        <v>314</v>
      </c>
      <c r="C47" s="39"/>
      <c r="D47" s="125" t="s">
        <v>313</v>
      </c>
      <c r="E47" s="125" t="s">
        <v>406</v>
      </c>
      <c r="F47" s="180">
        <v>4</v>
      </c>
      <c r="G47" s="182">
        <v>350</v>
      </c>
      <c r="H47" s="182">
        <v>2500</v>
      </c>
    </row>
    <row r="48" spans="1:8" ht="214.05" customHeight="1">
      <c r="A48" s="125">
        <v>34</v>
      </c>
      <c r="B48" s="125" t="s">
        <v>315</v>
      </c>
      <c r="C48" s="39"/>
      <c r="D48" s="125" t="s">
        <v>312</v>
      </c>
      <c r="E48" s="125" t="s">
        <v>407</v>
      </c>
      <c r="F48" s="180">
        <v>8</v>
      </c>
      <c r="G48" s="182">
        <v>300</v>
      </c>
      <c r="H48" s="182">
        <v>2000</v>
      </c>
    </row>
    <row r="49" spans="1:10" ht="213" customHeight="1">
      <c r="A49" s="125">
        <v>35</v>
      </c>
      <c r="B49" s="125" t="s">
        <v>316</v>
      </c>
      <c r="C49" s="39"/>
      <c r="D49" s="125" t="s">
        <v>311</v>
      </c>
      <c r="E49" s="125" t="s">
        <v>408</v>
      </c>
      <c r="F49" s="180">
        <f>8-1</f>
        <v>7</v>
      </c>
      <c r="G49" s="182">
        <v>250</v>
      </c>
      <c r="H49" s="182">
        <v>1500</v>
      </c>
    </row>
    <row r="50" spans="1:10" ht="172.8" customHeight="1">
      <c r="A50" s="125">
        <v>36</v>
      </c>
      <c r="B50" s="125" t="s">
        <v>307</v>
      </c>
      <c r="C50" s="39"/>
      <c r="D50" s="125" t="s">
        <v>386</v>
      </c>
      <c r="E50" s="125" t="s">
        <v>306</v>
      </c>
      <c r="F50" s="180">
        <v>8</v>
      </c>
      <c r="G50" s="182">
        <v>300</v>
      </c>
      <c r="H50" s="182">
        <v>2000</v>
      </c>
    </row>
    <row r="51" spans="1:10" ht="138.44999999999999" customHeight="1">
      <c r="A51" s="125">
        <v>37</v>
      </c>
      <c r="B51" s="125" t="s">
        <v>308</v>
      </c>
      <c r="C51" s="39"/>
      <c r="D51" s="230" t="s">
        <v>385</v>
      </c>
      <c r="E51" s="125" t="s">
        <v>309</v>
      </c>
      <c r="F51" s="180">
        <v>8</v>
      </c>
      <c r="G51" s="182">
        <v>200</v>
      </c>
      <c r="H51" s="182">
        <v>1500</v>
      </c>
    </row>
    <row r="52" spans="1:10" ht="98.55" customHeight="1">
      <c r="A52" s="125">
        <v>38</v>
      </c>
      <c r="B52" s="125" t="s">
        <v>308</v>
      </c>
      <c r="C52" s="39"/>
      <c r="D52" s="230" t="s">
        <v>384</v>
      </c>
      <c r="E52" s="125" t="s">
        <v>392</v>
      </c>
      <c r="F52" s="180">
        <v>32</v>
      </c>
      <c r="G52" s="182">
        <v>100</v>
      </c>
      <c r="H52" s="182">
        <v>600</v>
      </c>
    </row>
    <row r="53" spans="1:10" ht="120.45" customHeight="1">
      <c r="A53" s="182">
        <v>39</v>
      </c>
      <c r="B53" s="125" t="s">
        <v>318</v>
      </c>
      <c r="C53" s="39"/>
      <c r="D53" s="125" t="s">
        <v>50</v>
      </c>
      <c r="E53" s="125" t="s">
        <v>317</v>
      </c>
      <c r="F53" s="125">
        <v>2</v>
      </c>
      <c r="G53" s="182">
        <v>400</v>
      </c>
      <c r="H53" s="182">
        <v>3000</v>
      </c>
      <c r="J53" s="247"/>
    </row>
    <row r="54" spans="1:10" ht="102" customHeight="1">
      <c r="A54" s="182">
        <v>40</v>
      </c>
      <c r="B54" s="125" t="s">
        <v>316</v>
      </c>
      <c r="C54" s="39"/>
      <c r="D54" s="125" t="s">
        <v>50</v>
      </c>
      <c r="E54" s="125" t="s">
        <v>319</v>
      </c>
      <c r="F54" s="125">
        <v>3</v>
      </c>
      <c r="G54" s="182">
        <v>400</v>
      </c>
      <c r="H54" s="182">
        <v>3000</v>
      </c>
    </row>
    <row r="55" spans="1:10" ht="103.8" customHeight="1">
      <c r="A55" s="182">
        <v>41</v>
      </c>
      <c r="B55" s="125" t="s">
        <v>320</v>
      </c>
      <c r="C55" s="39"/>
      <c r="D55" s="125" t="s">
        <v>368</v>
      </c>
      <c r="E55" s="125" t="s">
        <v>379</v>
      </c>
      <c r="F55" s="125">
        <v>3</v>
      </c>
      <c r="G55" s="182">
        <v>250</v>
      </c>
      <c r="H55" s="182">
        <v>2500</v>
      </c>
    </row>
    <row r="56" spans="1:10" ht="172.2" customHeight="1">
      <c r="A56" s="182"/>
      <c r="B56" s="125" t="s">
        <v>478</v>
      </c>
      <c r="C56" s="39"/>
      <c r="D56" s="125" t="s">
        <v>479</v>
      </c>
      <c r="E56" s="125" t="s">
        <v>379</v>
      </c>
      <c r="F56" s="125">
        <v>3</v>
      </c>
      <c r="G56" s="182">
        <v>400</v>
      </c>
      <c r="H56" s="182">
        <v>3000</v>
      </c>
    </row>
    <row r="57" spans="1:10" ht="98.55" customHeight="1">
      <c r="A57" s="182">
        <v>42</v>
      </c>
      <c r="B57" s="182" t="s">
        <v>370</v>
      </c>
      <c r="C57" s="39"/>
      <c r="D57" s="182" t="s">
        <v>369</v>
      </c>
      <c r="E57" s="125" t="s">
        <v>378</v>
      </c>
      <c r="F57" s="182">
        <v>3</v>
      </c>
      <c r="G57" s="182">
        <v>200</v>
      </c>
      <c r="H57" s="182">
        <v>2000</v>
      </c>
    </row>
    <row r="58" spans="1:10" ht="103.8" customHeight="1">
      <c r="A58" s="182">
        <v>43</v>
      </c>
      <c r="B58" s="182" t="s">
        <v>371</v>
      </c>
      <c r="C58" s="39"/>
      <c r="D58" s="182" t="s">
        <v>403</v>
      </c>
      <c r="E58" s="125" t="s">
        <v>372</v>
      </c>
      <c r="F58" s="182">
        <f>150-13-2</f>
        <v>135</v>
      </c>
      <c r="G58" s="182">
        <v>50</v>
      </c>
      <c r="H58" s="182">
        <v>400</v>
      </c>
    </row>
    <row r="59" spans="1:10" ht="100.2" customHeight="1">
      <c r="A59" s="182">
        <v>44</v>
      </c>
      <c r="B59" s="182" t="s">
        <v>373</v>
      </c>
      <c r="C59" s="39"/>
      <c r="D59" s="182" t="s">
        <v>404</v>
      </c>
      <c r="E59" s="125" t="s">
        <v>374</v>
      </c>
      <c r="F59" s="182">
        <f>150-18-3</f>
        <v>129</v>
      </c>
      <c r="G59" s="182">
        <v>50</v>
      </c>
      <c r="H59" s="182">
        <v>400</v>
      </c>
    </row>
    <row r="60" spans="1:10" ht="98.55" customHeight="1">
      <c r="A60" s="182">
        <v>45</v>
      </c>
      <c r="B60" s="182" t="s">
        <v>375</v>
      </c>
      <c r="C60" s="39"/>
      <c r="D60" s="182" t="s">
        <v>377</v>
      </c>
      <c r="E60" s="182" t="s">
        <v>376</v>
      </c>
      <c r="F60" s="182">
        <v>33</v>
      </c>
      <c r="G60" s="182">
        <v>100</v>
      </c>
      <c r="H60" s="182">
        <v>600</v>
      </c>
    </row>
    <row r="61" spans="1:10" ht="104.4" customHeight="1">
      <c r="A61" s="182">
        <v>46</v>
      </c>
      <c r="B61" s="182" t="s">
        <v>487</v>
      </c>
      <c r="C61" s="182"/>
      <c r="D61" s="182" t="s">
        <v>489</v>
      </c>
      <c r="E61" s="182" t="s">
        <v>488</v>
      </c>
      <c r="F61" s="182">
        <v>15</v>
      </c>
      <c r="G61" s="182">
        <v>60</v>
      </c>
      <c r="H61" s="182">
        <v>500</v>
      </c>
    </row>
    <row r="62" spans="1:10" ht="115.2" customHeight="1">
      <c r="A62" s="182">
        <v>47</v>
      </c>
      <c r="B62" s="182" t="s">
        <v>490</v>
      </c>
      <c r="C62" s="182"/>
      <c r="D62" s="182" t="s">
        <v>492</v>
      </c>
      <c r="E62" s="182" t="s">
        <v>491</v>
      </c>
      <c r="F62" s="182">
        <v>15</v>
      </c>
      <c r="G62" s="182">
        <v>200</v>
      </c>
      <c r="H62" s="182">
        <v>1000</v>
      </c>
    </row>
  </sheetData>
  <mergeCells count="3">
    <mergeCell ref="G10:H10"/>
    <mergeCell ref="A13:H13"/>
    <mergeCell ref="A7:H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C035-E627-4573-8037-176156E6EB1F}">
  <dimension ref="A2:G28"/>
  <sheetViews>
    <sheetView tabSelected="1" topLeftCell="A25" workbookViewId="0">
      <selection activeCell="D30" sqref="D30"/>
    </sheetView>
  </sheetViews>
  <sheetFormatPr defaultColWidth="8.77734375" defaultRowHeight="14.4"/>
  <cols>
    <col min="2" max="2" width="83" customWidth="1"/>
    <col min="3" max="3" width="23.109375" customWidth="1"/>
    <col min="4" max="4" width="30.109375" customWidth="1"/>
    <col min="5" max="5" width="7.77734375" bestFit="1" customWidth="1"/>
    <col min="6" max="6" width="8.77734375" customWidth="1"/>
  </cols>
  <sheetData>
    <row r="2" spans="1:7" ht="66" customHeight="1"/>
    <row r="3" spans="1:7">
      <c r="A3" s="293" t="s">
        <v>0</v>
      </c>
      <c r="B3" s="294"/>
      <c r="C3" s="294"/>
      <c r="D3" s="294"/>
      <c r="E3" s="294"/>
      <c r="F3" s="294"/>
      <c r="G3" s="294"/>
    </row>
    <row r="4" spans="1:7" ht="15" thickBot="1">
      <c r="A4" s="293"/>
      <c r="B4" s="294"/>
      <c r="C4" s="294"/>
      <c r="D4" s="294"/>
      <c r="E4" s="294"/>
      <c r="F4" s="294"/>
      <c r="G4" s="294"/>
    </row>
    <row r="5" spans="1:7" s="67" customFormat="1" ht="43.5" customHeight="1">
      <c r="A5" s="218" t="s">
        <v>140</v>
      </c>
      <c r="B5" s="219" t="s">
        <v>141</v>
      </c>
      <c r="C5" s="219" t="s">
        <v>111</v>
      </c>
      <c r="D5" s="219" t="s">
        <v>142</v>
      </c>
      <c r="E5" s="219" t="s">
        <v>177</v>
      </c>
      <c r="F5" s="219" t="s">
        <v>34</v>
      </c>
      <c r="G5" s="220" t="s">
        <v>35</v>
      </c>
    </row>
    <row r="6" spans="1:7" s="70" customFormat="1" ht="68.55" customHeight="1">
      <c r="A6" s="221">
        <v>1</v>
      </c>
      <c r="B6" s="68" t="s">
        <v>414</v>
      </c>
      <c r="C6" s="68" t="s">
        <v>185</v>
      </c>
      <c r="D6" s="68"/>
      <c r="E6" s="101">
        <v>7</v>
      </c>
      <c r="F6" s="69">
        <v>350</v>
      </c>
      <c r="G6" s="222">
        <v>1500</v>
      </c>
    </row>
    <row r="7" spans="1:7" s="70" customFormat="1" ht="66" customHeight="1">
      <c r="A7" s="221">
        <v>1</v>
      </c>
      <c r="B7" s="68" t="s">
        <v>415</v>
      </c>
      <c r="C7" s="68" t="s">
        <v>186</v>
      </c>
      <c r="D7" s="68"/>
      <c r="E7" s="101">
        <v>6</v>
      </c>
      <c r="F7" s="69">
        <v>350</v>
      </c>
      <c r="G7" s="222">
        <v>1500</v>
      </c>
    </row>
    <row r="8" spans="1:7" s="70" customFormat="1" ht="66" customHeight="1">
      <c r="A8" s="221">
        <v>3</v>
      </c>
      <c r="B8" s="68" t="s">
        <v>416</v>
      </c>
      <c r="C8" s="68" t="s">
        <v>187</v>
      </c>
      <c r="D8" s="68"/>
      <c r="E8" s="101">
        <v>4</v>
      </c>
      <c r="F8" s="69">
        <f t="shared" ref="F8:F10" si="0">G8*25%</f>
        <v>500</v>
      </c>
      <c r="G8" s="222">
        <v>2000</v>
      </c>
    </row>
    <row r="9" spans="1:7" s="70" customFormat="1" ht="66" customHeight="1">
      <c r="A9" s="221">
        <v>4</v>
      </c>
      <c r="B9" s="68" t="s">
        <v>417</v>
      </c>
      <c r="C9" s="68" t="s">
        <v>188</v>
      </c>
      <c r="D9" s="68"/>
      <c r="E9" s="101">
        <v>6</v>
      </c>
      <c r="F9" s="69">
        <v>350</v>
      </c>
      <c r="G9" s="222">
        <v>1500</v>
      </c>
    </row>
    <row r="10" spans="1:7" s="70" customFormat="1" ht="66" customHeight="1">
      <c r="A10" s="221">
        <v>6</v>
      </c>
      <c r="B10" s="68" t="s">
        <v>418</v>
      </c>
      <c r="C10" s="68" t="s">
        <v>189</v>
      </c>
      <c r="D10" s="68"/>
      <c r="E10" s="101">
        <v>6</v>
      </c>
      <c r="F10" s="69">
        <f t="shared" si="0"/>
        <v>500</v>
      </c>
      <c r="G10" s="222">
        <v>2000</v>
      </c>
    </row>
    <row r="11" spans="1:7" s="70" customFormat="1" ht="66" customHeight="1">
      <c r="A11" s="221">
        <v>7</v>
      </c>
      <c r="B11" s="68" t="s">
        <v>419</v>
      </c>
      <c r="C11" s="68" t="s">
        <v>190</v>
      </c>
      <c r="D11" s="68"/>
      <c r="E11" s="101">
        <v>6</v>
      </c>
      <c r="F11" s="69">
        <v>350</v>
      </c>
      <c r="G11" s="222">
        <v>1500</v>
      </c>
    </row>
    <row r="12" spans="1:7" s="70" customFormat="1" ht="66" customHeight="1">
      <c r="A12" s="221">
        <v>8</v>
      </c>
      <c r="B12" s="68" t="s">
        <v>420</v>
      </c>
      <c r="C12" s="68" t="s">
        <v>191</v>
      </c>
      <c r="D12" s="68"/>
      <c r="E12" s="101">
        <v>6</v>
      </c>
      <c r="F12" s="69">
        <v>350</v>
      </c>
      <c r="G12" s="222">
        <v>1500</v>
      </c>
    </row>
    <row r="13" spans="1:7" s="70" customFormat="1" ht="66" customHeight="1">
      <c r="A13" s="221">
        <v>9</v>
      </c>
      <c r="B13" s="68" t="s">
        <v>421</v>
      </c>
      <c r="C13" s="68" t="s">
        <v>192</v>
      </c>
      <c r="D13" s="68"/>
      <c r="E13" s="101">
        <v>6</v>
      </c>
      <c r="F13" s="69">
        <v>350</v>
      </c>
      <c r="G13" s="222">
        <v>1500</v>
      </c>
    </row>
    <row r="14" spans="1:7" s="70" customFormat="1" ht="66" customHeight="1">
      <c r="A14" s="221">
        <v>10</v>
      </c>
      <c r="B14" s="68" t="s">
        <v>422</v>
      </c>
      <c r="C14" s="68" t="s">
        <v>193</v>
      </c>
      <c r="D14" s="68"/>
      <c r="E14" s="101">
        <v>6</v>
      </c>
      <c r="F14" s="69">
        <v>350</v>
      </c>
      <c r="G14" s="222">
        <v>1500</v>
      </c>
    </row>
    <row r="15" spans="1:7" s="70" customFormat="1" ht="66" customHeight="1">
      <c r="A15" s="221">
        <v>11</v>
      </c>
      <c r="B15" s="68" t="s">
        <v>423</v>
      </c>
      <c r="C15" s="68" t="s">
        <v>194</v>
      </c>
      <c r="D15" s="68"/>
      <c r="E15" s="101">
        <v>5</v>
      </c>
      <c r="F15" s="69">
        <v>350</v>
      </c>
      <c r="G15" s="222">
        <v>1500</v>
      </c>
    </row>
    <row r="16" spans="1:7" s="70" customFormat="1" ht="66" customHeight="1">
      <c r="A16" s="221">
        <v>12</v>
      </c>
      <c r="B16" s="68" t="s">
        <v>424</v>
      </c>
      <c r="C16" s="68" t="s">
        <v>195</v>
      </c>
      <c r="D16" s="68"/>
      <c r="E16" s="101">
        <v>6</v>
      </c>
      <c r="F16" s="69">
        <v>500</v>
      </c>
      <c r="G16" s="222">
        <v>2000</v>
      </c>
    </row>
    <row r="17" spans="1:7" ht="136.80000000000001" customHeight="1">
      <c r="A17" s="221">
        <v>13</v>
      </c>
      <c r="B17" s="68" t="s">
        <v>425</v>
      </c>
      <c r="C17" s="68" t="s">
        <v>271</v>
      </c>
      <c r="D17" s="68"/>
      <c r="E17" s="101">
        <v>1</v>
      </c>
      <c r="F17" s="69">
        <v>400</v>
      </c>
      <c r="G17" s="222">
        <v>2000</v>
      </c>
    </row>
    <row r="18" spans="1:7" ht="136.80000000000001" customHeight="1">
      <c r="A18" s="221">
        <v>13</v>
      </c>
      <c r="B18" s="68" t="s">
        <v>426</v>
      </c>
      <c r="C18" s="68" t="s">
        <v>398</v>
      </c>
      <c r="D18" s="68"/>
      <c r="E18" s="101">
        <v>1</v>
      </c>
      <c r="F18" s="69">
        <v>350</v>
      </c>
      <c r="G18" s="222">
        <v>1800</v>
      </c>
    </row>
    <row r="19" spans="1:7" ht="114" customHeight="1">
      <c r="A19" s="221">
        <v>14</v>
      </c>
      <c r="B19" s="68" t="s">
        <v>427</v>
      </c>
      <c r="C19" s="68" t="s">
        <v>275</v>
      </c>
      <c r="D19" s="68"/>
      <c r="E19" s="101">
        <v>2</v>
      </c>
      <c r="F19" s="69">
        <v>400</v>
      </c>
      <c r="G19" s="222">
        <v>2000</v>
      </c>
    </row>
    <row r="20" spans="1:7" ht="114" customHeight="1">
      <c r="A20" s="221">
        <v>14</v>
      </c>
      <c r="B20" s="68" t="s">
        <v>428</v>
      </c>
      <c r="C20" s="68" t="s">
        <v>399</v>
      </c>
      <c r="D20" s="68"/>
      <c r="E20" s="101">
        <v>1</v>
      </c>
      <c r="F20" s="69">
        <v>350</v>
      </c>
      <c r="G20" s="222">
        <v>1800</v>
      </c>
    </row>
    <row r="21" spans="1:7" ht="156" customHeight="1">
      <c r="A21" s="221">
        <v>15</v>
      </c>
      <c r="B21" s="68" t="s">
        <v>323</v>
      </c>
      <c r="C21" s="68" t="s">
        <v>322</v>
      </c>
      <c r="D21" s="68"/>
      <c r="E21" s="101">
        <v>3</v>
      </c>
      <c r="F21" s="69">
        <v>100</v>
      </c>
      <c r="G21" s="222">
        <v>800</v>
      </c>
    </row>
    <row r="22" spans="1:7" ht="114" customHeight="1">
      <c r="A22" s="221">
        <v>16</v>
      </c>
      <c r="B22" s="68" t="s">
        <v>324</v>
      </c>
      <c r="C22" s="68" t="s">
        <v>325</v>
      </c>
      <c r="D22" s="68"/>
      <c r="E22" s="101">
        <v>3</v>
      </c>
      <c r="F22" s="69">
        <v>100</v>
      </c>
      <c r="G22" s="222">
        <v>800</v>
      </c>
    </row>
    <row r="23" spans="1:7" ht="176.55" customHeight="1">
      <c r="A23" s="221"/>
      <c r="B23" s="68" t="s">
        <v>429</v>
      </c>
      <c r="C23" s="68" t="s">
        <v>400</v>
      </c>
      <c r="D23" s="68"/>
      <c r="E23" s="101">
        <v>6</v>
      </c>
      <c r="F23" s="69">
        <v>350</v>
      </c>
      <c r="G23" s="222">
        <v>1500</v>
      </c>
    </row>
    <row r="24" spans="1:7" ht="161.55000000000001" customHeight="1">
      <c r="A24" s="221"/>
      <c r="B24" s="68" t="s">
        <v>430</v>
      </c>
      <c r="C24" s="68" t="s">
        <v>401</v>
      </c>
      <c r="D24" s="68"/>
      <c r="E24" s="101">
        <v>3</v>
      </c>
      <c r="F24" s="69">
        <v>500</v>
      </c>
      <c r="G24" s="222">
        <f>2500</f>
        <v>2500</v>
      </c>
    </row>
    <row r="25" spans="1:7" ht="149.55000000000001" customHeight="1" thickBot="1">
      <c r="A25" s="249"/>
      <c r="B25" s="250" t="s">
        <v>431</v>
      </c>
      <c r="C25" s="250" t="s">
        <v>402</v>
      </c>
      <c r="D25" s="250"/>
      <c r="E25" s="251">
        <v>3</v>
      </c>
      <c r="F25" s="252">
        <v>400</v>
      </c>
      <c r="G25" s="253">
        <v>2000</v>
      </c>
    </row>
    <row r="26" spans="1:7" ht="15.6">
      <c r="A26" s="59" t="s">
        <v>204</v>
      </c>
      <c r="B26" s="59"/>
      <c r="C26" s="59"/>
    </row>
    <row r="27" spans="1:7" ht="15.6">
      <c r="A27" s="59" t="s">
        <v>205</v>
      </c>
      <c r="B27" s="59"/>
      <c r="C27" s="59"/>
    </row>
    <row r="28" spans="1:7" ht="15.6">
      <c r="A28" s="59" t="s">
        <v>206</v>
      </c>
      <c r="B28" s="59"/>
      <c r="C28" s="59"/>
    </row>
  </sheetData>
  <mergeCells count="1">
    <mergeCell ref="A3:G4"/>
  </mergeCells>
  <phoneticPr fontId="48" type="noConversion"/>
  <conditionalFormatting sqref="C5">
    <cfRule type="duplicateValues" dxfId="16" priority="12"/>
    <cfRule type="duplicateValues" dxfId="15" priority="13"/>
    <cfRule type="duplicateValues" dxfId="14" priority="14"/>
    <cfRule type="duplicateValues" dxfId="13" priority="15"/>
    <cfRule type="duplicateValues" dxfId="12" priority="16"/>
    <cfRule type="duplicateValues" dxfId="11" priority="17"/>
  </conditionalFormatting>
  <conditionalFormatting sqref="C6:C16">
    <cfRule type="duplicateValues" dxfId="10" priority="18"/>
    <cfRule type="duplicateValues" dxfId="9" priority="19"/>
    <cfRule type="duplicateValues" dxfId="8" priority="20"/>
    <cfRule type="duplicateValues" dxfId="7" priority="21"/>
    <cfRule type="duplicateValues" dxfId="6" priority="22"/>
    <cfRule type="duplicateValues" dxfId="5" priority="23"/>
    <cfRule type="duplicateValues" dxfId="4" priority="24"/>
    <cfRule type="duplicateValues" dxfId="3" priority="25"/>
    <cfRule type="duplicateValues" dxfId="2" priority="26"/>
    <cfRule type="duplicateValues" dxfId="1" priority="27"/>
    <cfRule type="duplicateValues" dxfId="0" priority="28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267DA-16F2-4528-8CF2-2E92ED1011AB}">
  <dimension ref="A1:I47"/>
  <sheetViews>
    <sheetView topLeftCell="A43" zoomScale="95" zoomScaleNormal="95" workbookViewId="0">
      <selection activeCell="E48" sqref="E48"/>
    </sheetView>
  </sheetViews>
  <sheetFormatPr defaultColWidth="8.77734375" defaultRowHeight="14.4"/>
  <cols>
    <col min="1" max="1" width="7.44140625" style="60" customWidth="1"/>
    <col min="2" max="2" width="36.6640625" style="60" customWidth="1"/>
    <col min="3" max="3" width="41.77734375" style="61" customWidth="1"/>
    <col min="4" max="4" width="18.77734375" style="61" bestFit="1" customWidth="1"/>
    <col min="5" max="5" width="30.77734375" style="61" customWidth="1"/>
    <col min="6" max="6" width="20.44140625" style="61" customWidth="1"/>
    <col min="7" max="7" width="28.77734375" style="45" bestFit="1" customWidth="1"/>
    <col min="8" max="8" width="26.6640625" style="45" bestFit="1" customWidth="1"/>
    <col min="9" max="9" width="27.109375" style="45" bestFit="1" customWidth="1"/>
    <col min="10" max="16384" width="8.77734375" style="45"/>
  </cols>
  <sheetData>
    <row r="1" spans="1:8">
      <c r="A1" s="41"/>
      <c r="B1" s="42"/>
      <c r="C1" s="43"/>
      <c r="D1" s="44"/>
      <c r="E1" s="44"/>
      <c r="F1" s="44"/>
    </row>
    <row r="2" spans="1:8">
      <c r="A2" s="41"/>
      <c r="B2" s="42"/>
      <c r="C2" s="43"/>
      <c r="D2" s="46"/>
      <c r="E2" s="46"/>
      <c r="F2" s="46"/>
    </row>
    <row r="3" spans="1:8">
      <c r="A3" s="41"/>
      <c r="B3" s="42"/>
      <c r="C3" s="43"/>
      <c r="D3" s="46"/>
      <c r="E3" s="46"/>
      <c r="F3" s="46"/>
    </row>
    <row r="4" spans="1:8">
      <c r="A4" s="47"/>
      <c r="B4" s="47"/>
      <c r="C4" s="48"/>
      <c r="D4" s="48"/>
      <c r="E4" s="48"/>
      <c r="F4" s="48"/>
    </row>
    <row r="5" spans="1:8">
      <c r="A5" s="45"/>
      <c r="B5" s="45"/>
      <c r="C5" s="49"/>
      <c r="D5" s="48"/>
      <c r="E5" s="48"/>
      <c r="F5" s="48"/>
    </row>
    <row r="6" spans="1:8">
      <c r="A6" s="50"/>
      <c r="B6" s="50"/>
      <c r="C6" s="49"/>
      <c r="D6" s="48"/>
      <c r="E6" s="48"/>
      <c r="F6" s="48"/>
    </row>
    <row r="7" spans="1:8" ht="15" thickBot="1">
      <c r="A7" s="47"/>
      <c r="B7" s="50"/>
      <c r="C7" s="49"/>
      <c r="D7" s="48"/>
      <c r="E7" s="48"/>
      <c r="F7" s="48"/>
    </row>
    <row r="8" spans="1:8" ht="15" thickBot="1">
      <c r="A8" s="295" t="s">
        <v>0</v>
      </c>
      <c r="B8" s="296"/>
      <c r="C8" s="296"/>
      <c r="D8" s="296"/>
      <c r="E8" s="296"/>
      <c r="F8" s="296"/>
      <c r="G8" s="297"/>
    </row>
    <row r="9" spans="1:8" ht="16.2" thickBot="1">
      <c r="A9" s="293"/>
      <c r="B9" s="294"/>
      <c r="C9" s="294"/>
      <c r="D9" s="294"/>
      <c r="E9" s="294"/>
      <c r="F9" s="294"/>
      <c r="G9" s="298"/>
      <c r="H9" s="174" t="s">
        <v>243</v>
      </c>
    </row>
    <row r="10" spans="1:8" s="52" customFormat="1" ht="15.6">
      <c r="A10" s="51" t="s">
        <v>115</v>
      </c>
      <c r="B10" s="62" t="s">
        <v>116</v>
      </c>
      <c r="C10" s="62" t="s">
        <v>117</v>
      </c>
      <c r="D10" s="62" t="s">
        <v>118</v>
      </c>
      <c r="E10" s="62" t="s">
        <v>119</v>
      </c>
      <c r="F10" s="62" t="s">
        <v>177</v>
      </c>
      <c r="G10" s="63" t="s">
        <v>139</v>
      </c>
      <c r="H10" s="64" t="s">
        <v>120</v>
      </c>
    </row>
    <row r="11" spans="1:8" s="52" customFormat="1" ht="99.45" customHeight="1">
      <c r="A11" s="54">
        <v>1</v>
      </c>
      <c r="B11" s="55"/>
      <c r="C11" s="57" t="s">
        <v>327</v>
      </c>
      <c r="D11" s="53" t="s">
        <v>121</v>
      </c>
      <c r="E11" s="55" t="s">
        <v>122</v>
      </c>
      <c r="F11" s="55">
        <v>24</v>
      </c>
      <c r="G11" s="56">
        <v>250</v>
      </c>
      <c r="H11" s="65">
        <v>35</v>
      </c>
    </row>
    <row r="12" spans="1:8" s="52" customFormat="1" ht="99.45" customHeight="1">
      <c r="A12" s="54">
        <v>2</v>
      </c>
      <c r="B12" s="55"/>
      <c r="C12" s="57" t="s">
        <v>328</v>
      </c>
      <c r="D12" s="53" t="s">
        <v>121</v>
      </c>
      <c r="E12" s="55" t="s">
        <v>122</v>
      </c>
      <c r="F12" s="55">
        <v>12</v>
      </c>
      <c r="G12" s="56">
        <v>250</v>
      </c>
      <c r="H12" s="65">
        <v>35</v>
      </c>
    </row>
    <row r="13" spans="1:8" s="52" customFormat="1" ht="130.80000000000001" customHeight="1">
      <c r="A13" s="54">
        <v>3</v>
      </c>
      <c r="B13" s="55"/>
      <c r="C13" s="57" t="s">
        <v>330</v>
      </c>
      <c r="D13" s="55" t="s">
        <v>125</v>
      </c>
      <c r="E13" s="55" t="s">
        <v>126</v>
      </c>
      <c r="F13" s="55">
        <v>24</v>
      </c>
      <c r="G13" s="56">
        <v>200</v>
      </c>
      <c r="H13" s="65">
        <v>30</v>
      </c>
    </row>
    <row r="14" spans="1:8" s="52" customFormat="1" ht="127.8" customHeight="1">
      <c r="A14" s="54">
        <v>4</v>
      </c>
      <c r="B14" s="55"/>
      <c r="C14" s="57" t="s">
        <v>331</v>
      </c>
      <c r="D14" s="55" t="s">
        <v>125</v>
      </c>
      <c r="E14" s="55" t="s">
        <v>126</v>
      </c>
      <c r="F14" s="55">
        <v>11</v>
      </c>
      <c r="G14" s="56">
        <v>200</v>
      </c>
      <c r="H14" s="65">
        <v>30</v>
      </c>
    </row>
    <row r="15" spans="1:8" s="52" customFormat="1" ht="109.2" customHeight="1">
      <c r="A15" s="54">
        <v>5</v>
      </c>
      <c r="B15" s="55"/>
      <c r="C15" s="57" t="s">
        <v>329</v>
      </c>
      <c r="D15" s="55" t="s">
        <v>125</v>
      </c>
      <c r="E15" s="55" t="s">
        <v>126</v>
      </c>
      <c r="F15" s="55">
        <v>24</v>
      </c>
      <c r="G15" s="56">
        <v>200</v>
      </c>
      <c r="H15" s="65">
        <v>30</v>
      </c>
    </row>
    <row r="16" spans="1:8" s="52" customFormat="1" ht="127.8" customHeight="1">
      <c r="A16" s="54">
        <v>6</v>
      </c>
      <c r="B16" s="55"/>
      <c r="C16" s="57" t="s">
        <v>329</v>
      </c>
      <c r="D16" s="55" t="s">
        <v>125</v>
      </c>
      <c r="E16" s="55" t="s">
        <v>126</v>
      </c>
      <c r="F16" s="55">
        <f>36-1</f>
        <v>35</v>
      </c>
      <c r="G16" s="56">
        <v>200</v>
      </c>
      <c r="H16" s="65">
        <v>30</v>
      </c>
    </row>
    <row r="17" spans="1:9" s="52" customFormat="1" ht="138.44999999999999" customHeight="1">
      <c r="A17" s="54">
        <v>7</v>
      </c>
      <c r="B17" s="57"/>
      <c r="C17" s="53" t="s">
        <v>127</v>
      </c>
      <c r="D17" s="58" t="s">
        <v>128</v>
      </c>
      <c r="E17" s="57" t="s">
        <v>129</v>
      </c>
      <c r="F17" s="57">
        <v>60</v>
      </c>
      <c r="G17" s="56">
        <v>200</v>
      </c>
      <c r="H17" s="65">
        <v>30</v>
      </c>
    </row>
    <row r="18" spans="1:9" s="52" customFormat="1" ht="134.55000000000001" customHeight="1">
      <c r="A18" s="54">
        <v>8</v>
      </c>
      <c r="B18" s="55"/>
      <c r="C18" s="55" t="s">
        <v>332</v>
      </c>
      <c r="D18" s="55" t="s">
        <v>130</v>
      </c>
      <c r="E18" s="57" t="s">
        <v>131</v>
      </c>
      <c r="F18" s="57">
        <v>48</v>
      </c>
      <c r="G18" s="56">
        <v>200</v>
      </c>
      <c r="H18" s="65">
        <v>30</v>
      </c>
    </row>
    <row r="19" spans="1:9" s="52" customFormat="1" ht="137.55000000000001" customHeight="1">
      <c r="A19" s="54">
        <v>9</v>
      </c>
      <c r="B19" s="55"/>
      <c r="C19" s="55" t="s">
        <v>333</v>
      </c>
      <c r="D19" s="55" t="s">
        <v>130</v>
      </c>
      <c r="E19" s="57" t="s">
        <v>131</v>
      </c>
      <c r="F19" s="57">
        <v>40</v>
      </c>
      <c r="G19" s="56">
        <v>200</v>
      </c>
      <c r="H19" s="65">
        <v>30</v>
      </c>
    </row>
    <row r="20" spans="1:9" s="52" customFormat="1" ht="132.44999999999999" customHeight="1">
      <c r="A20" s="54">
        <v>10</v>
      </c>
      <c r="B20" s="55"/>
      <c r="C20" s="55" t="s">
        <v>334</v>
      </c>
      <c r="D20" s="55" t="s">
        <v>130</v>
      </c>
      <c r="E20" s="57" t="s">
        <v>131</v>
      </c>
      <c r="F20" s="57">
        <v>12</v>
      </c>
      <c r="G20" s="56">
        <v>200</v>
      </c>
      <c r="H20" s="65">
        <v>30</v>
      </c>
    </row>
    <row r="21" spans="1:9" s="52" customFormat="1" ht="132.44999999999999" customHeight="1">
      <c r="A21" s="54">
        <v>11</v>
      </c>
      <c r="B21" s="55"/>
      <c r="C21" s="55" t="s">
        <v>335</v>
      </c>
      <c r="D21" s="55" t="s">
        <v>130</v>
      </c>
      <c r="E21" s="57" t="s">
        <v>131</v>
      </c>
      <c r="F21" s="57">
        <v>15</v>
      </c>
      <c r="G21" s="56">
        <v>200</v>
      </c>
      <c r="H21" s="65">
        <v>30</v>
      </c>
    </row>
    <row r="22" spans="1:9" s="52" customFormat="1" ht="141" customHeight="1">
      <c r="A22" s="54">
        <v>12</v>
      </c>
      <c r="B22" s="55"/>
      <c r="C22" s="55" t="s">
        <v>336</v>
      </c>
      <c r="D22" s="55" t="s">
        <v>130</v>
      </c>
      <c r="E22" s="57" t="s">
        <v>131</v>
      </c>
      <c r="F22" s="57">
        <v>15</v>
      </c>
      <c r="G22" s="56">
        <v>200</v>
      </c>
      <c r="H22" s="65">
        <v>30</v>
      </c>
    </row>
    <row r="23" spans="1:9" s="52" customFormat="1" ht="120" customHeight="1">
      <c r="A23" s="54">
        <v>13</v>
      </c>
      <c r="B23" s="66"/>
      <c r="C23" s="57" t="s">
        <v>337</v>
      </c>
      <c r="D23" s="55" t="s">
        <v>133</v>
      </c>
      <c r="E23" s="55" t="s">
        <v>134</v>
      </c>
      <c r="F23" s="55">
        <f>39-2</f>
        <v>37</v>
      </c>
      <c r="G23" s="56">
        <v>100</v>
      </c>
      <c r="H23" s="65">
        <v>25</v>
      </c>
    </row>
    <row r="24" spans="1:9" s="52" customFormat="1" ht="120" customHeight="1">
      <c r="A24" s="54">
        <v>14</v>
      </c>
      <c r="B24" s="66"/>
      <c r="C24" s="57" t="s">
        <v>132</v>
      </c>
      <c r="D24" s="55" t="s">
        <v>133</v>
      </c>
      <c r="E24" s="55" t="s">
        <v>134</v>
      </c>
      <c r="F24" s="55">
        <v>24</v>
      </c>
      <c r="G24" s="56">
        <v>100</v>
      </c>
      <c r="H24" s="65">
        <v>25</v>
      </c>
    </row>
    <row r="25" spans="1:9" s="52" customFormat="1" ht="120" customHeight="1">
      <c r="A25" s="54">
        <v>15</v>
      </c>
      <c r="B25" s="66"/>
      <c r="C25" s="57" t="s">
        <v>338</v>
      </c>
      <c r="D25" s="55" t="s">
        <v>133</v>
      </c>
      <c r="E25" s="55" t="s">
        <v>134</v>
      </c>
      <c r="F25" s="55">
        <v>40</v>
      </c>
      <c r="G25" s="56">
        <v>100</v>
      </c>
      <c r="H25" s="65">
        <v>25</v>
      </c>
      <c r="I25" s="52" t="s">
        <v>269</v>
      </c>
    </row>
    <row r="26" spans="1:9" s="52" customFormat="1" ht="120" customHeight="1">
      <c r="A26" s="54">
        <v>16</v>
      </c>
      <c r="B26" s="66"/>
      <c r="C26" s="57" t="s">
        <v>339</v>
      </c>
      <c r="D26" s="55" t="s">
        <v>133</v>
      </c>
      <c r="E26" s="55" t="s">
        <v>134</v>
      </c>
      <c r="F26" s="55">
        <v>25</v>
      </c>
      <c r="G26" s="56">
        <v>100</v>
      </c>
      <c r="H26" s="65">
        <v>25</v>
      </c>
    </row>
    <row r="27" spans="1:9" s="52" customFormat="1" ht="120" customHeight="1">
      <c r="A27" s="54">
        <v>17</v>
      </c>
      <c r="B27" s="66"/>
      <c r="C27" s="57" t="s">
        <v>340</v>
      </c>
      <c r="D27" s="55" t="s">
        <v>133</v>
      </c>
      <c r="E27" s="55" t="s">
        <v>134</v>
      </c>
      <c r="F27" s="55">
        <v>20</v>
      </c>
      <c r="G27" s="56">
        <v>100</v>
      </c>
      <c r="H27" s="65">
        <v>25</v>
      </c>
    </row>
    <row r="28" spans="1:9" s="52" customFormat="1" ht="120" customHeight="1">
      <c r="A28" s="54">
        <v>18</v>
      </c>
      <c r="B28" s="66"/>
      <c r="C28" s="57" t="s">
        <v>341</v>
      </c>
      <c r="D28" s="55" t="s">
        <v>133</v>
      </c>
      <c r="E28" s="55" t="s">
        <v>134</v>
      </c>
      <c r="F28" s="55">
        <v>28</v>
      </c>
      <c r="G28" s="56">
        <v>100</v>
      </c>
      <c r="H28" s="65">
        <v>25</v>
      </c>
    </row>
    <row r="29" spans="1:9" s="52" customFormat="1" ht="128.55000000000001" customHeight="1">
      <c r="A29" s="54">
        <v>19</v>
      </c>
      <c r="B29" s="55"/>
      <c r="C29" s="55" t="s">
        <v>342</v>
      </c>
      <c r="D29" s="55" t="s">
        <v>135</v>
      </c>
      <c r="E29" s="55" t="s">
        <v>136</v>
      </c>
      <c r="F29" s="55">
        <v>25</v>
      </c>
      <c r="G29" s="56">
        <v>100</v>
      </c>
      <c r="H29" s="65">
        <v>25</v>
      </c>
    </row>
    <row r="30" spans="1:9" s="52" customFormat="1" ht="128.55000000000001" customHeight="1">
      <c r="A30" s="184">
        <v>20</v>
      </c>
      <c r="B30" s="185"/>
      <c r="C30" s="55" t="s">
        <v>343</v>
      </c>
      <c r="D30" s="55" t="s">
        <v>135</v>
      </c>
      <c r="E30" s="55" t="s">
        <v>136</v>
      </c>
      <c r="F30" s="55">
        <v>30</v>
      </c>
      <c r="G30" s="56">
        <v>100</v>
      </c>
      <c r="H30" s="65">
        <v>25</v>
      </c>
    </row>
    <row r="31" spans="1:9" s="52" customFormat="1" ht="128.55000000000001" customHeight="1">
      <c r="A31" s="184">
        <v>21</v>
      </c>
      <c r="B31" s="185"/>
      <c r="C31" s="55" t="s">
        <v>344</v>
      </c>
      <c r="D31" s="55" t="s">
        <v>135</v>
      </c>
      <c r="E31" s="55" t="s">
        <v>136</v>
      </c>
      <c r="F31" s="55">
        <v>50</v>
      </c>
      <c r="G31" s="56">
        <v>100</v>
      </c>
      <c r="H31" s="65">
        <v>25</v>
      </c>
    </row>
    <row r="32" spans="1:9" s="52" customFormat="1" ht="128.55000000000001" customHeight="1">
      <c r="A32" s="184">
        <v>22</v>
      </c>
      <c r="B32" s="185"/>
      <c r="C32" s="55" t="s">
        <v>345</v>
      </c>
      <c r="D32" s="55" t="s">
        <v>135</v>
      </c>
      <c r="E32" s="55" t="s">
        <v>136</v>
      </c>
      <c r="F32" s="55">
        <v>15</v>
      </c>
      <c r="G32" s="56">
        <v>100</v>
      </c>
      <c r="H32" s="65">
        <v>25</v>
      </c>
    </row>
    <row r="33" spans="1:8" s="52" customFormat="1" ht="144.44999999999999" customHeight="1">
      <c r="A33" s="184">
        <v>23</v>
      </c>
      <c r="B33" s="185"/>
      <c r="C33" s="185" t="s">
        <v>346</v>
      </c>
      <c r="D33" s="185" t="s">
        <v>137</v>
      </c>
      <c r="E33" s="186" t="s">
        <v>138</v>
      </c>
      <c r="F33" s="186">
        <v>8</v>
      </c>
      <c r="G33" s="187">
        <v>100</v>
      </c>
      <c r="H33" s="188">
        <v>25</v>
      </c>
    </row>
    <row r="34" spans="1:8" s="52" customFormat="1" ht="142.19999999999999" customHeight="1">
      <c r="A34" s="184">
        <v>24</v>
      </c>
      <c r="B34" s="185"/>
      <c r="C34" s="185" t="s">
        <v>347</v>
      </c>
      <c r="D34" s="185" t="s">
        <v>137</v>
      </c>
      <c r="E34" s="186" t="s">
        <v>138</v>
      </c>
      <c r="F34" s="186">
        <v>27</v>
      </c>
      <c r="G34" s="187">
        <v>100</v>
      </c>
      <c r="H34" s="188">
        <v>25</v>
      </c>
    </row>
    <row r="35" spans="1:8" s="52" customFormat="1" ht="133.80000000000001" customHeight="1">
      <c r="A35" s="184">
        <v>25</v>
      </c>
      <c r="B35" s="185"/>
      <c r="C35" s="185" t="s">
        <v>348</v>
      </c>
      <c r="D35" s="185" t="s">
        <v>137</v>
      </c>
      <c r="E35" s="186" t="s">
        <v>138</v>
      </c>
      <c r="F35" s="186">
        <v>41</v>
      </c>
      <c r="G35" s="187">
        <v>100</v>
      </c>
      <c r="H35" s="188">
        <v>25</v>
      </c>
    </row>
    <row r="36" spans="1:8" s="52" customFormat="1" ht="141" customHeight="1">
      <c r="A36" s="184">
        <v>26</v>
      </c>
      <c r="B36" s="185"/>
      <c r="C36" s="185" t="s">
        <v>350</v>
      </c>
      <c r="D36" s="185" t="s">
        <v>137</v>
      </c>
      <c r="E36" s="186" t="s">
        <v>138</v>
      </c>
      <c r="F36" s="186">
        <v>94</v>
      </c>
      <c r="G36" s="187">
        <v>100</v>
      </c>
      <c r="H36" s="188">
        <v>25</v>
      </c>
    </row>
    <row r="37" spans="1:8" s="52" customFormat="1" ht="126.45" customHeight="1">
      <c r="A37" s="184">
        <v>27</v>
      </c>
      <c r="B37" s="185"/>
      <c r="C37" s="185" t="s">
        <v>351</v>
      </c>
      <c r="D37" s="185" t="s">
        <v>137</v>
      </c>
      <c r="E37" s="186" t="s">
        <v>138</v>
      </c>
      <c r="F37" s="186">
        <v>49</v>
      </c>
      <c r="G37" s="187">
        <v>100</v>
      </c>
      <c r="H37" s="188">
        <v>25</v>
      </c>
    </row>
    <row r="38" spans="1:8" s="52" customFormat="1" ht="133.19999999999999" customHeight="1">
      <c r="A38" s="184">
        <v>28</v>
      </c>
      <c r="B38" s="185"/>
      <c r="C38" s="185" t="s">
        <v>349</v>
      </c>
      <c r="D38" s="185" t="s">
        <v>137</v>
      </c>
      <c r="E38" s="186" t="s">
        <v>138</v>
      </c>
      <c r="F38" s="186">
        <v>100</v>
      </c>
      <c r="G38" s="187">
        <v>100</v>
      </c>
      <c r="H38" s="188">
        <v>25</v>
      </c>
    </row>
    <row r="39" spans="1:8" ht="104.55" customHeight="1">
      <c r="A39" s="223">
        <v>29</v>
      </c>
      <c r="B39" s="22"/>
      <c r="C39" s="185" t="s">
        <v>277</v>
      </c>
      <c r="D39" s="185" t="s">
        <v>278</v>
      </c>
      <c r="E39" s="186" t="s">
        <v>279</v>
      </c>
      <c r="F39" s="186">
        <v>33</v>
      </c>
      <c r="G39" s="187">
        <v>250</v>
      </c>
      <c r="H39" s="188">
        <v>40</v>
      </c>
    </row>
    <row r="40" spans="1:8" ht="116.55" customHeight="1">
      <c r="A40" s="258">
        <v>30</v>
      </c>
      <c r="B40" s="259"/>
      <c r="C40" s="185" t="s">
        <v>280</v>
      </c>
      <c r="D40" s="185" t="s">
        <v>281</v>
      </c>
      <c r="E40" s="186" t="s">
        <v>279</v>
      </c>
      <c r="F40" s="186">
        <v>59</v>
      </c>
      <c r="G40" s="187">
        <v>250</v>
      </c>
      <c r="H40" s="188">
        <v>40</v>
      </c>
    </row>
    <row r="41" spans="1:8" ht="126" customHeight="1">
      <c r="A41" s="260">
        <v>31</v>
      </c>
      <c r="B41" s="261"/>
      <c r="C41" s="245" t="s">
        <v>448</v>
      </c>
      <c r="D41" s="245" t="s">
        <v>444</v>
      </c>
      <c r="E41" s="262"/>
      <c r="F41" s="262">
        <v>4</v>
      </c>
      <c r="G41" s="265">
        <v>200</v>
      </c>
      <c r="H41" s="265">
        <v>30</v>
      </c>
    </row>
    <row r="42" spans="1:8" ht="112.2" customHeight="1">
      <c r="A42" s="24">
        <v>32</v>
      </c>
      <c r="B42" s="24"/>
      <c r="C42" s="245" t="s">
        <v>449</v>
      </c>
      <c r="D42" s="245" t="s">
        <v>445</v>
      </c>
      <c r="E42" s="263"/>
      <c r="F42" s="262">
        <v>5</v>
      </c>
      <c r="G42" s="265">
        <v>200</v>
      </c>
      <c r="H42" s="265">
        <v>30</v>
      </c>
    </row>
    <row r="43" spans="1:8" ht="108.45" customHeight="1">
      <c r="A43" s="24">
        <v>33</v>
      </c>
      <c r="B43" s="24"/>
      <c r="C43" s="245" t="s">
        <v>450</v>
      </c>
      <c r="D43" s="245" t="s">
        <v>446</v>
      </c>
      <c r="E43" s="263"/>
      <c r="F43" s="262">
        <v>6</v>
      </c>
      <c r="G43" s="265">
        <v>200</v>
      </c>
      <c r="H43" s="265">
        <v>30</v>
      </c>
    </row>
    <row r="44" spans="1:8" ht="112.8" customHeight="1">
      <c r="A44" s="24">
        <v>34</v>
      </c>
      <c r="B44" s="24"/>
      <c r="C44" s="245" t="s">
        <v>451</v>
      </c>
      <c r="D44" s="245" t="s">
        <v>447</v>
      </c>
      <c r="E44" s="263"/>
      <c r="F44" s="262">
        <v>5</v>
      </c>
      <c r="G44" s="265">
        <v>200</v>
      </c>
      <c r="H44" s="265">
        <v>30</v>
      </c>
    </row>
    <row r="45" spans="1:8" ht="111" customHeight="1">
      <c r="A45" s="24">
        <v>35</v>
      </c>
      <c r="B45" s="24"/>
      <c r="C45" s="245" t="s">
        <v>476</v>
      </c>
      <c r="D45" s="245" t="s">
        <v>475</v>
      </c>
      <c r="E45" s="263"/>
      <c r="F45" s="262">
        <v>80</v>
      </c>
      <c r="G45" s="265">
        <v>100</v>
      </c>
      <c r="H45" s="265">
        <v>20</v>
      </c>
    </row>
    <row r="46" spans="1:8">
      <c r="C46" s="264"/>
      <c r="D46" s="264"/>
      <c r="E46" s="264"/>
      <c r="F46" s="264"/>
      <c r="G46" s="266"/>
      <c r="H46" s="266"/>
    </row>
    <row r="47" spans="1:8">
      <c r="C47" s="264"/>
      <c r="D47" s="264"/>
      <c r="E47" s="264"/>
      <c r="F47" s="264"/>
      <c r="G47" s="266"/>
      <c r="H47" s="266"/>
    </row>
  </sheetData>
  <mergeCells count="1">
    <mergeCell ref="A8:G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E011-BE9E-40F1-AABD-941D87994797}">
  <dimension ref="A6:I17"/>
  <sheetViews>
    <sheetView zoomScale="80" workbookViewId="0">
      <selection sqref="A1:XFD9"/>
    </sheetView>
  </sheetViews>
  <sheetFormatPr defaultColWidth="8.77734375" defaultRowHeight="14.4"/>
  <cols>
    <col min="2" max="2" width="11.33203125" customWidth="1"/>
    <col min="3" max="3" width="34.109375" customWidth="1"/>
    <col min="4" max="4" width="20.44140625" customWidth="1"/>
    <col min="5" max="5" width="11.77734375" customWidth="1"/>
    <col min="6" max="6" width="14.77734375" customWidth="1"/>
    <col min="7" max="7" width="37.6640625" customWidth="1"/>
    <col min="8" max="8" width="22.77734375" customWidth="1"/>
  </cols>
  <sheetData>
    <row r="6" spans="1:9" ht="15" thickBot="1"/>
    <row r="7" spans="1:9">
      <c r="A7" s="129" t="s">
        <v>0</v>
      </c>
      <c r="B7" s="130"/>
      <c r="C7" s="130"/>
      <c r="D7" s="130"/>
      <c r="E7" s="130"/>
      <c r="F7" s="130"/>
      <c r="G7" s="131"/>
    </row>
    <row r="8" spans="1:9" ht="15" thickBot="1">
      <c r="A8" s="132"/>
      <c r="B8" s="133"/>
      <c r="C8" s="133"/>
      <c r="D8" s="133"/>
      <c r="E8" s="133"/>
      <c r="F8" s="133"/>
      <c r="G8" s="134"/>
    </row>
    <row r="9" spans="1:9" ht="31.2">
      <c r="A9" s="161" t="s">
        <v>109</v>
      </c>
      <c r="B9" s="245" t="s">
        <v>178</v>
      </c>
      <c r="C9" s="245" t="s">
        <v>179</v>
      </c>
      <c r="D9" s="245" t="s">
        <v>180</v>
      </c>
      <c r="E9" s="245" t="s">
        <v>181</v>
      </c>
      <c r="F9" s="245" t="s">
        <v>182</v>
      </c>
      <c r="G9" s="246" t="s">
        <v>183</v>
      </c>
    </row>
    <row r="10" spans="1:9" ht="136.19999999999999" customHeight="1">
      <c r="A10" s="137">
        <v>1</v>
      </c>
      <c r="B10" s="232" t="s">
        <v>196</v>
      </c>
      <c r="C10" s="233" t="s">
        <v>199</v>
      </c>
      <c r="D10" s="234">
        <v>300</v>
      </c>
      <c r="E10" s="234">
        <v>40</v>
      </c>
      <c r="F10" s="235">
        <v>365</v>
      </c>
      <c r="G10" s="138"/>
    </row>
    <row r="11" spans="1:9" ht="144" customHeight="1">
      <c r="A11" s="139">
        <v>2</v>
      </c>
      <c r="B11" s="236" t="s">
        <v>197</v>
      </c>
      <c r="C11" s="237" t="s">
        <v>200</v>
      </c>
      <c r="D11" s="238">
        <v>312</v>
      </c>
      <c r="E11" s="238">
        <v>30</v>
      </c>
      <c r="F11" s="239">
        <v>235</v>
      </c>
      <c r="G11" s="140"/>
      <c r="I11" s="128"/>
    </row>
    <row r="12" spans="1:9" ht="114.45" customHeight="1">
      <c r="A12" s="189">
        <v>3</v>
      </c>
      <c r="B12" s="240" t="s">
        <v>198</v>
      </c>
      <c r="C12" s="241" t="s">
        <v>201</v>
      </c>
      <c r="D12" s="242">
        <f>335-1</f>
        <v>334</v>
      </c>
      <c r="E12" s="242">
        <v>20</v>
      </c>
      <c r="F12" s="243">
        <v>175</v>
      </c>
      <c r="G12" s="190" t="s">
        <v>202</v>
      </c>
    </row>
    <row r="13" spans="1:9" ht="114.45" customHeight="1">
      <c r="A13" s="191">
        <v>4</v>
      </c>
      <c r="B13" s="230" t="s">
        <v>282</v>
      </c>
      <c r="C13" s="244" t="s">
        <v>283</v>
      </c>
      <c r="D13" s="234">
        <v>24</v>
      </c>
      <c r="E13" s="234">
        <v>50</v>
      </c>
      <c r="F13" s="235">
        <v>700</v>
      </c>
      <c r="G13" s="192"/>
    </row>
    <row r="15" spans="1:9" ht="15.6">
      <c r="A15" s="59" t="s">
        <v>204</v>
      </c>
      <c r="B15" s="59"/>
      <c r="C15" s="59"/>
    </row>
    <row r="16" spans="1:9" ht="15.6">
      <c r="A16" s="59" t="s">
        <v>205</v>
      </c>
      <c r="B16" s="59"/>
      <c r="C16" s="59"/>
    </row>
    <row r="17" spans="1:3" ht="15.6">
      <c r="A17" s="59" t="s">
        <v>206</v>
      </c>
      <c r="B17" s="59"/>
      <c r="C17" s="5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22C3-B5D3-4D10-A5DF-005FB74C2DAC}">
  <dimension ref="A6:G15"/>
  <sheetViews>
    <sheetView topLeftCell="A13" workbookViewId="0">
      <selection activeCell="K15" sqref="K15"/>
    </sheetView>
  </sheetViews>
  <sheetFormatPr defaultRowHeight="14.4"/>
  <cols>
    <col min="2" max="2" width="24.6640625" customWidth="1"/>
    <col min="3" max="3" width="27.88671875" customWidth="1"/>
    <col min="4" max="4" width="13.21875" customWidth="1"/>
    <col min="5" max="5" width="17" customWidth="1"/>
    <col min="6" max="6" width="16.6640625" customWidth="1"/>
    <col min="7" max="7" width="35.88671875" customWidth="1"/>
  </cols>
  <sheetData>
    <row r="6" spans="1:7" ht="15" thickBot="1"/>
    <row r="7" spans="1:7">
      <c r="A7" s="129" t="s">
        <v>0</v>
      </c>
      <c r="B7" s="130"/>
      <c r="C7" s="130"/>
      <c r="D7" s="130"/>
      <c r="E7" s="130"/>
      <c r="F7" s="130"/>
      <c r="G7" s="131"/>
    </row>
    <row r="8" spans="1:7" ht="15" thickBot="1">
      <c r="A8" s="132"/>
      <c r="B8" s="133"/>
      <c r="C8" s="133"/>
      <c r="D8" s="133"/>
      <c r="E8" s="133"/>
      <c r="F8" s="133"/>
      <c r="G8" s="134"/>
    </row>
    <row r="9" spans="1:7" ht="15.6">
      <c r="A9" s="161" t="s">
        <v>109</v>
      </c>
      <c r="B9" s="245" t="s">
        <v>178</v>
      </c>
      <c r="C9" s="245" t="s">
        <v>179</v>
      </c>
      <c r="D9" s="245" t="s">
        <v>180</v>
      </c>
      <c r="E9" s="245" t="s">
        <v>181</v>
      </c>
      <c r="F9" s="245" t="s">
        <v>182</v>
      </c>
      <c r="G9" s="246" t="s">
        <v>183</v>
      </c>
    </row>
    <row r="10" spans="1:7" ht="119.4" customHeight="1">
      <c r="A10" s="231">
        <v>1</v>
      </c>
      <c r="B10" s="231" t="s">
        <v>521</v>
      </c>
      <c r="C10" s="231" t="s">
        <v>519</v>
      </c>
      <c r="D10" s="231">
        <v>24</v>
      </c>
      <c r="E10" s="231">
        <v>200</v>
      </c>
      <c r="F10" s="231">
        <v>1200</v>
      </c>
      <c r="G10" s="198"/>
    </row>
    <row r="11" spans="1:7" ht="108.6" customHeight="1">
      <c r="A11" s="231">
        <v>2</v>
      </c>
      <c r="B11" s="231" t="s">
        <v>522</v>
      </c>
      <c r="C11" s="231" t="s">
        <v>520</v>
      </c>
      <c r="D11" s="231">
        <v>24</v>
      </c>
      <c r="E11" s="231">
        <v>200</v>
      </c>
      <c r="F11" s="231">
        <v>1200</v>
      </c>
      <c r="G11" s="198"/>
    </row>
    <row r="12" spans="1:7" ht="116.4" customHeight="1">
      <c r="A12" s="231">
        <v>3</v>
      </c>
      <c r="B12" s="231" t="s">
        <v>523</v>
      </c>
      <c r="C12" s="231" t="s">
        <v>515</v>
      </c>
      <c r="D12" s="231">
        <v>40</v>
      </c>
      <c r="E12" s="231">
        <v>400</v>
      </c>
      <c r="F12" s="231">
        <v>2000</v>
      </c>
      <c r="G12" s="198"/>
    </row>
    <row r="13" spans="1:7" ht="105.6" customHeight="1">
      <c r="A13" s="231">
        <v>4</v>
      </c>
      <c r="B13" s="231" t="s">
        <v>524</v>
      </c>
      <c r="C13" s="231" t="s">
        <v>516</v>
      </c>
      <c r="D13" s="231">
        <v>90</v>
      </c>
      <c r="E13" s="231">
        <v>350</v>
      </c>
      <c r="F13" s="231">
        <v>2000</v>
      </c>
      <c r="G13" s="198"/>
    </row>
    <row r="14" spans="1:7" ht="114.6" customHeight="1">
      <c r="A14" s="231">
        <v>5</v>
      </c>
      <c r="B14" s="231" t="s">
        <v>525</v>
      </c>
      <c r="C14" s="231" t="s">
        <v>517</v>
      </c>
      <c r="D14" s="231">
        <v>50</v>
      </c>
      <c r="E14" s="231">
        <v>400</v>
      </c>
      <c r="F14" s="231">
        <v>3500</v>
      </c>
      <c r="G14" s="198"/>
    </row>
    <row r="15" spans="1:7" ht="108" customHeight="1">
      <c r="A15" s="231">
        <v>6</v>
      </c>
      <c r="B15" s="231" t="s">
        <v>526</v>
      </c>
      <c r="C15" s="231" t="s">
        <v>518</v>
      </c>
      <c r="D15" s="231">
        <v>90</v>
      </c>
      <c r="E15" s="231">
        <v>300</v>
      </c>
      <c r="F15" s="231">
        <v>1500</v>
      </c>
      <c r="G15" s="19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967D-5D04-4D5B-A344-855948BACFD4}">
  <dimension ref="A4:I35"/>
  <sheetViews>
    <sheetView topLeftCell="A25" zoomScale="80" zoomScaleNormal="80" workbookViewId="0">
      <selection activeCell="H40" sqref="H40"/>
    </sheetView>
  </sheetViews>
  <sheetFormatPr defaultColWidth="27.77734375" defaultRowHeight="15.6"/>
  <cols>
    <col min="1" max="1" width="5.77734375" style="141" bestFit="1" customWidth="1"/>
    <col min="2" max="2" width="15.77734375" style="141" bestFit="1" customWidth="1"/>
    <col min="3" max="3" width="15.77734375" style="141" customWidth="1"/>
    <col min="4" max="4" width="73.44140625" style="141" bestFit="1" customWidth="1"/>
    <col min="5" max="5" width="17" style="141" bestFit="1" customWidth="1"/>
    <col min="6" max="6" width="14.77734375" style="141" customWidth="1"/>
    <col min="7" max="7" width="17.6640625" style="141" bestFit="1" customWidth="1"/>
    <col min="8" max="8" width="41.109375" style="141" customWidth="1"/>
    <col min="9" max="16384" width="27.77734375" style="141"/>
  </cols>
  <sheetData>
    <row r="4" spans="1:9" ht="16.2" thickBot="1"/>
    <row r="5" spans="1:9">
      <c r="A5" s="159" t="s">
        <v>109</v>
      </c>
      <c r="B5" s="160" t="s">
        <v>178</v>
      </c>
      <c r="C5" s="160" t="s">
        <v>241</v>
      </c>
      <c r="D5" s="160" t="s">
        <v>179</v>
      </c>
      <c r="E5" s="160" t="s">
        <v>207</v>
      </c>
      <c r="F5" s="160" t="s">
        <v>208</v>
      </c>
      <c r="G5" s="160" t="s">
        <v>242</v>
      </c>
      <c r="H5" s="299"/>
      <c r="I5" s="300"/>
    </row>
    <row r="6" spans="1:9">
      <c r="A6" s="161"/>
      <c r="B6" s="142" t="s">
        <v>209</v>
      </c>
      <c r="C6" s="142"/>
      <c r="D6" s="142"/>
      <c r="E6" s="142"/>
      <c r="F6" s="142" t="s">
        <v>273</v>
      </c>
      <c r="G6" s="142" t="s">
        <v>274</v>
      </c>
      <c r="I6" s="162"/>
    </row>
    <row r="7" spans="1:9" ht="143.55000000000001" customHeight="1">
      <c r="A7" s="163">
        <v>1</v>
      </c>
      <c r="B7" s="143" t="s">
        <v>210</v>
      </c>
      <c r="C7" s="143"/>
      <c r="D7" s="144" t="s">
        <v>211</v>
      </c>
      <c r="E7" s="154">
        <v>3</v>
      </c>
      <c r="F7" s="145">
        <v>360</v>
      </c>
      <c r="G7" s="155">
        <v>600</v>
      </c>
      <c r="I7" s="162"/>
    </row>
    <row r="8" spans="1:9" ht="72" customHeight="1">
      <c r="A8" s="163">
        <v>2</v>
      </c>
      <c r="B8" s="143" t="s">
        <v>212</v>
      </c>
      <c r="C8" s="143"/>
      <c r="D8" s="144" t="s">
        <v>213</v>
      </c>
      <c r="E8" s="154">
        <v>1</v>
      </c>
      <c r="F8" s="145">
        <v>310</v>
      </c>
      <c r="G8" s="155">
        <v>550</v>
      </c>
      <c r="I8" s="162"/>
    </row>
    <row r="9" spans="1:9" ht="70.8" customHeight="1">
      <c r="A9" s="163">
        <v>3</v>
      </c>
      <c r="B9" s="143" t="s">
        <v>214</v>
      </c>
      <c r="C9" s="143"/>
      <c r="D9" s="144" t="s">
        <v>215</v>
      </c>
      <c r="E9" s="154">
        <v>1</v>
      </c>
      <c r="F9" s="145">
        <v>260</v>
      </c>
      <c r="G9" s="155">
        <v>500</v>
      </c>
      <c r="I9" s="162"/>
    </row>
    <row r="10" spans="1:9" ht="135.44999999999999" customHeight="1">
      <c r="A10" s="163">
        <v>4</v>
      </c>
      <c r="B10" s="146" t="s">
        <v>216</v>
      </c>
      <c r="C10" s="146"/>
      <c r="D10" s="144" t="s">
        <v>217</v>
      </c>
      <c r="E10" s="156">
        <v>1</v>
      </c>
      <c r="F10" s="145">
        <v>360</v>
      </c>
      <c r="G10" s="155">
        <v>600</v>
      </c>
      <c r="I10" s="162"/>
    </row>
    <row r="11" spans="1:9" ht="102" customHeight="1">
      <c r="A11" s="163">
        <v>5</v>
      </c>
      <c r="B11" s="148" t="s">
        <v>218</v>
      </c>
      <c r="C11" s="148"/>
      <c r="D11" s="144" t="s">
        <v>219</v>
      </c>
      <c r="E11" s="147">
        <v>1</v>
      </c>
      <c r="F11" s="145">
        <v>310</v>
      </c>
      <c r="G11" s="155">
        <v>550</v>
      </c>
      <c r="I11" s="162"/>
    </row>
    <row r="12" spans="1:9" ht="120.45" customHeight="1">
      <c r="A12" s="163">
        <v>6</v>
      </c>
      <c r="B12" s="148" t="s">
        <v>220</v>
      </c>
      <c r="C12" s="148"/>
      <c r="D12" s="144" t="s">
        <v>221</v>
      </c>
      <c r="E12" s="147">
        <v>1</v>
      </c>
      <c r="F12" s="145">
        <v>260</v>
      </c>
      <c r="G12" s="155">
        <v>500</v>
      </c>
      <c r="I12" s="162"/>
    </row>
    <row r="13" spans="1:9" ht="31.2">
      <c r="A13" s="163"/>
      <c r="B13" s="142" t="s">
        <v>228</v>
      </c>
      <c r="C13" s="142"/>
      <c r="D13" s="142"/>
      <c r="E13" s="157"/>
      <c r="F13" s="157"/>
      <c r="G13" s="157"/>
      <c r="I13" s="162"/>
    </row>
    <row r="14" spans="1:9" ht="102.45" customHeight="1">
      <c r="A14" s="163">
        <v>1</v>
      </c>
      <c r="B14" s="150" t="s">
        <v>229</v>
      </c>
      <c r="C14" s="150"/>
      <c r="D14" s="144" t="s">
        <v>230</v>
      </c>
      <c r="E14" s="156">
        <v>3</v>
      </c>
      <c r="F14" s="145">
        <v>360</v>
      </c>
      <c r="G14" s="155">
        <v>600</v>
      </c>
      <c r="I14" s="162"/>
    </row>
    <row r="15" spans="1:9" ht="69" customHeight="1">
      <c r="A15" s="163">
        <v>2</v>
      </c>
      <c r="B15" s="151" t="s">
        <v>231</v>
      </c>
      <c r="C15" s="151"/>
      <c r="D15" s="144" t="s">
        <v>232</v>
      </c>
      <c r="E15" s="147">
        <v>1</v>
      </c>
      <c r="F15" s="145">
        <v>310</v>
      </c>
      <c r="G15" s="155">
        <v>550</v>
      </c>
      <c r="I15" s="162"/>
    </row>
    <row r="16" spans="1:9" ht="69.45" customHeight="1">
      <c r="A16" s="163">
        <v>3</v>
      </c>
      <c r="B16" s="151" t="s">
        <v>233</v>
      </c>
      <c r="C16" s="151"/>
      <c r="D16" s="144" t="s">
        <v>234</v>
      </c>
      <c r="E16" s="147">
        <v>1</v>
      </c>
      <c r="F16" s="145">
        <v>260</v>
      </c>
      <c r="G16" s="155">
        <v>500</v>
      </c>
      <c r="I16" s="162"/>
    </row>
    <row r="17" spans="1:9" ht="71.55" customHeight="1">
      <c r="A17" s="163">
        <v>4</v>
      </c>
      <c r="B17" s="152" t="s">
        <v>235</v>
      </c>
      <c r="C17" s="152"/>
      <c r="D17" s="144" t="s">
        <v>236</v>
      </c>
      <c r="E17" s="156">
        <v>1</v>
      </c>
      <c r="F17" s="145">
        <v>360</v>
      </c>
      <c r="G17" s="155">
        <v>600</v>
      </c>
      <c r="I17" s="162"/>
    </row>
    <row r="18" spans="1:9" ht="91.8" customHeight="1">
      <c r="A18" s="163">
        <v>5</v>
      </c>
      <c r="B18" s="153" t="s">
        <v>237</v>
      </c>
      <c r="C18" s="153"/>
      <c r="D18" s="144" t="s">
        <v>238</v>
      </c>
      <c r="E18" s="147">
        <v>3</v>
      </c>
      <c r="F18" s="145">
        <v>310</v>
      </c>
      <c r="G18" s="155">
        <v>550</v>
      </c>
      <c r="I18" s="162"/>
    </row>
    <row r="19" spans="1:9" ht="114.45" customHeight="1">
      <c r="A19" s="163">
        <v>6</v>
      </c>
      <c r="B19" s="153" t="s">
        <v>239</v>
      </c>
      <c r="C19" s="153"/>
      <c r="D19" s="144" t="s">
        <v>240</v>
      </c>
      <c r="E19" s="147">
        <v>1</v>
      </c>
      <c r="F19" s="145">
        <v>260</v>
      </c>
      <c r="G19" s="155">
        <v>500</v>
      </c>
      <c r="I19" s="162"/>
    </row>
    <row r="20" spans="1:9" ht="78.45" customHeight="1">
      <c r="A20" s="163">
        <v>7</v>
      </c>
      <c r="B20" s="149" t="s">
        <v>222</v>
      </c>
      <c r="C20" s="149"/>
      <c r="D20" s="144" t="s">
        <v>223</v>
      </c>
      <c r="E20" s="158">
        <v>1</v>
      </c>
      <c r="F20" s="145">
        <v>360</v>
      </c>
      <c r="G20" s="155">
        <v>600</v>
      </c>
      <c r="I20" s="162"/>
    </row>
    <row r="21" spans="1:9" ht="94.2" customHeight="1">
      <c r="A21" s="163">
        <v>8</v>
      </c>
      <c r="B21" s="143" t="s">
        <v>224</v>
      </c>
      <c r="C21" s="143"/>
      <c r="D21" s="144" t="s">
        <v>225</v>
      </c>
      <c r="E21" s="154">
        <v>1</v>
      </c>
      <c r="F21" s="145">
        <v>310</v>
      </c>
      <c r="G21" s="155">
        <v>550</v>
      </c>
      <c r="I21" s="162"/>
    </row>
    <row r="22" spans="1:9" ht="108" customHeight="1" thickBot="1">
      <c r="A22" s="164">
        <v>9</v>
      </c>
      <c r="B22" s="165" t="s">
        <v>226</v>
      </c>
      <c r="C22" s="165"/>
      <c r="D22" s="166" t="s">
        <v>227</v>
      </c>
      <c r="E22" s="167" t="s">
        <v>393</v>
      </c>
      <c r="F22" s="145">
        <v>260</v>
      </c>
      <c r="G22" s="155">
        <v>500</v>
      </c>
      <c r="H22" s="168"/>
      <c r="I22" s="169"/>
    </row>
    <row r="23" spans="1:9" ht="392.55" customHeight="1" thickBot="1">
      <c r="A23" s="164">
        <v>10</v>
      </c>
      <c r="B23" s="217" t="s">
        <v>321</v>
      </c>
      <c r="C23" s="217"/>
      <c r="D23" s="166" t="s">
        <v>433</v>
      </c>
      <c r="E23" s="167">
        <v>9</v>
      </c>
      <c r="F23" s="215">
        <v>160</v>
      </c>
      <c r="G23" s="216">
        <v>1000</v>
      </c>
      <c r="H23" s="168"/>
      <c r="I23" s="169"/>
    </row>
    <row r="32" spans="1:9">
      <c r="A32" s="59" t="s">
        <v>204</v>
      </c>
      <c r="B32" s="59"/>
      <c r="C32" s="59"/>
    </row>
    <row r="33" spans="1:3">
      <c r="A33" s="59" t="s">
        <v>205</v>
      </c>
      <c r="B33" s="59"/>
      <c r="C33" s="59"/>
    </row>
    <row r="34" spans="1:3">
      <c r="A34" s="59" t="s">
        <v>206</v>
      </c>
      <c r="B34" s="59"/>
      <c r="C34" s="59"/>
    </row>
    <row r="35" spans="1:3">
      <c r="A35" s="21"/>
      <c r="B35" s="21"/>
      <c r="C35" s="20"/>
    </row>
  </sheetData>
  <mergeCells count="1">
    <mergeCell ref="H5:I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F7F2-DC5C-451C-A90E-B82AAF24646E}">
  <dimension ref="A6:J48"/>
  <sheetViews>
    <sheetView topLeftCell="A11" workbookViewId="0">
      <selection activeCell="J12" sqref="J12"/>
    </sheetView>
  </sheetViews>
  <sheetFormatPr defaultColWidth="8.77734375" defaultRowHeight="14.4"/>
  <cols>
    <col min="1" max="1" width="6.33203125" customWidth="1"/>
    <col min="2" max="2" width="15.44140625" customWidth="1"/>
    <col min="3" max="3" width="57.5546875" customWidth="1"/>
    <col min="4" max="4" width="58.44140625" bestFit="1" customWidth="1"/>
    <col min="5" max="5" width="7.109375" bestFit="1" customWidth="1"/>
    <col min="6" max="6" width="8" bestFit="1" customWidth="1"/>
    <col min="7" max="7" width="10.33203125" bestFit="1" customWidth="1"/>
    <col min="255" max="255" width="10.77734375" customWidth="1"/>
    <col min="256" max="256" width="15.44140625" customWidth="1"/>
    <col min="257" max="257" width="22.77734375" customWidth="1"/>
    <col min="258" max="258" width="33.77734375" customWidth="1"/>
    <col min="262" max="262" width="11.77734375" customWidth="1"/>
    <col min="263" max="263" width="13.6640625" customWidth="1"/>
    <col min="511" max="511" width="10.77734375" customWidth="1"/>
    <col min="512" max="512" width="15.44140625" customWidth="1"/>
    <col min="513" max="513" width="22.77734375" customWidth="1"/>
    <col min="514" max="514" width="33.77734375" customWidth="1"/>
    <col min="518" max="518" width="11.77734375" customWidth="1"/>
    <col min="519" max="519" width="13.6640625" customWidth="1"/>
    <col min="767" max="767" width="10.77734375" customWidth="1"/>
    <col min="768" max="768" width="15.44140625" customWidth="1"/>
    <col min="769" max="769" width="22.77734375" customWidth="1"/>
    <col min="770" max="770" width="33.77734375" customWidth="1"/>
    <col min="774" max="774" width="11.77734375" customWidth="1"/>
    <col min="775" max="775" width="13.6640625" customWidth="1"/>
    <col min="1023" max="1023" width="10.77734375" customWidth="1"/>
    <col min="1024" max="1024" width="15.44140625" customWidth="1"/>
    <col min="1025" max="1025" width="22.77734375" customWidth="1"/>
    <col min="1026" max="1026" width="33.77734375" customWidth="1"/>
    <col min="1030" max="1030" width="11.77734375" customWidth="1"/>
    <col min="1031" max="1031" width="13.6640625" customWidth="1"/>
    <col min="1279" max="1279" width="10.77734375" customWidth="1"/>
    <col min="1280" max="1280" width="15.44140625" customWidth="1"/>
    <col min="1281" max="1281" width="22.77734375" customWidth="1"/>
    <col min="1282" max="1282" width="33.77734375" customWidth="1"/>
    <col min="1286" max="1286" width="11.77734375" customWidth="1"/>
    <col min="1287" max="1287" width="13.6640625" customWidth="1"/>
    <col min="1535" max="1535" width="10.77734375" customWidth="1"/>
    <col min="1536" max="1536" width="15.44140625" customWidth="1"/>
    <col min="1537" max="1537" width="22.77734375" customWidth="1"/>
    <col min="1538" max="1538" width="33.77734375" customWidth="1"/>
    <col min="1542" max="1542" width="11.77734375" customWidth="1"/>
    <col min="1543" max="1543" width="13.6640625" customWidth="1"/>
    <col min="1791" max="1791" width="10.77734375" customWidth="1"/>
    <col min="1792" max="1792" width="15.44140625" customWidth="1"/>
    <col min="1793" max="1793" width="22.77734375" customWidth="1"/>
    <col min="1794" max="1794" width="33.77734375" customWidth="1"/>
    <col min="1798" max="1798" width="11.77734375" customWidth="1"/>
    <col min="1799" max="1799" width="13.6640625" customWidth="1"/>
    <col min="2047" max="2047" width="10.77734375" customWidth="1"/>
    <col min="2048" max="2048" width="15.44140625" customWidth="1"/>
    <col min="2049" max="2049" width="22.77734375" customWidth="1"/>
    <col min="2050" max="2050" width="33.77734375" customWidth="1"/>
    <col min="2054" max="2054" width="11.77734375" customWidth="1"/>
    <col min="2055" max="2055" width="13.6640625" customWidth="1"/>
    <col min="2303" max="2303" width="10.77734375" customWidth="1"/>
    <col min="2304" max="2304" width="15.44140625" customWidth="1"/>
    <col min="2305" max="2305" width="22.77734375" customWidth="1"/>
    <col min="2306" max="2306" width="33.77734375" customWidth="1"/>
    <col min="2310" max="2310" width="11.77734375" customWidth="1"/>
    <col min="2311" max="2311" width="13.6640625" customWidth="1"/>
    <col min="2559" max="2559" width="10.77734375" customWidth="1"/>
    <col min="2560" max="2560" width="15.44140625" customWidth="1"/>
    <col min="2561" max="2561" width="22.77734375" customWidth="1"/>
    <col min="2562" max="2562" width="33.77734375" customWidth="1"/>
    <col min="2566" max="2566" width="11.77734375" customWidth="1"/>
    <col min="2567" max="2567" width="13.6640625" customWidth="1"/>
    <col min="2815" max="2815" width="10.77734375" customWidth="1"/>
    <col min="2816" max="2816" width="15.44140625" customWidth="1"/>
    <col min="2817" max="2817" width="22.77734375" customWidth="1"/>
    <col min="2818" max="2818" width="33.77734375" customWidth="1"/>
    <col min="2822" max="2822" width="11.77734375" customWidth="1"/>
    <col min="2823" max="2823" width="13.6640625" customWidth="1"/>
    <col min="3071" max="3071" width="10.77734375" customWidth="1"/>
    <col min="3072" max="3072" width="15.44140625" customWidth="1"/>
    <col min="3073" max="3073" width="22.77734375" customWidth="1"/>
    <col min="3074" max="3074" width="33.77734375" customWidth="1"/>
    <col min="3078" max="3078" width="11.77734375" customWidth="1"/>
    <col min="3079" max="3079" width="13.6640625" customWidth="1"/>
    <col min="3327" max="3327" width="10.77734375" customWidth="1"/>
    <col min="3328" max="3328" width="15.44140625" customWidth="1"/>
    <col min="3329" max="3329" width="22.77734375" customWidth="1"/>
    <col min="3330" max="3330" width="33.77734375" customWidth="1"/>
    <col min="3334" max="3334" width="11.77734375" customWidth="1"/>
    <col min="3335" max="3335" width="13.6640625" customWidth="1"/>
    <col min="3583" max="3583" width="10.77734375" customWidth="1"/>
    <col min="3584" max="3584" width="15.44140625" customWidth="1"/>
    <col min="3585" max="3585" width="22.77734375" customWidth="1"/>
    <col min="3586" max="3586" width="33.77734375" customWidth="1"/>
    <col min="3590" max="3590" width="11.77734375" customWidth="1"/>
    <col min="3591" max="3591" width="13.6640625" customWidth="1"/>
    <col min="3839" max="3839" width="10.77734375" customWidth="1"/>
    <col min="3840" max="3840" width="15.44140625" customWidth="1"/>
    <col min="3841" max="3841" width="22.77734375" customWidth="1"/>
    <col min="3842" max="3842" width="33.77734375" customWidth="1"/>
    <col min="3846" max="3846" width="11.77734375" customWidth="1"/>
    <col min="3847" max="3847" width="13.6640625" customWidth="1"/>
    <col min="4095" max="4095" width="10.77734375" customWidth="1"/>
    <col min="4096" max="4096" width="15.44140625" customWidth="1"/>
    <col min="4097" max="4097" width="22.77734375" customWidth="1"/>
    <col min="4098" max="4098" width="33.77734375" customWidth="1"/>
    <col min="4102" max="4102" width="11.77734375" customWidth="1"/>
    <col min="4103" max="4103" width="13.6640625" customWidth="1"/>
    <col min="4351" max="4351" width="10.77734375" customWidth="1"/>
    <col min="4352" max="4352" width="15.44140625" customWidth="1"/>
    <col min="4353" max="4353" width="22.77734375" customWidth="1"/>
    <col min="4354" max="4354" width="33.77734375" customWidth="1"/>
    <col min="4358" max="4358" width="11.77734375" customWidth="1"/>
    <col min="4359" max="4359" width="13.6640625" customWidth="1"/>
    <col min="4607" max="4607" width="10.77734375" customWidth="1"/>
    <col min="4608" max="4608" width="15.44140625" customWidth="1"/>
    <col min="4609" max="4609" width="22.77734375" customWidth="1"/>
    <col min="4610" max="4610" width="33.77734375" customWidth="1"/>
    <col min="4614" max="4614" width="11.77734375" customWidth="1"/>
    <col min="4615" max="4615" width="13.6640625" customWidth="1"/>
    <col min="4863" max="4863" width="10.77734375" customWidth="1"/>
    <col min="4864" max="4864" width="15.44140625" customWidth="1"/>
    <col min="4865" max="4865" width="22.77734375" customWidth="1"/>
    <col min="4866" max="4866" width="33.77734375" customWidth="1"/>
    <col min="4870" max="4870" width="11.77734375" customWidth="1"/>
    <col min="4871" max="4871" width="13.6640625" customWidth="1"/>
    <col min="5119" max="5119" width="10.77734375" customWidth="1"/>
    <col min="5120" max="5120" width="15.44140625" customWidth="1"/>
    <col min="5121" max="5121" width="22.77734375" customWidth="1"/>
    <col min="5122" max="5122" width="33.77734375" customWidth="1"/>
    <col min="5126" max="5126" width="11.77734375" customWidth="1"/>
    <col min="5127" max="5127" width="13.6640625" customWidth="1"/>
    <col min="5375" max="5375" width="10.77734375" customWidth="1"/>
    <col min="5376" max="5376" width="15.44140625" customWidth="1"/>
    <col min="5377" max="5377" width="22.77734375" customWidth="1"/>
    <col min="5378" max="5378" width="33.77734375" customWidth="1"/>
    <col min="5382" max="5382" width="11.77734375" customWidth="1"/>
    <col min="5383" max="5383" width="13.6640625" customWidth="1"/>
    <col min="5631" max="5631" width="10.77734375" customWidth="1"/>
    <col min="5632" max="5632" width="15.44140625" customWidth="1"/>
    <col min="5633" max="5633" width="22.77734375" customWidth="1"/>
    <col min="5634" max="5634" width="33.77734375" customWidth="1"/>
    <col min="5638" max="5638" width="11.77734375" customWidth="1"/>
    <col min="5639" max="5639" width="13.6640625" customWidth="1"/>
    <col min="5887" max="5887" width="10.77734375" customWidth="1"/>
    <col min="5888" max="5888" width="15.44140625" customWidth="1"/>
    <col min="5889" max="5889" width="22.77734375" customWidth="1"/>
    <col min="5890" max="5890" width="33.77734375" customWidth="1"/>
    <col min="5894" max="5894" width="11.77734375" customWidth="1"/>
    <col min="5895" max="5895" width="13.6640625" customWidth="1"/>
    <col min="6143" max="6143" width="10.77734375" customWidth="1"/>
    <col min="6144" max="6144" width="15.44140625" customWidth="1"/>
    <col min="6145" max="6145" width="22.77734375" customWidth="1"/>
    <col min="6146" max="6146" width="33.77734375" customWidth="1"/>
    <col min="6150" max="6150" width="11.77734375" customWidth="1"/>
    <col min="6151" max="6151" width="13.6640625" customWidth="1"/>
    <col min="6399" max="6399" width="10.77734375" customWidth="1"/>
    <col min="6400" max="6400" width="15.44140625" customWidth="1"/>
    <col min="6401" max="6401" width="22.77734375" customWidth="1"/>
    <col min="6402" max="6402" width="33.77734375" customWidth="1"/>
    <col min="6406" max="6406" width="11.77734375" customWidth="1"/>
    <col min="6407" max="6407" width="13.6640625" customWidth="1"/>
    <col min="6655" max="6655" width="10.77734375" customWidth="1"/>
    <col min="6656" max="6656" width="15.44140625" customWidth="1"/>
    <col min="6657" max="6657" width="22.77734375" customWidth="1"/>
    <col min="6658" max="6658" width="33.77734375" customWidth="1"/>
    <col min="6662" max="6662" width="11.77734375" customWidth="1"/>
    <col min="6663" max="6663" width="13.6640625" customWidth="1"/>
    <col min="6911" max="6911" width="10.77734375" customWidth="1"/>
    <col min="6912" max="6912" width="15.44140625" customWidth="1"/>
    <col min="6913" max="6913" width="22.77734375" customWidth="1"/>
    <col min="6914" max="6914" width="33.77734375" customWidth="1"/>
    <col min="6918" max="6918" width="11.77734375" customWidth="1"/>
    <col min="6919" max="6919" width="13.6640625" customWidth="1"/>
    <col min="7167" max="7167" width="10.77734375" customWidth="1"/>
    <col min="7168" max="7168" width="15.44140625" customWidth="1"/>
    <col min="7169" max="7169" width="22.77734375" customWidth="1"/>
    <col min="7170" max="7170" width="33.77734375" customWidth="1"/>
    <col min="7174" max="7174" width="11.77734375" customWidth="1"/>
    <col min="7175" max="7175" width="13.6640625" customWidth="1"/>
    <col min="7423" max="7423" width="10.77734375" customWidth="1"/>
    <col min="7424" max="7424" width="15.44140625" customWidth="1"/>
    <col min="7425" max="7425" width="22.77734375" customWidth="1"/>
    <col min="7426" max="7426" width="33.77734375" customWidth="1"/>
    <col min="7430" max="7430" width="11.77734375" customWidth="1"/>
    <col min="7431" max="7431" width="13.6640625" customWidth="1"/>
    <col min="7679" max="7679" width="10.77734375" customWidth="1"/>
    <col min="7680" max="7680" width="15.44140625" customWidth="1"/>
    <col min="7681" max="7681" width="22.77734375" customWidth="1"/>
    <col min="7682" max="7682" width="33.77734375" customWidth="1"/>
    <col min="7686" max="7686" width="11.77734375" customWidth="1"/>
    <col min="7687" max="7687" width="13.6640625" customWidth="1"/>
    <col min="7935" max="7935" width="10.77734375" customWidth="1"/>
    <col min="7936" max="7936" width="15.44140625" customWidth="1"/>
    <col min="7937" max="7937" width="22.77734375" customWidth="1"/>
    <col min="7938" max="7938" width="33.77734375" customWidth="1"/>
    <col min="7942" max="7942" width="11.77734375" customWidth="1"/>
    <col min="7943" max="7943" width="13.6640625" customWidth="1"/>
    <col min="8191" max="8191" width="10.77734375" customWidth="1"/>
    <col min="8192" max="8192" width="15.44140625" customWidth="1"/>
    <col min="8193" max="8193" width="22.77734375" customWidth="1"/>
    <col min="8194" max="8194" width="33.77734375" customWidth="1"/>
    <col min="8198" max="8198" width="11.77734375" customWidth="1"/>
    <col min="8199" max="8199" width="13.6640625" customWidth="1"/>
    <col min="8447" max="8447" width="10.77734375" customWidth="1"/>
    <col min="8448" max="8448" width="15.44140625" customWidth="1"/>
    <col min="8449" max="8449" width="22.77734375" customWidth="1"/>
    <col min="8450" max="8450" width="33.77734375" customWidth="1"/>
    <col min="8454" max="8454" width="11.77734375" customWidth="1"/>
    <col min="8455" max="8455" width="13.6640625" customWidth="1"/>
    <col min="8703" max="8703" width="10.77734375" customWidth="1"/>
    <col min="8704" max="8704" width="15.44140625" customWidth="1"/>
    <col min="8705" max="8705" width="22.77734375" customWidth="1"/>
    <col min="8706" max="8706" width="33.77734375" customWidth="1"/>
    <col min="8710" max="8710" width="11.77734375" customWidth="1"/>
    <col min="8711" max="8711" width="13.6640625" customWidth="1"/>
    <col min="8959" max="8959" width="10.77734375" customWidth="1"/>
    <col min="8960" max="8960" width="15.44140625" customWidth="1"/>
    <col min="8961" max="8961" width="22.77734375" customWidth="1"/>
    <col min="8962" max="8962" width="33.77734375" customWidth="1"/>
    <col min="8966" max="8966" width="11.77734375" customWidth="1"/>
    <col min="8967" max="8967" width="13.6640625" customWidth="1"/>
    <col min="9215" max="9215" width="10.77734375" customWidth="1"/>
    <col min="9216" max="9216" width="15.44140625" customWidth="1"/>
    <col min="9217" max="9217" width="22.77734375" customWidth="1"/>
    <col min="9218" max="9218" width="33.77734375" customWidth="1"/>
    <col min="9222" max="9222" width="11.77734375" customWidth="1"/>
    <col min="9223" max="9223" width="13.6640625" customWidth="1"/>
    <col min="9471" max="9471" width="10.77734375" customWidth="1"/>
    <col min="9472" max="9472" width="15.44140625" customWidth="1"/>
    <col min="9473" max="9473" width="22.77734375" customWidth="1"/>
    <col min="9474" max="9474" width="33.77734375" customWidth="1"/>
    <col min="9478" max="9478" width="11.77734375" customWidth="1"/>
    <col min="9479" max="9479" width="13.6640625" customWidth="1"/>
    <col min="9727" max="9727" width="10.77734375" customWidth="1"/>
    <col min="9728" max="9728" width="15.44140625" customWidth="1"/>
    <col min="9729" max="9729" width="22.77734375" customWidth="1"/>
    <col min="9730" max="9730" width="33.77734375" customWidth="1"/>
    <col min="9734" max="9734" width="11.77734375" customWidth="1"/>
    <col min="9735" max="9735" width="13.6640625" customWidth="1"/>
    <col min="9983" max="9983" width="10.77734375" customWidth="1"/>
    <col min="9984" max="9984" width="15.44140625" customWidth="1"/>
    <col min="9985" max="9985" width="22.77734375" customWidth="1"/>
    <col min="9986" max="9986" width="33.77734375" customWidth="1"/>
    <col min="9990" max="9990" width="11.77734375" customWidth="1"/>
    <col min="9991" max="9991" width="13.6640625" customWidth="1"/>
    <col min="10239" max="10239" width="10.77734375" customWidth="1"/>
    <col min="10240" max="10240" width="15.44140625" customWidth="1"/>
    <col min="10241" max="10241" width="22.77734375" customWidth="1"/>
    <col min="10242" max="10242" width="33.77734375" customWidth="1"/>
    <col min="10246" max="10246" width="11.77734375" customWidth="1"/>
    <col min="10247" max="10247" width="13.6640625" customWidth="1"/>
    <col min="10495" max="10495" width="10.77734375" customWidth="1"/>
    <col min="10496" max="10496" width="15.44140625" customWidth="1"/>
    <col min="10497" max="10497" width="22.77734375" customWidth="1"/>
    <col min="10498" max="10498" width="33.77734375" customWidth="1"/>
    <col min="10502" max="10502" width="11.77734375" customWidth="1"/>
    <col min="10503" max="10503" width="13.6640625" customWidth="1"/>
    <col min="10751" max="10751" width="10.77734375" customWidth="1"/>
    <col min="10752" max="10752" width="15.44140625" customWidth="1"/>
    <col min="10753" max="10753" width="22.77734375" customWidth="1"/>
    <col min="10754" max="10754" width="33.77734375" customWidth="1"/>
    <col min="10758" max="10758" width="11.77734375" customWidth="1"/>
    <col min="10759" max="10759" width="13.6640625" customWidth="1"/>
    <col min="11007" max="11007" width="10.77734375" customWidth="1"/>
    <col min="11008" max="11008" width="15.44140625" customWidth="1"/>
    <col min="11009" max="11009" width="22.77734375" customWidth="1"/>
    <col min="11010" max="11010" width="33.77734375" customWidth="1"/>
    <col min="11014" max="11014" width="11.77734375" customWidth="1"/>
    <col min="11015" max="11015" width="13.6640625" customWidth="1"/>
    <col min="11263" max="11263" width="10.77734375" customWidth="1"/>
    <col min="11264" max="11264" width="15.44140625" customWidth="1"/>
    <col min="11265" max="11265" width="22.77734375" customWidth="1"/>
    <col min="11266" max="11266" width="33.77734375" customWidth="1"/>
    <col min="11270" max="11270" width="11.77734375" customWidth="1"/>
    <col min="11271" max="11271" width="13.6640625" customWidth="1"/>
    <col min="11519" max="11519" width="10.77734375" customWidth="1"/>
    <col min="11520" max="11520" width="15.44140625" customWidth="1"/>
    <col min="11521" max="11521" width="22.77734375" customWidth="1"/>
    <col min="11522" max="11522" width="33.77734375" customWidth="1"/>
    <col min="11526" max="11526" width="11.77734375" customWidth="1"/>
    <col min="11527" max="11527" width="13.6640625" customWidth="1"/>
    <col min="11775" max="11775" width="10.77734375" customWidth="1"/>
    <col min="11776" max="11776" width="15.44140625" customWidth="1"/>
    <col min="11777" max="11777" width="22.77734375" customWidth="1"/>
    <col min="11778" max="11778" width="33.77734375" customWidth="1"/>
    <col min="11782" max="11782" width="11.77734375" customWidth="1"/>
    <col min="11783" max="11783" width="13.6640625" customWidth="1"/>
    <col min="12031" max="12031" width="10.77734375" customWidth="1"/>
    <col min="12032" max="12032" width="15.44140625" customWidth="1"/>
    <col min="12033" max="12033" width="22.77734375" customWidth="1"/>
    <col min="12034" max="12034" width="33.77734375" customWidth="1"/>
    <col min="12038" max="12038" width="11.77734375" customWidth="1"/>
    <col min="12039" max="12039" width="13.6640625" customWidth="1"/>
    <col min="12287" max="12287" width="10.77734375" customWidth="1"/>
    <col min="12288" max="12288" width="15.44140625" customWidth="1"/>
    <col min="12289" max="12289" width="22.77734375" customWidth="1"/>
    <col min="12290" max="12290" width="33.77734375" customWidth="1"/>
    <col min="12294" max="12294" width="11.77734375" customWidth="1"/>
    <col min="12295" max="12295" width="13.6640625" customWidth="1"/>
    <col min="12543" max="12543" width="10.77734375" customWidth="1"/>
    <col min="12544" max="12544" width="15.44140625" customWidth="1"/>
    <col min="12545" max="12545" width="22.77734375" customWidth="1"/>
    <col min="12546" max="12546" width="33.77734375" customWidth="1"/>
    <col min="12550" max="12550" width="11.77734375" customWidth="1"/>
    <col min="12551" max="12551" width="13.6640625" customWidth="1"/>
    <col min="12799" max="12799" width="10.77734375" customWidth="1"/>
    <col min="12800" max="12800" width="15.44140625" customWidth="1"/>
    <col min="12801" max="12801" width="22.77734375" customWidth="1"/>
    <col min="12802" max="12802" width="33.77734375" customWidth="1"/>
    <col min="12806" max="12806" width="11.77734375" customWidth="1"/>
    <col min="12807" max="12807" width="13.6640625" customWidth="1"/>
    <col min="13055" max="13055" width="10.77734375" customWidth="1"/>
    <col min="13056" max="13056" width="15.44140625" customWidth="1"/>
    <col min="13057" max="13057" width="22.77734375" customWidth="1"/>
    <col min="13058" max="13058" width="33.77734375" customWidth="1"/>
    <col min="13062" max="13062" width="11.77734375" customWidth="1"/>
    <col min="13063" max="13063" width="13.6640625" customWidth="1"/>
    <col min="13311" max="13311" width="10.77734375" customWidth="1"/>
    <col min="13312" max="13312" width="15.44140625" customWidth="1"/>
    <col min="13313" max="13313" width="22.77734375" customWidth="1"/>
    <col min="13314" max="13314" width="33.77734375" customWidth="1"/>
    <col min="13318" max="13318" width="11.77734375" customWidth="1"/>
    <col min="13319" max="13319" width="13.6640625" customWidth="1"/>
    <col min="13567" max="13567" width="10.77734375" customWidth="1"/>
    <col min="13568" max="13568" width="15.44140625" customWidth="1"/>
    <col min="13569" max="13569" width="22.77734375" customWidth="1"/>
    <col min="13570" max="13570" width="33.77734375" customWidth="1"/>
    <col min="13574" max="13574" width="11.77734375" customWidth="1"/>
    <col min="13575" max="13575" width="13.6640625" customWidth="1"/>
    <col min="13823" max="13823" width="10.77734375" customWidth="1"/>
    <col min="13824" max="13824" width="15.44140625" customWidth="1"/>
    <col min="13825" max="13825" width="22.77734375" customWidth="1"/>
    <col min="13826" max="13826" width="33.77734375" customWidth="1"/>
    <col min="13830" max="13830" width="11.77734375" customWidth="1"/>
    <col min="13831" max="13831" width="13.6640625" customWidth="1"/>
    <col min="14079" max="14079" width="10.77734375" customWidth="1"/>
    <col min="14080" max="14080" width="15.44140625" customWidth="1"/>
    <col min="14081" max="14081" width="22.77734375" customWidth="1"/>
    <col min="14082" max="14082" width="33.77734375" customWidth="1"/>
    <col min="14086" max="14086" width="11.77734375" customWidth="1"/>
    <col min="14087" max="14087" width="13.6640625" customWidth="1"/>
    <col min="14335" max="14335" width="10.77734375" customWidth="1"/>
    <col min="14336" max="14336" width="15.44140625" customWidth="1"/>
    <col min="14337" max="14337" width="22.77734375" customWidth="1"/>
    <col min="14338" max="14338" width="33.77734375" customWidth="1"/>
    <col min="14342" max="14342" width="11.77734375" customWidth="1"/>
    <col min="14343" max="14343" width="13.6640625" customWidth="1"/>
    <col min="14591" max="14591" width="10.77734375" customWidth="1"/>
    <col min="14592" max="14592" width="15.44140625" customWidth="1"/>
    <col min="14593" max="14593" width="22.77734375" customWidth="1"/>
    <col min="14594" max="14594" width="33.77734375" customWidth="1"/>
    <col min="14598" max="14598" width="11.77734375" customWidth="1"/>
    <col min="14599" max="14599" width="13.6640625" customWidth="1"/>
    <col min="14847" max="14847" width="10.77734375" customWidth="1"/>
    <col min="14848" max="14848" width="15.44140625" customWidth="1"/>
    <col min="14849" max="14849" width="22.77734375" customWidth="1"/>
    <col min="14850" max="14850" width="33.77734375" customWidth="1"/>
    <col min="14854" max="14854" width="11.77734375" customWidth="1"/>
    <col min="14855" max="14855" width="13.6640625" customWidth="1"/>
    <col min="15103" max="15103" width="10.77734375" customWidth="1"/>
    <col min="15104" max="15104" width="15.44140625" customWidth="1"/>
    <col min="15105" max="15105" width="22.77734375" customWidth="1"/>
    <col min="15106" max="15106" width="33.77734375" customWidth="1"/>
    <col min="15110" max="15110" width="11.77734375" customWidth="1"/>
    <col min="15111" max="15111" width="13.6640625" customWidth="1"/>
    <col min="15359" max="15359" width="10.77734375" customWidth="1"/>
    <col min="15360" max="15360" width="15.44140625" customWidth="1"/>
    <col min="15361" max="15361" width="22.77734375" customWidth="1"/>
    <col min="15362" max="15362" width="33.77734375" customWidth="1"/>
    <col min="15366" max="15366" width="11.77734375" customWidth="1"/>
    <col min="15367" max="15367" width="13.6640625" customWidth="1"/>
    <col min="15615" max="15615" width="10.77734375" customWidth="1"/>
    <col min="15616" max="15616" width="15.44140625" customWidth="1"/>
    <col min="15617" max="15617" width="22.77734375" customWidth="1"/>
    <col min="15618" max="15618" width="33.77734375" customWidth="1"/>
    <col min="15622" max="15622" width="11.77734375" customWidth="1"/>
    <col min="15623" max="15623" width="13.6640625" customWidth="1"/>
    <col min="15871" max="15871" width="10.77734375" customWidth="1"/>
    <col min="15872" max="15872" width="15.44140625" customWidth="1"/>
    <col min="15873" max="15873" width="22.77734375" customWidth="1"/>
    <col min="15874" max="15874" width="33.77734375" customWidth="1"/>
    <col min="15878" max="15878" width="11.77734375" customWidth="1"/>
    <col min="15879" max="15879" width="13.6640625" customWidth="1"/>
    <col min="16127" max="16127" width="10.77734375" customWidth="1"/>
    <col min="16128" max="16128" width="15.44140625" customWidth="1"/>
    <col min="16129" max="16129" width="22.77734375" customWidth="1"/>
    <col min="16130" max="16130" width="33.77734375" customWidth="1"/>
    <col min="16134" max="16134" width="11.77734375" customWidth="1"/>
    <col min="16135" max="16135" width="13.6640625" customWidth="1"/>
  </cols>
  <sheetData>
    <row r="6" spans="1:7" ht="15" thickBot="1"/>
    <row r="7" spans="1:7">
      <c r="A7" s="295" t="s">
        <v>0</v>
      </c>
      <c r="B7" s="296"/>
      <c r="C7" s="296"/>
      <c r="D7" s="296"/>
      <c r="E7" s="296"/>
      <c r="F7" s="297"/>
    </row>
    <row r="8" spans="1:7" ht="15" thickBot="1">
      <c r="A8" s="301"/>
      <c r="B8" s="302"/>
      <c r="C8" s="302"/>
      <c r="D8" s="302"/>
      <c r="E8" s="302"/>
      <c r="F8" s="303"/>
    </row>
    <row r="9" spans="1:7" ht="15.6">
      <c r="A9" s="22" t="s">
        <v>33</v>
      </c>
      <c r="B9" s="22" t="s">
        <v>39</v>
      </c>
      <c r="C9" s="22" t="s">
        <v>4</v>
      </c>
      <c r="D9" s="22" t="s">
        <v>40</v>
      </c>
      <c r="E9" s="227" t="s">
        <v>411</v>
      </c>
      <c r="F9" s="23" t="s">
        <v>34</v>
      </c>
      <c r="G9" s="23" t="s">
        <v>35</v>
      </c>
    </row>
    <row r="10" spans="1:7" ht="106.2" customHeight="1">
      <c r="A10" s="22">
        <v>1</v>
      </c>
      <c r="B10" s="25" t="s">
        <v>104</v>
      </c>
      <c r="C10" s="22"/>
      <c r="D10" s="27" t="s">
        <v>355</v>
      </c>
      <c r="E10" s="228">
        <v>8</v>
      </c>
      <c r="F10" s="28">
        <v>150</v>
      </c>
      <c r="G10" s="199">
        <v>1500</v>
      </c>
    </row>
    <row r="11" spans="1:7" ht="118.2" customHeight="1">
      <c r="A11" s="22">
        <v>2</v>
      </c>
      <c r="B11" s="25" t="s">
        <v>104</v>
      </c>
      <c r="C11" s="22"/>
      <c r="D11" s="27" t="s">
        <v>354</v>
      </c>
      <c r="E11" s="228">
        <v>8</v>
      </c>
      <c r="F11" s="28">
        <v>150</v>
      </c>
      <c r="G11" s="199">
        <v>1500</v>
      </c>
    </row>
    <row r="12" spans="1:7" ht="112.8" customHeight="1">
      <c r="A12" s="24">
        <v>3</v>
      </c>
      <c r="B12" s="25" t="s">
        <v>104</v>
      </c>
      <c r="C12" s="26"/>
      <c r="D12" s="27" t="s">
        <v>353</v>
      </c>
      <c r="E12" s="224">
        <v>8</v>
      </c>
      <c r="F12" s="28">
        <f>G12*10%</f>
        <v>150</v>
      </c>
      <c r="G12" s="199">
        <v>1500</v>
      </c>
    </row>
    <row r="13" spans="1:7" ht="112.8" customHeight="1">
      <c r="A13" s="24">
        <v>4</v>
      </c>
      <c r="B13" s="25" t="s">
        <v>106</v>
      </c>
      <c r="C13" s="26"/>
      <c r="D13" s="27" t="s">
        <v>356</v>
      </c>
      <c r="E13" s="224">
        <v>8</v>
      </c>
      <c r="F13" s="28">
        <v>150</v>
      </c>
      <c r="G13" s="199">
        <v>1200</v>
      </c>
    </row>
    <row r="14" spans="1:7" ht="112.8" customHeight="1">
      <c r="A14" s="24">
        <v>5</v>
      </c>
      <c r="B14" s="25" t="s">
        <v>106</v>
      </c>
      <c r="C14" s="26"/>
      <c r="D14" s="27" t="s">
        <v>357</v>
      </c>
      <c r="E14" s="224">
        <f>12-1</f>
        <v>11</v>
      </c>
      <c r="F14" s="28">
        <v>150</v>
      </c>
      <c r="G14" s="199">
        <v>1200</v>
      </c>
    </row>
    <row r="15" spans="1:7" ht="112.8" customHeight="1">
      <c r="A15" s="24">
        <v>6</v>
      </c>
      <c r="B15" s="25" t="s">
        <v>106</v>
      </c>
      <c r="C15" s="26"/>
      <c r="D15" s="27" t="s">
        <v>358</v>
      </c>
      <c r="E15" s="224">
        <v>8</v>
      </c>
      <c r="F15" s="28">
        <v>150</v>
      </c>
      <c r="G15" s="199">
        <v>1200</v>
      </c>
    </row>
    <row r="16" spans="1:7" ht="109.2" customHeight="1">
      <c r="A16" s="24">
        <v>7</v>
      </c>
      <c r="B16" s="25" t="s">
        <v>105</v>
      </c>
      <c r="C16" s="26"/>
      <c r="D16" s="27" t="s">
        <v>359</v>
      </c>
      <c r="E16" s="224">
        <v>8</v>
      </c>
      <c r="F16" s="28">
        <v>100</v>
      </c>
      <c r="G16" s="199">
        <v>750</v>
      </c>
    </row>
    <row r="17" spans="1:10" ht="109.2" customHeight="1">
      <c r="A17" s="24">
        <v>8</v>
      </c>
      <c r="B17" s="25" t="s">
        <v>105</v>
      </c>
      <c r="C17" s="26"/>
      <c r="D17" s="27" t="s">
        <v>360</v>
      </c>
      <c r="E17" s="224">
        <v>8</v>
      </c>
      <c r="F17" s="28">
        <v>100</v>
      </c>
      <c r="G17" s="199">
        <v>750</v>
      </c>
    </row>
    <row r="18" spans="1:10" ht="106.2" customHeight="1">
      <c r="A18" s="24">
        <v>9</v>
      </c>
      <c r="B18" s="25" t="s">
        <v>105</v>
      </c>
      <c r="C18" s="198"/>
      <c r="D18" s="27" t="s">
        <v>361</v>
      </c>
      <c r="E18" s="229">
        <v>8</v>
      </c>
      <c r="F18" s="198">
        <v>100</v>
      </c>
      <c r="G18" s="198">
        <v>750</v>
      </c>
      <c r="I18" t="s">
        <v>269</v>
      </c>
    </row>
    <row r="19" spans="1:10" ht="99" customHeight="1">
      <c r="A19" s="24">
        <v>10</v>
      </c>
      <c r="B19" s="25" t="s">
        <v>107</v>
      </c>
      <c r="C19" s="26"/>
      <c r="D19" s="27" t="s">
        <v>362</v>
      </c>
      <c r="E19" s="224">
        <v>8</v>
      </c>
      <c r="F19" s="28">
        <v>100</v>
      </c>
      <c r="G19" s="199">
        <v>750</v>
      </c>
    </row>
    <row r="20" spans="1:10" ht="103.2" customHeight="1">
      <c r="A20" s="24">
        <v>11</v>
      </c>
      <c r="B20" s="25" t="s">
        <v>107</v>
      </c>
      <c r="C20" s="26"/>
      <c r="D20" s="27" t="s">
        <v>363</v>
      </c>
      <c r="E20" s="224">
        <v>8</v>
      </c>
      <c r="F20" s="28">
        <v>100</v>
      </c>
      <c r="G20" s="199">
        <v>750</v>
      </c>
    </row>
    <row r="21" spans="1:10" ht="96.45" customHeight="1">
      <c r="A21" s="24">
        <v>12</v>
      </c>
      <c r="B21" s="25" t="s">
        <v>107</v>
      </c>
      <c r="C21" s="26"/>
      <c r="D21" s="27" t="s">
        <v>364</v>
      </c>
      <c r="E21" s="224">
        <v>8</v>
      </c>
      <c r="F21" s="28">
        <v>100</v>
      </c>
      <c r="G21" s="199">
        <v>750</v>
      </c>
    </row>
    <row r="22" spans="1:10" ht="110.55" customHeight="1">
      <c r="A22" s="24">
        <v>13</v>
      </c>
      <c r="B22" s="25" t="s">
        <v>108</v>
      </c>
      <c r="C22" s="26"/>
      <c r="D22" s="27" t="s">
        <v>365</v>
      </c>
      <c r="E22" s="224">
        <v>8</v>
      </c>
      <c r="F22" s="28">
        <v>100</v>
      </c>
      <c r="G22" s="199">
        <v>500</v>
      </c>
    </row>
    <row r="23" spans="1:10" ht="110.55" customHeight="1">
      <c r="A23" s="24">
        <v>14</v>
      </c>
      <c r="B23" s="25" t="s">
        <v>108</v>
      </c>
      <c r="C23" s="26"/>
      <c r="D23" s="27" t="s">
        <v>366</v>
      </c>
      <c r="E23" s="224">
        <v>8</v>
      </c>
      <c r="F23" s="28">
        <v>100</v>
      </c>
      <c r="G23" s="199">
        <v>500</v>
      </c>
    </row>
    <row r="24" spans="1:10" ht="110.55" customHeight="1">
      <c r="A24" s="24">
        <v>15</v>
      </c>
      <c r="B24" s="25" t="s">
        <v>108</v>
      </c>
      <c r="C24" s="26"/>
      <c r="D24" s="27" t="s">
        <v>367</v>
      </c>
      <c r="E24" s="224">
        <v>8</v>
      </c>
      <c r="F24" s="28">
        <v>100</v>
      </c>
      <c r="G24" s="199">
        <v>500</v>
      </c>
    </row>
    <row r="25" spans="1:10" ht="102" customHeight="1">
      <c r="A25" s="24">
        <v>16</v>
      </c>
      <c r="B25" s="25" t="s">
        <v>124</v>
      </c>
      <c r="C25" s="26"/>
      <c r="D25" s="27" t="s">
        <v>270</v>
      </c>
      <c r="E25" s="224">
        <v>34</v>
      </c>
      <c r="F25" s="28">
        <v>50</v>
      </c>
      <c r="G25" s="199">
        <v>350</v>
      </c>
    </row>
    <row r="26" spans="1:10" ht="102" customHeight="1">
      <c r="A26" s="24">
        <v>17</v>
      </c>
      <c r="B26" s="25" t="s">
        <v>388</v>
      </c>
      <c r="C26" s="26"/>
      <c r="D26" s="27" t="s">
        <v>387</v>
      </c>
      <c r="E26" s="224">
        <v>26</v>
      </c>
      <c r="F26" s="28">
        <v>60</v>
      </c>
      <c r="G26" s="199">
        <v>600</v>
      </c>
    </row>
    <row r="27" spans="1:10" ht="102" customHeight="1">
      <c r="A27" s="24">
        <v>18</v>
      </c>
      <c r="B27" s="25" t="s">
        <v>389</v>
      </c>
      <c r="C27" s="26"/>
      <c r="D27" s="27" t="s">
        <v>390</v>
      </c>
      <c r="E27" s="224">
        <v>32</v>
      </c>
      <c r="F27" s="28">
        <v>60</v>
      </c>
      <c r="G27" s="199">
        <v>600</v>
      </c>
      <c r="J27" t="s">
        <v>269</v>
      </c>
    </row>
    <row r="28" spans="1:10" ht="102" customHeight="1">
      <c r="A28" s="34">
        <v>19</v>
      </c>
      <c r="B28" s="35" t="s">
        <v>101</v>
      </c>
      <c r="C28" s="36"/>
      <c r="D28" s="37" t="s">
        <v>36</v>
      </c>
      <c r="E28" s="225">
        <v>12</v>
      </c>
      <c r="F28" s="38">
        <v>350</v>
      </c>
      <c r="G28" s="199">
        <v>4000</v>
      </c>
    </row>
    <row r="29" spans="1:10" ht="126" customHeight="1">
      <c r="A29" s="34">
        <v>20</v>
      </c>
      <c r="B29" s="35" t="s">
        <v>102</v>
      </c>
      <c r="C29" s="39"/>
      <c r="D29" s="196" t="s">
        <v>38</v>
      </c>
      <c r="E29" s="225">
        <v>12</v>
      </c>
      <c r="F29" s="38">
        <v>350</v>
      </c>
      <c r="G29" s="199">
        <v>4500</v>
      </c>
    </row>
    <row r="30" spans="1:10" ht="102" customHeight="1">
      <c r="A30" s="193">
        <v>21</v>
      </c>
      <c r="B30" s="194" t="s">
        <v>103</v>
      </c>
      <c r="C30" s="195"/>
      <c r="D30" s="37" t="s">
        <v>37</v>
      </c>
      <c r="E30" s="226">
        <v>12</v>
      </c>
      <c r="F30" s="197">
        <v>350</v>
      </c>
      <c r="G30" s="200">
        <v>1500</v>
      </c>
    </row>
    <row r="31" spans="1:10" ht="120.45" customHeight="1">
      <c r="A31" s="34">
        <v>22</v>
      </c>
      <c r="B31" s="35" t="s">
        <v>284</v>
      </c>
      <c r="C31" s="198"/>
      <c r="D31" s="27" t="s">
        <v>285</v>
      </c>
      <c r="E31" s="225">
        <v>8</v>
      </c>
      <c r="F31" s="38">
        <v>250</v>
      </c>
      <c r="G31" s="201">
        <v>900</v>
      </c>
    </row>
    <row r="32" spans="1:10" ht="100.2" customHeight="1">
      <c r="A32" s="34">
        <v>23</v>
      </c>
      <c r="B32" s="35" t="s">
        <v>286</v>
      </c>
      <c r="C32" s="198"/>
      <c r="D32" s="27" t="s">
        <v>287</v>
      </c>
      <c r="E32" s="225">
        <v>10</v>
      </c>
      <c r="F32" s="38">
        <v>250</v>
      </c>
      <c r="G32" s="201">
        <v>900</v>
      </c>
    </row>
    <row r="33" spans="1:10" ht="103.2" customHeight="1">
      <c r="A33" s="34">
        <v>24</v>
      </c>
      <c r="B33" s="35" t="s">
        <v>123</v>
      </c>
      <c r="C33" s="198"/>
      <c r="D33" s="27" t="s">
        <v>352</v>
      </c>
      <c r="E33" s="225">
        <v>24</v>
      </c>
      <c r="F33" s="38">
        <v>200</v>
      </c>
      <c r="G33" s="201">
        <v>800</v>
      </c>
      <c r="I33" t="s">
        <v>269</v>
      </c>
    </row>
    <row r="34" spans="1:10" ht="130.19999999999999" customHeight="1">
      <c r="A34" s="248">
        <v>25</v>
      </c>
      <c r="B34" s="194" t="s">
        <v>391</v>
      </c>
      <c r="C34" s="254"/>
      <c r="D34" s="255" t="s">
        <v>477</v>
      </c>
      <c r="E34" s="226">
        <v>28</v>
      </c>
      <c r="F34" s="197">
        <v>200</v>
      </c>
      <c r="G34" s="256">
        <v>700</v>
      </c>
      <c r="J34" s="214"/>
    </row>
    <row r="35" spans="1:10" ht="91.2" customHeight="1">
      <c r="A35" s="34">
        <v>26</v>
      </c>
      <c r="B35" s="35" t="s">
        <v>434</v>
      </c>
      <c r="C35" s="198"/>
      <c r="D35" s="27" t="s">
        <v>435</v>
      </c>
      <c r="E35" s="225">
        <f>210-2</f>
        <v>208</v>
      </c>
      <c r="F35" s="231">
        <v>25</v>
      </c>
      <c r="G35" s="231">
        <v>100</v>
      </c>
    </row>
    <row r="36" spans="1:10" ht="91.2" customHeight="1">
      <c r="A36" s="34">
        <v>27</v>
      </c>
      <c r="B36" s="35" t="s">
        <v>441</v>
      </c>
      <c r="C36" s="198"/>
      <c r="D36" s="27" t="s">
        <v>439</v>
      </c>
      <c r="E36" s="225">
        <v>1</v>
      </c>
      <c r="F36" s="231">
        <v>600</v>
      </c>
      <c r="G36" s="231">
        <v>6000</v>
      </c>
    </row>
    <row r="37" spans="1:10" ht="91.2" customHeight="1">
      <c r="A37" s="34">
        <v>28</v>
      </c>
      <c r="B37" s="35" t="s">
        <v>442</v>
      </c>
      <c r="C37" s="198"/>
      <c r="D37" s="27" t="s">
        <v>438</v>
      </c>
      <c r="E37" s="225">
        <v>2</v>
      </c>
      <c r="F37" s="231">
        <v>700</v>
      </c>
      <c r="G37" s="231">
        <v>7000</v>
      </c>
    </row>
    <row r="38" spans="1:10" ht="96.45" customHeight="1">
      <c r="A38" s="34">
        <v>29</v>
      </c>
      <c r="B38" s="35" t="s">
        <v>443</v>
      </c>
      <c r="C38" s="198"/>
      <c r="D38" s="27" t="s">
        <v>440</v>
      </c>
      <c r="E38" s="225">
        <v>2</v>
      </c>
      <c r="F38" s="231">
        <v>700</v>
      </c>
      <c r="G38" s="231">
        <v>7000</v>
      </c>
    </row>
    <row r="39" spans="1:10" ht="112.8" customHeight="1">
      <c r="A39" s="34">
        <v>30</v>
      </c>
      <c r="B39" s="35" t="s">
        <v>481</v>
      </c>
      <c r="C39" s="198"/>
      <c r="D39" s="27" t="s">
        <v>482</v>
      </c>
      <c r="E39" s="225">
        <v>8</v>
      </c>
      <c r="F39" s="231">
        <v>700</v>
      </c>
      <c r="G39" s="231">
        <v>3500</v>
      </c>
    </row>
    <row r="40" spans="1:10" ht="103.8" customHeight="1">
      <c r="A40" s="34">
        <v>31</v>
      </c>
      <c r="B40" s="35" t="s">
        <v>493</v>
      </c>
      <c r="C40" s="198"/>
      <c r="D40" s="27" t="s">
        <v>494</v>
      </c>
      <c r="E40" s="225">
        <v>12</v>
      </c>
      <c r="F40" s="231">
        <v>60</v>
      </c>
      <c r="G40" s="231">
        <v>600</v>
      </c>
    </row>
    <row r="42" spans="1:10" ht="15.6">
      <c r="A42" s="59" t="s">
        <v>204</v>
      </c>
      <c r="B42" s="59"/>
      <c r="C42" s="59"/>
    </row>
    <row r="43" spans="1:10" ht="15.6">
      <c r="A43" s="59" t="s">
        <v>205</v>
      </c>
      <c r="B43" s="59"/>
      <c r="C43" s="59"/>
    </row>
    <row r="44" spans="1:10" ht="15.6">
      <c r="A44" s="59" t="s">
        <v>206</v>
      </c>
      <c r="B44" s="59"/>
      <c r="C44" s="59"/>
    </row>
    <row r="48" spans="1:10">
      <c r="D48" t="s">
        <v>269</v>
      </c>
    </row>
  </sheetData>
  <mergeCells count="1">
    <mergeCell ref="A7:F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19D3-C6D1-45F5-805F-BB7C307F892E}">
  <dimension ref="A7:O61"/>
  <sheetViews>
    <sheetView topLeftCell="A24" workbookViewId="0">
      <selection activeCell="N20" sqref="N20"/>
    </sheetView>
  </sheetViews>
  <sheetFormatPr defaultColWidth="8.77734375" defaultRowHeight="14.4"/>
  <cols>
    <col min="1" max="1" width="9.6640625" customWidth="1"/>
    <col min="2" max="2" width="30.77734375" customWidth="1"/>
    <col min="3" max="3" width="17" customWidth="1"/>
    <col min="4" max="4" width="32.6640625" customWidth="1"/>
    <col min="5" max="5" width="16.109375" customWidth="1"/>
  </cols>
  <sheetData>
    <row r="7" spans="1:9">
      <c r="A7" s="310" t="s">
        <v>0</v>
      </c>
      <c r="B7" s="311"/>
      <c r="C7" s="311"/>
      <c r="D7" s="311"/>
      <c r="E7" s="311"/>
      <c r="F7" s="311"/>
      <c r="G7" s="311"/>
    </row>
    <row r="8" spans="1:9">
      <c r="A8" s="40" t="s">
        <v>114</v>
      </c>
    </row>
    <row r="9" spans="1:9" ht="15" thickBot="1"/>
    <row r="10" spans="1:9" s="71" customFormat="1">
      <c r="A10" s="102" t="s">
        <v>109</v>
      </c>
      <c r="B10" s="103" t="s">
        <v>110</v>
      </c>
      <c r="C10" s="103" t="s">
        <v>111</v>
      </c>
      <c r="D10" s="120" t="s">
        <v>112</v>
      </c>
      <c r="E10" s="103" t="s">
        <v>143</v>
      </c>
      <c r="F10" s="104" t="s">
        <v>34</v>
      </c>
      <c r="G10" s="105" t="s">
        <v>35</v>
      </c>
      <c r="I10" s="72"/>
    </row>
    <row r="11" spans="1:9" s="71" customFormat="1">
      <c r="A11" s="106"/>
      <c r="B11" s="107"/>
      <c r="C11" s="107"/>
      <c r="D11" s="121"/>
      <c r="E11" s="107"/>
      <c r="F11" s="108"/>
      <c r="G11" s="109"/>
      <c r="I11" s="72"/>
    </row>
    <row r="12" spans="1:9" s="71" customFormat="1" ht="24">
      <c r="A12" s="110">
        <v>1</v>
      </c>
      <c r="B12" s="304" t="s">
        <v>113</v>
      </c>
      <c r="C12" s="111" t="s">
        <v>144</v>
      </c>
      <c r="D12" s="122" t="s">
        <v>145</v>
      </c>
      <c r="E12" s="112">
        <v>59</v>
      </c>
      <c r="F12" s="113">
        <v>20</v>
      </c>
      <c r="G12" s="114">
        <v>100</v>
      </c>
      <c r="H12" s="170"/>
      <c r="I12" s="72"/>
    </row>
    <row r="13" spans="1:9" s="71" customFormat="1" ht="24">
      <c r="A13" s="110">
        <v>2</v>
      </c>
      <c r="B13" s="305"/>
      <c r="C13" s="111" t="s">
        <v>146</v>
      </c>
      <c r="D13" s="122" t="s">
        <v>147</v>
      </c>
      <c r="E13" s="112">
        <f>124+36-1</f>
        <v>159</v>
      </c>
      <c r="F13" s="113">
        <v>20</v>
      </c>
      <c r="G13" s="114">
        <v>100</v>
      </c>
      <c r="H13" s="170"/>
      <c r="I13" s="72"/>
    </row>
    <row r="14" spans="1:9" s="71" customFormat="1" ht="24">
      <c r="A14" s="110">
        <v>3</v>
      </c>
      <c r="B14" s="305"/>
      <c r="C14" s="111" t="s">
        <v>148</v>
      </c>
      <c r="D14" s="122" t="s">
        <v>149</v>
      </c>
      <c r="E14" s="112">
        <f>343-1</f>
        <v>342</v>
      </c>
      <c r="F14" s="113">
        <v>30</v>
      </c>
      <c r="G14" s="114">
        <v>150</v>
      </c>
      <c r="H14" s="170"/>
      <c r="I14" s="72"/>
    </row>
    <row r="15" spans="1:9" s="71" customFormat="1" ht="22.05" customHeight="1">
      <c r="A15" s="110">
        <v>4</v>
      </c>
      <c r="B15" s="305"/>
      <c r="C15" s="111" t="s">
        <v>150</v>
      </c>
      <c r="D15" s="122" t="s">
        <v>151</v>
      </c>
      <c r="E15" s="112">
        <f>357-5</f>
        <v>352</v>
      </c>
      <c r="F15" s="113">
        <v>30</v>
      </c>
      <c r="G15" s="114">
        <v>150</v>
      </c>
      <c r="H15" s="170"/>
      <c r="I15" s="72"/>
    </row>
    <row r="16" spans="1:9" s="71" customFormat="1" ht="22.05" customHeight="1">
      <c r="A16" s="110">
        <v>5</v>
      </c>
      <c r="B16" s="305"/>
      <c r="C16" s="111" t="s">
        <v>152</v>
      </c>
      <c r="D16" s="122" t="s">
        <v>153</v>
      </c>
      <c r="E16" s="112">
        <v>120</v>
      </c>
      <c r="F16" s="113">
        <v>30</v>
      </c>
      <c r="G16" s="114">
        <v>180</v>
      </c>
      <c r="H16" s="170"/>
      <c r="I16" s="72"/>
    </row>
    <row r="17" spans="1:15" s="71" customFormat="1" ht="22.05" customHeight="1">
      <c r="A17" s="110">
        <v>6</v>
      </c>
      <c r="B17" s="305"/>
      <c r="C17" s="111" t="s">
        <v>154</v>
      </c>
      <c r="D17" s="123" t="s">
        <v>155</v>
      </c>
      <c r="E17" s="112">
        <v>120</v>
      </c>
      <c r="F17" s="113">
        <v>30</v>
      </c>
      <c r="G17" s="114">
        <v>200</v>
      </c>
      <c r="H17" s="170"/>
      <c r="I17" s="72"/>
    </row>
    <row r="18" spans="1:15" s="71" customFormat="1" ht="22.05" customHeight="1">
      <c r="A18" s="110">
        <v>7</v>
      </c>
      <c r="B18" s="305"/>
      <c r="C18" s="111" t="s">
        <v>156</v>
      </c>
      <c r="D18" s="122" t="s">
        <v>157</v>
      </c>
      <c r="E18" s="112">
        <v>48</v>
      </c>
      <c r="F18" s="113">
        <v>40</v>
      </c>
      <c r="G18" s="114">
        <v>200</v>
      </c>
      <c r="I18" s="72"/>
    </row>
    <row r="19" spans="1:15" s="71" customFormat="1" ht="22.05" customHeight="1" thickBot="1">
      <c r="A19" s="115">
        <v>8</v>
      </c>
      <c r="B19" s="306"/>
      <c r="C19" s="116" t="s">
        <v>158</v>
      </c>
      <c r="D19" s="124" t="s">
        <v>159</v>
      </c>
      <c r="E19" s="117">
        <v>48</v>
      </c>
      <c r="F19" s="118">
        <v>40</v>
      </c>
      <c r="G19" s="119">
        <v>200</v>
      </c>
      <c r="I19" s="171"/>
      <c r="L19" s="73"/>
    </row>
    <row r="20" spans="1:15" s="71" customFormat="1">
      <c r="E20" s="73"/>
      <c r="F20" s="73"/>
      <c r="G20" s="73"/>
      <c r="I20" s="172"/>
    </row>
    <row r="21" spans="1:15" s="71" customFormat="1" ht="15" thickBot="1">
      <c r="E21" s="73"/>
      <c r="F21" s="73"/>
      <c r="G21" s="73"/>
    </row>
    <row r="22" spans="1:15" s="71" customFormat="1">
      <c r="A22" s="83" t="s">
        <v>109</v>
      </c>
      <c r="B22" s="84" t="s">
        <v>110</v>
      </c>
      <c r="C22" s="84" t="s">
        <v>111</v>
      </c>
      <c r="D22" s="84" t="s">
        <v>112</v>
      </c>
      <c r="E22" s="85" t="s">
        <v>143</v>
      </c>
      <c r="F22" s="86" t="s">
        <v>34</v>
      </c>
      <c r="G22" s="87" t="s">
        <v>184</v>
      </c>
      <c r="N22" s="172" t="s">
        <v>310</v>
      </c>
    </row>
    <row r="23" spans="1:15" s="71" customFormat="1">
      <c r="A23" s="88"/>
      <c r="B23" s="74"/>
      <c r="C23" s="74"/>
      <c r="D23" s="74"/>
      <c r="E23" s="75"/>
      <c r="F23" s="76"/>
      <c r="G23" s="89"/>
    </row>
    <row r="24" spans="1:15" s="71" customFormat="1" ht="24">
      <c r="A24" s="90">
        <v>1</v>
      </c>
      <c r="B24" s="307" t="s">
        <v>160</v>
      </c>
      <c r="C24" s="77" t="s">
        <v>161</v>
      </c>
      <c r="D24" s="78" t="s">
        <v>162</v>
      </c>
      <c r="E24" s="79">
        <f>48-1</f>
        <v>47</v>
      </c>
      <c r="F24" s="80">
        <v>20</v>
      </c>
      <c r="G24" s="91">
        <v>100</v>
      </c>
      <c r="I24" s="81"/>
      <c r="M24" s="170"/>
    </row>
    <row r="25" spans="1:15" s="71" customFormat="1" ht="24">
      <c r="A25" s="90">
        <v>2</v>
      </c>
      <c r="B25" s="308"/>
      <c r="C25" s="77" t="s">
        <v>163</v>
      </c>
      <c r="D25" s="78" t="s">
        <v>164</v>
      </c>
      <c r="E25" s="79">
        <f>60-4-1-1</f>
        <v>54</v>
      </c>
      <c r="F25" s="80">
        <v>20</v>
      </c>
      <c r="G25" s="91">
        <v>100</v>
      </c>
      <c r="I25" s="81"/>
      <c r="M25" s="173"/>
    </row>
    <row r="26" spans="1:15" s="71" customFormat="1" ht="24">
      <c r="A26" s="90">
        <v>3</v>
      </c>
      <c r="B26" s="308"/>
      <c r="C26" s="77" t="s">
        <v>165</v>
      </c>
      <c r="D26" s="78" t="s">
        <v>166</v>
      </c>
      <c r="E26" s="79">
        <f>179-12-1-1-1-9</f>
        <v>155</v>
      </c>
      <c r="F26" s="80">
        <v>30</v>
      </c>
      <c r="G26" s="91">
        <v>150</v>
      </c>
      <c r="I26" s="81"/>
      <c r="M26" s="173"/>
    </row>
    <row r="27" spans="1:15" s="71" customFormat="1" ht="24">
      <c r="A27" s="90">
        <v>4</v>
      </c>
      <c r="B27" s="308"/>
      <c r="C27" s="77" t="s">
        <v>167</v>
      </c>
      <c r="D27" s="78" t="s">
        <v>168</v>
      </c>
      <c r="E27" s="79">
        <v>178</v>
      </c>
      <c r="F27" s="80">
        <v>30</v>
      </c>
      <c r="G27" s="91">
        <v>150</v>
      </c>
      <c r="I27" s="81"/>
      <c r="M27" s="170"/>
    </row>
    <row r="28" spans="1:15" s="71" customFormat="1" ht="24">
      <c r="A28" s="90">
        <v>5</v>
      </c>
      <c r="B28" s="308"/>
      <c r="C28" s="77" t="s">
        <v>169</v>
      </c>
      <c r="D28" s="78" t="s">
        <v>170</v>
      </c>
      <c r="E28" s="79">
        <f>96</f>
        <v>96</v>
      </c>
      <c r="F28" s="80">
        <v>30</v>
      </c>
      <c r="G28" s="91">
        <v>180</v>
      </c>
      <c r="I28" s="81"/>
      <c r="M28" s="71" t="s">
        <v>269</v>
      </c>
    </row>
    <row r="29" spans="1:15" s="71" customFormat="1" ht="24">
      <c r="A29" s="90">
        <v>6</v>
      </c>
      <c r="B29" s="308"/>
      <c r="C29" s="77" t="s">
        <v>171</v>
      </c>
      <c r="D29" s="82" t="s">
        <v>172</v>
      </c>
      <c r="E29" s="79">
        <v>60</v>
      </c>
      <c r="F29" s="80">
        <v>30</v>
      </c>
      <c r="G29" s="91">
        <v>200</v>
      </c>
      <c r="I29" s="81"/>
      <c r="O29" s="172"/>
    </row>
    <row r="30" spans="1:15" s="71" customFormat="1" ht="24">
      <c r="A30" s="90">
        <v>7</v>
      </c>
      <c r="B30" s="308"/>
      <c r="C30" s="77" t="s">
        <v>173</v>
      </c>
      <c r="D30" s="78" t="s">
        <v>174</v>
      </c>
      <c r="E30" s="79">
        <v>24</v>
      </c>
      <c r="F30" s="80">
        <v>40</v>
      </c>
      <c r="G30" s="91">
        <v>200</v>
      </c>
      <c r="I30" s="81"/>
    </row>
    <row r="31" spans="1:15" s="71" customFormat="1" ht="24.6" thickBot="1">
      <c r="A31" s="92">
        <v>8</v>
      </c>
      <c r="B31" s="309"/>
      <c r="C31" s="93" t="s">
        <v>175</v>
      </c>
      <c r="D31" s="94" t="s">
        <v>176</v>
      </c>
      <c r="E31" s="95">
        <v>24</v>
      </c>
      <c r="F31" s="96">
        <v>40</v>
      </c>
      <c r="G31" s="97">
        <v>200</v>
      </c>
      <c r="I31" s="81"/>
    </row>
    <row r="33" spans="1:15" ht="15.6">
      <c r="C33" s="59"/>
      <c r="O33" s="181"/>
    </row>
    <row r="34" spans="1:15">
      <c r="A34" s="205" t="s">
        <v>109</v>
      </c>
      <c r="B34" s="205" t="s">
        <v>110</v>
      </c>
      <c r="C34" s="205" t="s">
        <v>288</v>
      </c>
      <c r="D34" s="205" t="s">
        <v>112</v>
      </c>
      <c r="E34" s="206" t="s">
        <v>143</v>
      </c>
      <c r="F34" s="207" t="s">
        <v>34</v>
      </c>
      <c r="G34" s="208" t="s">
        <v>35</v>
      </c>
      <c r="H34" s="202"/>
      <c r="I34" s="202"/>
    </row>
    <row r="35" spans="1:15">
      <c r="A35" s="209">
        <v>1</v>
      </c>
      <c r="B35" s="210" t="s">
        <v>289</v>
      </c>
      <c r="C35" s="211" t="s">
        <v>290</v>
      </c>
      <c r="D35" s="210" t="s">
        <v>289</v>
      </c>
      <c r="E35" s="212">
        <v>2</v>
      </c>
      <c r="F35" s="207">
        <v>50</v>
      </c>
      <c r="G35" s="213">
        <v>500</v>
      </c>
      <c r="H35" s="202"/>
      <c r="I35" s="203"/>
    </row>
    <row r="36" spans="1:15">
      <c r="H36" s="204"/>
      <c r="I36" s="204"/>
    </row>
    <row r="38" spans="1:15">
      <c r="F38" s="181"/>
    </row>
    <row r="39" spans="1:15">
      <c r="F39" s="181"/>
    </row>
    <row r="40" spans="1:15">
      <c r="F40" s="181"/>
    </row>
    <row r="41" spans="1:15">
      <c r="A41" s="267" t="s">
        <v>109</v>
      </c>
      <c r="B41" s="205" t="s">
        <v>110</v>
      </c>
      <c r="C41" s="205" t="s">
        <v>288</v>
      </c>
      <c r="D41" s="205" t="s">
        <v>112</v>
      </c>
      <c r="E41" s="206" t="s">
        <v>143</v>
      </c>
      <c r="F41" s="207" t="s">
        <v>34</v>
      </c>
      <c r="G41" s="208" t="s">
        <v>35</v>
      </c>
    </row>
    <row r="42" spans="1:15" ht="87" customHeight="1">
      <c r="A42" s="272">
        <v>1</v>
      </c>
      <c r="B42" s="268" t="s">
        <v>461</v>
      </c>
      <c r="C42" s="268" t="s">
        <v>462</v>
      </c>
      <c r="D42" s="269"/>
      <c r="E42" s="270">
        <v>20</v>
      </c>
      <c r="F42" s="271">
        <v>50</v>
      </c>
      <c r="G42" s="272">
        <v>200</v>
      </c>
    </row>
    <row r="43" spans="1:15" ht="100.2" customHeight="1">
      <c r="A43" s="272">
        <v>2</v>
      </c>
      <c r="B43" s="273" t="s">
        <v>463</v>
      </c>
      <c r="C43" s="273" t="s">
        <v>464</v>
      </c>
      <c r="D43" s="269"/>
      <c r="E43" s="270">
        <v>12</v>
      </c>
      <c r="F43" s="271">
        <v>30</v>
      </c>
      <c r="G43" s="272">
        <v>50</v>
      </c>
    </row>
    <row r="44" spans="1:15" ht="103.2" customHeight="1">
      <c r="A44" s="272">
        <v>3</v>
      </c>
      <c r="B44" s="268" t="s">
        <v>465</v>
      </c>
      <c r="C44" s="268" t="s">
        <v>466</v>
      </c>
      <c r="D44" s="269"/>
      <c r="E44" s="270">
        <v>12</v>
      </c>
      <c r="F44" s="271">
        <v>30</v>
      </c>
      <c r="G44" s="272">
        <v>50</v>
      </c>
    </row>
    <row r="45" spans="1:15" ht="99" customHeight="1">
      <c r="A45" s="272">
        <v>4</v>
      </c>
      <c r="B45" s="273" t="s">
        <v>467</v>
      </c>
      <c r="C45" s="273" t="s">
        <v>468</v>
      </c>
      <c r="D45" s="269"/>
      <c r="E45" s="270">
        <v>12</v>
      </c>
      <c r="F45" s="271">
        <v>30</v>
      </c>
      <c r="G45" s="272">
        <v>50</v>
      </c>
    </row>
    <row r="46" spans="1:15" ht="96.45" customHeight="1">
      <c r="A46" s="272">
        <v>5</v>
      </c>
      <c r="B46" s="268" t="s">
        <v>469</v>
      </c>
      <c r="C46" s="268" t="s">
        <v>470</v>
      </c>
      <c r="D46" s="269"/>
      <c r="E46" s="270">
        <v>12</v>
      </c>
      <c r="F46" s="271">
        <v>30</v>
      </c>
      <c r="G46" s="272">
        <v>50</v>
      </c>
    </row>
    <row r="47" spans="1:15">
      <c r="F47" s="181"/>
    </row>
    <row r="48" spans="1:15">
      <c r="F48" s="181"/>
    </row>
    <row r="49" spans="1:7">
      <c r="A49" s="267" t="s">
        <v>109</v>
      </c>
      <c r="B49" s="205" t="s">
        <v>110</v>
      </c>
      <c r="C49" s="205" t="s">
        <v>288</v>
      </c>
      <c r="D49" s="205" t="s">
        <v>112</v>
      </c>
      <c r="E49" s="206" t="s">
        <v>143</v>
      </c>
      <c r="F49" s="207" t="s">
        <v>34</v>
      </c>
      <c r="G49" s="208" t="s">
        <v>35</v>
      </c>
    </row>
    <row r="50" spans="1:7" ht="90.45" customHeight="1">
      <c r="A50" s="274">
        <v>1</v>
      </c>
      <c r="B50" s="275" t="s">
        <v>471</v>
      </c>
      <c r="C50" s="274" t="s">
        <v>473</v>
      </c>
      <c r="D50" s="274"/>
      <c r="E50" s="274">
        <v>39</v>
      </c>
      <c r="F50" s="274">
        <v>20</v>
      </c>
      <c r="G50" s="274">
        <v>150</v>
      </c>
    </row>
    <row r="51" spans="1:7" ht="100.2" customHeight="1">
      <c r="A51" s="276">
        <v>2</v>
      </c>
      <c r="B51" s="277" t="s">
        <v>472</v>
      </c>
      <c r="C51" s="276" t="s">
        <v>474</v>
      </c>
      <c r="D51" s="276"/>
      <c r="E51" s="276">
        <v>42</v>
      </c>
      <c r="F51" s="276">
        <v>20</v>
      </c>
      <c r="G51" s="276">
        <v>150</v>
      </c>
    </row>
    <row r="59" spans="1:7" ht="15.6">
      <c r="A59" s="59" t="s">
        <v>204</v>
      </c>
      <c r="B59" s="59"/>
    </row>
    <row r="60" spans="1:7" ht="15.6">
      <c r="A60" s="59" t="s">
        <v>205</v>
      </c>
      <c r="B60" s="59"/>
    </row>
    <row r="61" spans="1:7" ht="15.6">
      <c r="A61" s="59" t="s">
        <v>206</v>
      </c>
      <c r="B61" s="59"/>
    </row>
  </sheetData>
  <mergeCells count="3">
    <mergeCell ref="B12:B19"/>
    <mergeCell ref="B24:B31"/>
    <mergeCell ref="A7:G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5826-4A46-4BAD-A1AB-677A14AAFBF7}">
  <dimension ref="A3:I9"/>
  <sheetViews>
    <sheetView topLeftCell="A4" workbookViewId="0">
      <selection activeCell="L7" sqref="L7"/>
    </sheetView>
  </sheetViews>
  <sheetFormatPr defaultColWidth="8.77734375" defaultRowHeight="14.4"/>
  <cols>
    <col min="2" max="2" width="11.44140625" customWidth="1"/>
    <col min="3" max="3" width="43" customWidth="1"/>
    <col min="5" max="5" width="9.6640625" bestFit="1" customWidth="1"/>
    <col min="6" max="6" width="18.109375" customWidth="1"/>
    <col min="7" max="7" width="35.77734375" customWidth="1"/>
  </cols>
  <sheetData>
    <row r="3" spans="1:9">
      <c r="A3" s="293" t="s">
        <v>0</v>
      </c>
      <c r="B3" s="294"/>
      <c r="C3" s="294"/>
      <c r="D3" s="294"/>
      <c r="E3" s="294"/>
      <c r="F3" s="294"/>
      <c r="G3" s="294"/>
    </row>
    <row r="4" spans="1:9">
      <c r="A4" s="312"/>
      <c r="B4" s="313"/>
      <c r="C4" s="313"/>
      <c r="D4" s="313"/>
      <c r="E4" s="313"/>
      <c r="F4" s="313"/>
      <c r="G4" s="313"/>
    </row>
    <row r="5" spans="1:9" ht="15.6">
      <c r="A5" s="22" t="s">
        <v>33</v>
      </c>
      <c r="B5" s="22" t="s">
        <v>39</v>
      </c>
      <c r="C5" s="22" t="s">
        <v>40</v>
      </c>
      <c r="D5" s="227" t="s">
        <v>411</v>
      </c>
      <c r="E5" s="23" t="s">
        <v>34</v>
      </c>
      <c r="F5" s="23" t="s">
        <v>35</v>
      </c>
      <c r="G5" s="198"/>
    </row>
    <row r="6" spans="1:9" ht="181.2" customHeight="1">
      <c r="A6" s="22">
        <v>1</v>
      </c>
      <c r="B6" s="25" t="s">
        <v>409</v>
      </c>
      <c r="C6" s="27" t="s">
        <v>410</v>
      </c>
      <c r="D6" s="257">
        <v>2</v>
      </c>
      <c r="E6" s="278">
        <v>600</v>
      </c>
      <c r="F6" s="279">
        <v>3500</v>
      </c>
      <c r="G6" s="198"/>
      <c r="I6" s="214"/>
    </row>
    <row r="7" spans="1:9" ht="139.19999999999999" customHeight="1">
      <c r="A7" s="22">
        <v>2</v>
      </c>
      <c r="B7" s="25" t="s">
        <v>436</v>
      </c>
      <c r="C7" s="27" t="s">
        <v>437</v>
      </c>
      <c r="D7" s="257">
        <v>1</v>
      </c>
      <c r="E7" s="278">
        <v>1250</v>
      </c>
      <c r="F7" s="279">
        <v>5000</v>
      </c>
      <c r="G7" s="231"/>
      <c r="I7" s="214"/>
    </row>
    <row r="8" spans="1:9" ht="145.19999999999999" customHeight="1">
      <c r="A8" s="22">
        <v>3</v>
      </c>
      <c r="B8" s="25" t="s">
        <v>484</v>
      </c>
      <c r="C8" s="27" t="s">
        <v>483</v>
      </c>
      <c r="D8" s="257">
        <v>0</v>
      </c>
      <c r="E8" s="278">
        <v>1200</v>
      </c>
      <c r="F8" s="279">
        <v>7500</v>
      </c>
      <c r="G8" s="198"/>
      <c r="I8" s="214"/>
    </row>
    <row r="9" spans="1:9" ht="140.4" customHeight="1">
      <c r="A9" s="22">
        <v>4</v>
      </c>
      <c r="B9" s="25" t="s">
        <v>486</v>
      </c>
      <c r="C9" s="27" t="s">
        <v>485</v>
      </c>
      <c r="D9" s="257">
        <v>15</v>
      </c>
      <c r="E9" s="278">
        <v>1000</v>
      </c>
      <c r="F9" s="279">
        <v>6500</v>
      </c>
      <c r="G9" s="198"/>
    </row>
  </sheetData>
  <mergeCells count="1">
    <mergeCell ref="A3:G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6E25-927A-47D5-B3B7-C9517C5EDD58}">
  <dimension ref="A1:G15"/>
  <sheetViews>
    <sheetView workbookViewId="0">
      <selection activeCell="I3" sqref="I3"/>
    </sheetView>
  </sheetViews>
  <sheetFormatPr defaultColWidth="8.77734375" defaultRowHeight="14.4"/>
  <cols>
    <col min="2" max="2" width="23.44140625" customWidth="1"/>
    <col min="3" max="3" width="34.44140625" customWidth="1"/>
    <col min="4" max="4" width="23.109375" customWidth="1"/>
    <col min="5" max="5" width="10.44140625" bestFit="1" customWidth="1"/>
    <col min="6" max="6" width="11.44140625" bestFit="1" customWidth="1"/>
    <col min="7" max="7" width="59.6640625" customWidth="1"/>
  </cols>
  <sheetData>
    <row r="1" spans="1:7" ht="15" thickBot="1"/>
    <row r="2" spans="1:7" ht="24">
      <c r="A2" s="280" t="s">
        <v>109</v>
      </c>
      <c r="B2" s="281" t="s">
        <v>178</v>
      </c>
      <c r="C2" s="281" t="s">
        <v>179</v>
      </c>
      <c r="D2" s="281" t="s">
        <v>180</v>
      </c>
      <c r="E2" s="281" t="s">
        <v>383</v>
      </c>
      <c r="F2" s="281" t="s">
        <v>182</v>
      </c>
      <c r="G2" s="282" t="s">
        <v>183</v>
      </c>
    </row>
    <row r="3" spans="1:7" ht="210" customHeight="1">
      <c r="A3" s="231">
        <v>1</v>
      </c>
      <c r="B3" s="231" t="s">
        <v>394</v>
      </c>
      <c r="C3" s="231" t="s">
        <v>397</v>
      </c>
      <c r="D3" s="231">
        <v>12</v>
      </c>
      <c r="E3" s="231">
        <v>500</v>
      </c>
      <c r="F3" s="231">
        <v>15000</v>
      </c>
      <c r="G3" s="198"/>
    </row>
    <row r="4" spans="1:7" ht="145.80000000000001" customHeight="1">
      <c r="A4" s="231">
        <v>2</v>
      </c>
      <c r="B4" s="231" t="s">
        <v>395</v>
      </c>
      <c r="C4" s="231" t="s">
        <v>412</v>
      </c>
      <c r="D4" s="231">
        <v>12</v>
      </c>
      <c r="E4" s="231">
        <v>150</v>
      </c>
      <c r="F4" s="231">
        <v>1000</v>
      </c>
      <c r="G4" s="198"/>
    </row>
    <row r="5" spans="1:7" ht="141" customHeight="1">
      <c r="A5" s="231">
        <v>3</v>
      </c>
      <c r="B5" s="231" t="s">
        <v>396</v>
      </c>
      <c r="C5" s="231" t="s">
        <v>413</v>
      </c>
      <c r="D5" s="231">
        <v>12</v>
      </c>
      <c r="E5" s="231">
        <v>150</v>
      </c>
      <c r="F5" s="231">
        <v>1000</v>
      </c>
      <c r="G5" s="198"/>
    </row>
    <row r="6" spans="1:7" ht="141" customHeight="1">
      <c r="A6" s="231">
        <v>4</v>
      </c>
      <c r="B6" s="231" t="s">
        <v>508</v>
      </c>
      <c r="C6" s="231" t="s">
        <v>507</v>
      </c>
      <c r="D6" s="231">
        <v>4</v>
      </c>
      <c r="E6" s="231">
        <v>100</v>
      </c>
      <c r="F6" s="231">
        <v>500</v>
      </c>
      <c r="G6" s="198"/>
    </row>
    <row r="7" spans="1:7" ht="120.6" customHeight="1">
      <c r="A7" s="231">
        <v>5</v>
      </c>
      <c r="B7" s="231" t="s">
        <v>501</v>
      </c>
      <c r="C7" s="231" t="s">
        <v>499</v>
      </c>
      <c r="D7" s="231">
        <v>16</v>
      </c>
      <c r="E7" s="231">
        <v>50</v>
      </c>
      <c r="F7" s="231">
        <v>150</v>
      </c>
      <c r="G7" s="231"/>
    </row>
    <row r="8" spans="1:7" ht="109.2" customHeight="1">
      <c r="A8" s="231">
        <v>6</v>
      </c>
      <c r="B8" s="231" t="s">
        <v>502</v>
      </c>
      <c r="C8" s="231" t="s">
        <v>500</v>
      </c>
      <c r="D8" s="231">
        <v>12</v>
      </c>
      <c r="E8" s="231">
        <v>30</v>
      </c>
      <c r="F8" s="231">
        <v>100</v>
      </c>
      <c r="G8" s="198"/>
    </row>
    <row r="9" spans="1:7" ht="118.8" customHeight="1">
      <c r="A9" s="231">
        <v>7</v>
      </c>
      <c r="B9" s="231" t="s">
        <v>495</v>
      </c>
      <c r="C9" s="231" t="s">
        <v>503</v>
      </c>
      <c r="D9" s="231">
        <v>3</v>
      </c>
      <c r="E9" s="231">
        <v>100</v>
      </c>
      <c r="F9" s="231">
        <v>300</v>
      </c>
      <c r="G9" s="231"/>
    </row>
    <row r="10" spans="1:7" ht="114.6" customHeight="1">
      <c r="A10" s="231">
        <v>8</v>
      </c>
      <c r="B10" s="231" t="s">
        <v>496</v>
      </c>
      <c r="C10" s="231" t="s">
        <v>504</v>
      </c>
      <c r="D10" s="231">
        <v>3</v>
      </c>
      <c r="E10" s="231">
        <v>125</v>
      </c>
      <c r="F10" s="231">
        <v>350</v>
      </c>
      <c r="G10" s="231"/>
    </row>
    <row r="11" spans="1:7" ht="130.80000000000001" customHeight="1">
      <c r="A11" s="231">
        <v>9</v>
      </c>
      <c r="B11" s="231" t="s">
        <v>497</v>
      </c>
      <c r="C11" s="231" t="s">
        <v>506</v>
      </c>
      <c r="D11" s="231">
        <v>3</v>
      </c>
      <c r="E11" s="231">
        <v>125</v>
      </c>
      <c r="F11" s="231">
        <v>350</v>
      </c>
      <c r="G11" s="231"/>
    </row>
    <row r="12" spans="1:7" ht="130.80000000000001" customHeight="1">
      <c r="A12" s="231">
        <v>10</v>
      </c>
      <c r="B12" s="231" t="s">
        <v>498</v>
      </c>
      <c r="C12" s="231" t="s">
        <v>505</v>
      </c>
      <c r="D12" s="231">
        <v>3</v>
      </c>
      <c r="E12" s="231">
        <v>100</v>
      </c>
      <c r="F12" s="231">
        <v>300</v>
      </c>
      <c r="G12" s="231"/>
    </row>
    <row r="13" spans="1:7" ht="157.19999999999999" customHeight="1">
      <c r="A13" s="231">
        <v>11</v>
      </c>
      <c r="B13" s="231" t="s">
        <v>511</v>
      </c>
      <c r="C13" s="231" t="s">
        <v>509</v>
      </c>
      <c r="D13" s="231">
        <v>3</v>
      </c>
      <c r="E13" s="231">
        <v>700</v>
      </c>
      <c r="F13" s="231">
        <v>3000</v>
      </c>
      <c r="G13" s="198"/>
    </row>
    <row r="14" spans="1:7" ht="181.2" customHeight="1">
      <c r="A14" s="231">
        <v>12</v>
      </c>
      <c r="B14" s="231" t="s">
        <v>512</v>
      </c>
      <c r="C14" s="231" t="s">
        <v>510</v>
      </c>
      <c r="D14" s="231">
        <v>4</v>
      </c>
      <c r="E14" s="231">
        <v>700</v>
      </c>
      <c r="F14" s="231">
        <v>3500</v>
      </c>
      <c r="G14" s="198"/>
    </row>
    <row r="15" spans="1:7" ht="144" customHeight="1">
      <c r="A15" s="231">
        <v>13</v>
      </c>
      <c r="B15" s="231" t="s">
        <v>513</v>
      </c>
      <c r="C15" s="231" t="s">
        <v>514</v>
      </c>
      <c r="D15" s="231">
        <v>50</v>
      </c>
      <c r="E15" s="231">
        <v>20</v>
      </c>
      <c r="F15" s="231">
        <v>100</v>
      </c>
      <c r="G15" s="19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DE12-F4A1-48A2-B173-9C5A006F8D73}">
  <dimension ref="A7:J12"/>
  <sheetViews>
    <sheetView workbookViewId="0">
      <selection activeCell="J11" sqref="J11"/>
    </sheetView>
  </sheetViews>
  <sheetFormatPr defaultColWidth="8.77734375" defaultRowHeight="14.4"/>
  <cols>
    <col min="2" max="2" width="15.109375" customWidth="1"/>
    <col min="3" max="3" width="32.109375" customWidth="1"/>
    <col min="4" max="4" width="18.109375" customWidth="1"/>
    <col min="5" max="5" width="13" customWidth="1"/>
    <col min="6" max="6" width="15.44140625" customWidth="1"/>
    <col min="7" max="7" width="33.109375" customWidth="1"/>
  </cols>
  <sheetData>
    <row r="7" spans="1:10">
      <c r="A7" s="310" t="s">
        <v>0</v>
      </c>
      <c r="B7" s="311"/>
      <c r="C7" s="311"/>
      <c r="D7" s="311"/>
      <c r="E7" s="311"/>
      <c r="F7" s="311"/>
      <c r="G7" s="311"/>
    </row>
    <row r="9" spans="1:10">
      <c r="A9" s="135" t="s">
        <v>109</v>
      </c>
      <c r="B9" s="127" t="s">
        <v>178</v>
      </c>
      <c r="C9" s="127" t="s">
        <v>179</v>
      </c>
      <c r="D9" s="127" t="s">
        <v>180</v>
      </c>
      <c r="E9" s="127" t="s">
        <v>383</v>
      </c>
      <c r="F9" s="127" t="s">
        <v>182</v>
      </c>
      <c r="G9" s="136" t="s">
        <v>183</v>
      </c>
    </row>
    <row r="10" spans="1:10" ht="136.19999999999999" customHeight="1">
      <c r="A10" s="231">
        <v>1</v>
      </c>
      <c r="B10" s="231" t="s">
        <v>380</v>
      </c>
      <c r="C10" s="231" t="s">
        <v>382</v>
      </c>
      <c r="D10" s="231">
        <v>20</v>
      </c>
      <c r="E10" s="231">
        <v>300</v>
      </c>
      <c r="F10" s="231">
        <v>1200</v>
      </c>
      <c r="G10" s="198"/>
    </row>
    <row r="11" spans="1:10" ht="113.55" customHeight="1">
      <c r="A11" s="231">
        <v>2</v>
      </c>
      <c r="B11" s="231" t="s">
        <v>381</v>
      </c>
      <c r="C11" s="231" t="s">
        <v>432</v>
      </c>
      <c r="D11" s="231">
        <v>19</v>
      </c>
      <c r="E11" s="231">
        <v>200</v>
      </c>
      <c r="F11" s="231">
        <v>1000</v>
      </c>
      <c r="G11" s="198"/>
    </row>
    <row r="12" spans="1:10">
      <c r="J12" t="s">
        <v>393</v>
      </c>
    </row>
  </sheetData>
  <mergeCells count="1">
    <mergeCell ref="A7: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Glassware </vt:lpstr>
      <vt:lpstr>Baroque Glass Buffet collection</vt:lpstr>
      <vt:lpstr>Metal Buffet Ware and Risrers </vt:lpstr>
      <vt:lpstr>Mono portions</vt:lpstr>
      <vt:lpstr>Plates</vt:lpstr>
      <vt:lpstr>Special Plates</vt:lpstr>
      <vt:lpstr>Mirror &amp; Glass for Buffet</vt:lpstr>
      <vt:lpstr>Platters &amp; Bowls</vt:lpstr>
      <vt:lpstr>Cutlery</vt:lpstr>
      <vt:lpstr> Sets</vt:lpstr>
      <vt:lpstr>Other Equipments</vt:lpstr>
      <vt:lpstr>TOTE BOXES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Chhabria</dc:creator>
  <cp:lastModifiedBy>Switch Rental</cp:lastModifiedBy>
  <dcterms:created xsi:type="dcterms:W3CDTF">2025-01-07T12:12:20Z</dcterms:created>
  <dcterms:modified xsi:type="dcterms:W3CDTF">2025-05-31T06:59:09Z</dcterms:modified>
</cp:coreProperties>
</file>