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VMware Share\"/>
    </mc:Choice>
  </mc:AlternateContent>
  <xr:revisionPtr revIDLastSave="0" documentId="13_ncr:1_{18429543-10A4-4EE3-989C-9A413E6B79DD}" xr6:coauthVersionLast="45" xr6:coauthVersionMax="45" xr10:uidLastSave="{00000000-0000-0000-0000-000000000000}"/>
  <bookViews>
    <workbookView xWindow="-98" yWindow="-98" windowWidth="21795" windowHeight="13096" xr2:uid="{00000000-000D-0000-FFFF-FFFF00000000}"/>
  </bookViews>
  <sheets>
    <sheet name="Data" sheetId="1" r:id="rId1"/>
    <sheet name="Data_STS" sheetId="2" state="veryHidden" r:id="rId2"/>
    <sheet name="Efficiency Vs Reading Score" sheetId="3" r:id="rId3"/>
    <sheet name="Efficiency Vs Math Score" sheetId="5" r:id="rId4"/>
    <sheet name="Efficiency Vs Average Self Est" sheetId="7" r:id="rId5"/>
  </sheets>
  <definedNames>
    <definedName name="ChartData" localSheetId="4">'Efficiency Vs Average Self Est'!$K$5:$K$11</definedName>
    <definedName name="ChartData" localSheetId="3">'Efficiency Vs Math Score'!$K$5:$K$11</definedName>
    <definedName name="ChartData" localSheetId="2">'Efficiency Vs Reading Score'!$K$5:$K$11</definedName>
    <definedName name="InputValues" localSheetId="4">'Efficiency Vs Average Self Est'!$A$5:$A$11</definedName>
    <definedName name="InputValues" localSheetId="3">'Efficiency Vs Math Score'!$A$5:$A$11</definedName>
    <definedName name="InputValues" localSheetId="2">'Efficiency Vs Reading Score'!$A$5:$A$11</definedName>
    <definedName name="OutputAddresses" localSheetId="4">'Efficiency Vs Average Self Est'!$B$4</definedName>
    <definedName name="OutputAddresses" localSheetId="3">'Efficiency Vs Math Score'!$B$4</definedName>
    <definedName name="OutputAddresses" localSheetId="2">'Efficiency Vs Reading Score'!$B$4</definedName>
    <definedName name="OutputValues" localSheetId="4">'Efficiency Vs Average Self Est'!$B$5:$B$11</definedName>
    <definedName name="OutputValues" localSheetId="3">'Efficiency Vs Math Score'!$B$5:$B$11</definedName>
    <definedName name="OutputValues" localSheetId="2">'Efficiency Vs Reading Score'!$B$5:$B$11</definedName>
    <definedName name="solver_adj" localSheetId="0" hidden="1">Data!$B$8:$D$8,Data!$F$8:$H$8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Data!$D$12:$D$15</definedName>
    <definedName name="solver_lhs2" localSheetId="0" hidden="1">Data!$D$18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Data!$D$19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2</definedName>
    <definedName name="solver_rhs1" localSheetId="0" hidden="1">Data!$F$12:$F$15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Unit_Costs">Data!$B$8:$D$8</definedName>
    <definedName name="Unit_Prices">Data!$F$8:$H$8</definedName>
  </definedNames>
  <calcPr calcId="18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" i="7" l="1"/>
  <c r="K11" i="7"/>
  <c r="K10" i="7"/>
  <c r="K9" i="7"/>
  <c r="K8" i="7"/>
  <c r="K7" i="7"/>
  <c r="K6" i="7"/>
  <c r="K5" i="7"/>
  <c r="J4" i="7"/>
  <c r="K1" i="5"/>
  <c r="K11" i="5"/>
  <c r="K10" i="5"/>
  <c r="K9" i="5"/>
  <c r="K8" i="5"/>
  <c r="K7" i="5"/>
  <c r="K6" i="5"/>
  <c r="K5" i="5"/>
  <c r="J4" i="5"/>
  <c r="K1" i="3"/>
  <c r="K11" i="3"/>
  <c r="K10" i="3"/>
  <c r="K9" i="3"/>
  <c r="K8" i="3"/>
  <c r="K7" i="3"/>
  <c r="K6" i="3"/>
  <c r="K5" i="3"/>
  <c r="J4" i="3"/>
  <c r="F13" i="1" l="1"/>
  <c r="F14" i="1"/>
  <c r="F15" i="1"/>
  <c r="F12" i="1"/>
  <c r="D13" i="1"/>
  <c r="D14" i="1"/>
  <c r="D15" i="1"/>
  <c r="D12" i="1"/>
  <c r="D18" i="1" l="1"/>
  <c r="D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SIMUL8</author>
  </authors>
  <commentList>
    <comment ref="B5" authorId="0" shapeId="0" xr:uid="{0F3D85DA-C301-409B-9751-53BB9C1ED4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23A04123-08C5-484B-B432-057D7D2B08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219BEA47-E6BE-47F7-8596-43CC859DC2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2A77F4E1-1B53-4A93-811D-FB4B5410E5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3E709776-DFB1-4F18-B96A-C21F9EB3C2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5B58DC83-BA99-4FA0-9C82-85BFB5D844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E4AF10EC-20A7-4CCA-8C1E-BF53728420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SIMUL8</author>
  </authors>
  <commentList>
    <comment ref="B5" authorId="0" shapeId="0" xr:uid="{4A62458B-FFA3-4823-9900-35C612D37D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0712D289-0A05-49D3-A21F-AE0C6A5BD3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ACD55A4D-8367-40A2-9FED-8406A26208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3CBD1F38-22BD-4A65-9F75-4C2B4A16C0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C7B700E3-D884-43EA-9B85-A7794C9E3C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D2381DF2-AC0E-4AFC-9DC6-71A0B4F8A7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262A6198-313B-4FE3-A69E-56AD2DB008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SIMUL8</author>
  </authors>
  <commentList>
    <comment ref="B5" authorId="0" shapeId="0" xr:uid="{9751B426-E669-4B5B-878E-7BA9C5B6F2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5A5A41D5-DD83-4BF8-AEA7-B951E871AF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CA856A42-AFDB-48E0-BC9E-7E9E8D1864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E9398D1A-A22E-495E-9F38-79CDFF7C27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707E3878-F577-4F2F-907B-50E0242A1C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DD780A39-2997-4C9C-91FC-63A7ED0566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C5D5CB34-8F36-4EE1-9DA8-DDBFD81B2D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<sst xmlns="http://schemas.openxmlformats.org/spreadsheetml/2006/main" count="38" uniqueCount="25">
  <si>
    <t>Salem Board of Education</t>
  </si>
  <si>
    <t>School</t>
  </si>
  <si>
    <t>Input 1</t>
  </si>
  <si>
    <t>Input 2</t>
  </si>
  <si>
    <t>Input 3</t>
  </si>
  <si>
    <t>Unit Costs</t>
  </si>
  <si>
    <t>Unit Prices</t>
  </si>
  <si>
    <t>Total Costs</t>
  </si>
  <si>
    <t>Total Prices</t>
  </si>
  <si>
    <t>School #</t>
  </si>
  <si>
    <t>&gt;=</t>
  </si>
  <si>
    <t>Select School</t>
  </si>
  <si>
    <t>Efficiency</t>
  </si>
  <si>
    <t>Selected School Unit Cost</t>
  </si>
  <si>
    <t>$D$19</t>
  </si>
  <si>
    <t>Oneway analysis for Solver model in Data worksheet</t>
  </si>
  <si>
    <t>Input (cell $F$7) values along side, output cell(s) along top</t>
  </si>
  <si>
    <t>Data for chart</t>
  </si>
  <si>
    <t>Avg Read</t>
  </si>
  <si>
    <t>Avg Math</t>
  </si>
  <si>
    <t>Avg Self est</t>
  </si>
  <si>
    <t>Average Math Scores (cell $G$7) values along side, output cell(s) along top</t>
  </si>
  <si>
    <t>$H$7</t>
  </si>
  <si>
    <t xml:space="preserve">Average Self Esteem </t>
  </si>
  <si>
    <t>Average Self Esteem  (cell $H$7) values along side, output cell(s) along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</si>
</sst>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FFFFFF"/>
      <name val="Calibri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Font="1"/>
    <xf numFmtId="0" fontId="1" fillId="3" borderId="0" xfId="2"/>
    <xf numFmtId="0" fontId="1" fillId="4" borderId="0" xfId="3"/>
    <xf numFmtId="0" fontId="4" fillId="2" borderId="1" xfId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right" textRotation="90"/>
    </xf>
    <xf numFmtId="0" fontId="0" fillId="5" borderId="0" xfId="0" applyFill="1" applyAlignment="1">
      <alignment horizontal="right" textRotation="90"/>
    </xf>
    <xf numFmtId="0" fontId="5" fillId="0" borderId="0" xfId="0" applyFont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</cellXfs>
  <cellStyles count="4">
    <cellStyle name="40% - Accent1" xfId="2" builtinId="31"/>
    <cellStyle name="40% - Accent2" xfId="3" builtinId="35"/>
    <cellStyle name="Normal" xfId="0" builtinId="0" customBuiltin="1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'Efficiency Vs Reading Score'!$K$1</c:f>
          <c:strCache>
            <c:ptCount val="1"/>
            <c:pt idx="0">
              <c:v>Sensitivity of $D$19 to Input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'Efficiency Vs Reading Score'!$A$5:$A$11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'Efficiency Vs Reading Score'!$K$5:$K$11</c:f>
              <c:numCache>
                <c:formatCode>General</c:formatCode>
                <c:ptCount val="7"/>
                <c:pt idx="0">
                  <c:v>0.94909090909090921</c:v>
                </c:pt>
                <c:pt idx="1">
                  <c:v>0.94909090909090921</c:v>
                </c:pt>
                <c:pt idx="2">
                  <c:v>0.94909090909090921</c:v>
                </c:pt>
                <c:pt idx="3">
                  <c:v>0.94909090909090899</c:v>
                </c:pt>
                <c:pt idx="4">
                  <c:v>0.94909090909090921</c:v>
                </c:pt>
                <c:pt idx="5">
                  <c:v>0.95081967213114782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4-46FD-A1AA-DD2BF3845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13408"/>
        <c:axId val="366508816"/>
      </c:lineChart>
      <c:catAx>
        <c:axId val="36651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($F$7)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508816"/>
        <c:crosses val="autoZero"/>
        <c:auto val="1"/>
        <c:lblAlgn val="ctr"/>
        <c:lblOffset val="100"/>
        <c:noMultiLvlLbl val="0"/>
      </c:catAx>
      <c:valAx>
        <c:axId val="36650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5134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'Efficiency Vs Math Score'!$K$1</c:f>
          <c:strCache>
            <c:ptCount val="1"/>
            <c:pt idx="0">
              <c:v>Sensitivity of $D$19 to Average Math Scores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'Efficiency Vs Math Score'!$A$5:$A$11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'Efficiency Vs Math Score'!$K$5:$K$11</c:f>
              <c:numCache>
                <c:formatCode>General</c:formatCode>
                <c:ptCount val="7"/>
                <c:pt idx="0">
                  <c:v>0.94909090909090921</c:v>
                </c:pt>
                <c:pt idx="1">
                  <c:v>1.0000000000000002</c:v>
                </c:pt>
                <c:pt idx="2">
                  <c:v>1</c:v>
                </c:pt>
                <c:pt idx="3">
                  <c:v>1</c:v>
                </c:pt>
                <c:pt idx="4">
                  <c:v>0.99999999999999989</c:v>
                </c:pt>
                <c:pt idx="5">
                  <c:v>1</c:v>
                </c:pt>
                <c:pt idx="6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C-47DC-BD46-D389A4D32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866864"/>
        <c:axId val="371868832"/>
      </c:lineChart>
      <c:catAx>
        <c:axId val="37186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Math Scores ($G$7)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1868832"/>
        <c:crosses val="autoZero"/>
        <c:auto val="1"/>
        <c:lblAlgn val="ctr"/>
        <c:lblOffset val="100"/>
        <c:noMultiLvlLbl val="0"/>
      </c:catAx>
      <c:valAx>
        <c:axId val="37186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8668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'Efficiency Vs Average Self Est'!$K$1</c:f>
          <c:strCache>
            <c:ptCount val="1"/>
            <c:pt idx="0">
              <c:v>Sensitivity of $D$19 to Average Self Esteem 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'Efficiency Vs Average Self Est'!$A$5:$A$11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'Efficiency Vs Average Self Est'!$K$5:$K$11</c:f>
              <c:numCache>
                <c:formatCode>General</c:formatCode>
                <c:ptCount val="7"/>
                <c:pt idx="0">
                  <c:v>0.94909090909090921</c:v>
                </c:pt>
                <c:pt idx="1">
                  <c:v>0.9490909090909091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0.99999999999999978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4-4CF2-9C76-1A8057B27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490976"/>
        <c:axId val="372490320"/>
      </c:lineChart>
      <c:catAx>
        <c:axId val="3724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Self Esteem  ($H$7)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2490320"/>
        <c:crosses val="autoZero"/>
        <c:auto val="1"/>
        <c:lblAlgn val="ctr"/>
        <c:lblOffset val="100"/>
        <c:noMultiLvlLbl val="0"/>
      </c:catAx>
      <c:valAx>
        <c:axId val="37249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4909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161925</xdr:colOff>
      <xdr:row>3</xdr:row>
      <xdr:rowOff>23813</xdr:rowOff>
    </xdr:from>
    <xdr:to>
      <xdr:col>9</xdr:col>
      <xdr:colOff>504825</xdr:colOff>
      <xdr:row>17</xdr:row>
      <xdr:rowOff>104775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D27C558F-E0DD-4DEB-95C5-36D409552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571500</xdr:colOff>
      <xdr:row>3</xdr:row>
      <xdr:rowOff>28575</xdr:rowOff>
    </xdr:from>
    <xdr:to>
      <xdr:col>15</xdr:col>
      <xdr:colOff>419100</xdr:colOff>
      <xdr:row>6</xdr:row>
      <xdr:rowOff>4762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3862448-70E0-48FB-9A0B-E772DB90789E}"/>
            </a:ext>
          </a:extLst>
        </xdr:cNvPr>
        <xdr:cNvSpPr txBox="1"/>
      </xdr:nvSpPr>
      <xdr:spPr>
        <a:xfrm>
          <a:off x="7696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152400</xdr:colOff>
      <xdr:row>3</xdr:row>
      <xdr:rowOff>71438</xdr:rowOff>
    </xdr:from>
    <xdr:to>
      <xdr:col>9</xdr:col>
      <xdr:colOff>495300</xdr:colOff>
      <xdr:row>17</xdr:row>
      <xdr:rowOff>152400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4075A598-282C-4E36-B71B-8D362CC78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571500</xdr:colOff>
      <xdr:row>3</xdr:row>
      <xdr:rowOff>28575</xdr:rowOff>
    </xdr:from>
    <xdr:to>
      <xdr:col>15</xdr:col>
      <xdr:colOff>419100</xdr:colOff>
      <xdr:row>6</xdr:row>
      <xdr:rowOff>4762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C29892-38D1-4791-BD3C-D96C3A7DAE6D}"/>
            </a:ext>
          </a:extLst>
        </xdr:cNvPr>
        <xdr:cNvSpPr txBox="1"/>
      </xdr:nvSpPr>
      <xdr:spPr>
        <a:xfrm>
          <a:off x="7696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142875</xdr:colOff>
      <xdr:row>3</xdr:row>
      <xdr:rowOff>42863</xdr:rowOff>
    </xdr:from>
    <xdr:to>
      <xdr:col>9</xdr:col>
      <xdr:colOff>485775</xdr:colOff>
      <xdr:row>17</xdr:row>
      <xdr:rowOff>123825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AEFC584C-6E19-4E0E-BDFC-7094967F4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571500</xdr:colOff>
      <xdr:row>3</xdr:row>
      <xdr:rowOff>28575</xdr:rowOff>
    </xdr:from>
    <xdr:to>
      <xdr:col>15</xdr:col>
      <xdr:colOff>419100</xdr:colOff>
      <xdr:row>6</xdr:row>
      <xdr:rowOff>4762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4DE3F2-D1F5-490A-84B1-57787E3F45CC}"/>
            </a:ext>
          </a:extLst>
        </xdr:cNvPr>
        <xdr:cNvSpPr txBox="1"/>
      </xdr:nvSpPr>
      <xdr:spPr>
        <a:xfrm>
          <a:off x="7696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tabSelected="1" workbookViewId="0">
      <selection activeCell="D10" sqref="D10"/>
    </sheetView>
  </sheetViews>
  <sheetFormatPr defaultColWidth="9.1328125" defaultRowHeight="14.25" x14ac:dyDescent="0.45"/>
  <cols>
    <col min="1" max="1" width="9.1328125" style="2"/>
    <col min="2" max="2" width="11.265625" style="2" customWidth="1"/>
    <col min="3" max="3" width="9.3984375" style="2" customWidth="1"/>
    <col min="4" max="16384" width="9.1328125" style="2"/>
  </cols>
  <sheetData>
    <row r="1" spans="1:8" x14ac:dyDescent="0.45">
      <c r="A1" s="1" t="s">
        <v>0</v>
      </c>
    </row>
    <row r="3" spans="1:8" x14ac:dyDescent="0.45">
      <c r="A3" s="3" t="s">
        <v>1</v>
      </c>
      <c r="B3" s="3" t="s">
        <v>2</v>
      </c>
      <c r="C3" s="3" t="s">
        <v>3</v>
      </c>
      <c r="D3" s="3" t="s">
        <v>4</v>
      </c>
      <c r="E3" s="3"/>
      <c r="F3" s="3" t="s">
        <v>18</v>
      </c>
      <c r="G3" s="3" t="s">
        <v>19</v>
      </c>
      <c r="H3" s="3" t="s">
        <v>20</v>
      </c>
    </row>
    <row r="4" spans="1:8" x14ac:dyDescent="0.45">
      <c r="A4" s="2">
        <v>1</v>
      </c>
      <c r="B4" s="5">
        <v>13</v>
      </c>
      <c r="C4" s="5">
        <v>4</v>
      </c>
      <c r="D4" s="5">
        <v>0.05</v>
      </c>
      <c r="F4" s="5">
        <v>9</v>
      </c>
      <c r="G4" s="5">
        <v>7</v>
      </c>
      <c r="H4" s="5">
        <v>6</v>
      </c>
    </row>
    <row r="5" spans="1:8" x14ac:dyDescent="0.45">
      <c r="A5" s="2">
        <v>2</v>
      </c>
      <c r="B5" s="5">
        <v>14</v>
      </c>
      <c r="C5" s="5">
        <v>5</v>
      </c>
      <c r="D5" s="5">
        <v>0.05</v>
      </c>
      <c r="F5" s="5">
        <v>10</v>
      </c>
      <c r="G5" s="5">
        <v>8</v>
      </c>
      <c r="H5" s="5">
        <v>7</v>
      </c>
    </row>
    <row r="6" spans="1:8" x14ac:dyDescent="0.45">
      <c r="A6" s="2">
        <v>3</v>
      </c>
      <c r="B6" s="5">
        <v>11</v>
      </c>
      <c r="C6" s="5">
        <v>6</v>
      </c>
      <c r="D6" s="5">
        <v>0.06</v>
      </c>
      <c r="F6" s="5">
        <v>11</v>
      </c>
      <c r="G6" s="5">
        <v>7</v>
      </c>
      <c r="H6" s="5">
        <v>8</v>
      </c>
    </row>
    <row r="7" spans="1:8" x14ac:dyDescent="0.45">
      <c r="A7" s="2">
        <v>4</v>
      </c>
      <c r="B7" s="5">
        <v>15</v>
      </c>
      <c r="C7" s="5">
        <v>8</v>
      </c>
      <c r="D7" s="5">
        <v>0.08</v>
      </c>
      <c r="F7" s="5">
        <v>9</v>
      </c>
      <c r="G7" s="5">
        <v>9</v>
      </c>
      <c r="H7" s="5">
        <v>9</v>
      </c>
    </row>
    <row r="8" spans="1:8" x14ac:dyDescent="0.45">
      <c r="A8" s="2" t="s">
        <v>5</v>
      </c>
      <c r="B8" s="6">
        <v>4.7272726893424988E-2</v>
      </c>
      <c r="C8" s="6">
        <v>3.6363635212182999E-2</v>
      </c>
      <c r="D8" s="6">
        <v>0</v>
      </c>
      <c r="E8" s="2" t="s">
        <v>6</v>
      </c>
      <c r="F8" s="6">
        <v>0</v>
      </c>
      <c r="G8" s="6">
        <v>0.10545454174280167</v>
      </c>
      <c r="H8" s="6">
        <v>0</v>
      </c>
    </row>
    <row r="10" spans="1:8" x14ac:dyDescent="0.45">
      <c r="D10" s="2" t="s">
        <v>7</v>
      </c>
      <c r="F10" s="2" t="s">
        <v>8</v>
      </c>
    </row>
    <row r="11" spans="1:8" x14ac:dyDescent="0.45">
      <c r="C11" s="2" t="s">
        <v>9</v>
      </c>
    </row>
    <row r="12" spans="1:8" x14ac:dyDescent="0.45">
      <c r="C12" s="2">
        <v>1</v>
      </c>
      <c r="D12" s="2">
        <f>SUMPRODUCT(B4:D4,Unit_Costs)</f>
        <v>0.75999999046325684</v>
      </c>
      <c r="E12" s="2" t="s">
        <v>10</v>
      </c>
      <c r="F12" s="2">
        <f>SUMPRODUCT(F4:H4,Unit_Prices)</f>
        <v>0.73818179219961166</v>
      </c>
    </row>
    <row r="13" spans="1:8" x14ac:dyDescent="0.45">
      <c r="C13" s="2">
        <v>2</v>
      </c>
      <c r="D13" s="2">
        <f>SUMPRODUCT(B5:D5,Unit_Costs)</f>
        <v>0.84363635256886482</v>
      </c>
      <c r="E13" s="2" t="s">
        <v>10</v>
      </c>
      <c r="F13" s="2">
        <f>SUMPRODUCT(F5:H5,Unit_Prices)</f>
        <v>0.84363633394241333</v>
      </c>
    </row>
    <row r="14" spans="1:8" x14ac:dyDescent="0.45">
      <c r="C14" s="2">
        <v>3</v>
      </c>
      <c r="D14" s="2">
        <f>SUMPRODUCT(B6:D6,Unit_Costs)</f>
        <v>0.73818180710077286</v>
      </c>
      <c r="E14" s="2" t="s">
        <v>10</v>
      </c>
      <c r="F14" s="2">
        <f>SUMPRODUCT(F6:H6,Unit_Prices)</f>
        <v>0.73818179219961166</v>
      </c>
    </row>
    <row r="15" spans="1:8" x14ac:dyDescent="0.45">
      <c r="C15" s="4">
        <v>4</v>
      </c>
      <c r="D15" s="2">
        <f>SUMPRODUCT(B7:D7,Unit_Costs)</f>
        <v>0.99999998509883881</v>
      </c>
      <c r="E15" s="4" t="s">
        <v>10</v>
      </c>
      <c r="F15" s="2">
        <f>SUMPRODUCT(F7:H7,Unit_Prices)</f>
        <v>0.949090875685215</v>
      </c>
    </row>
    <row r="17" spans="2:4" x14ac:dyDescent="0.45">
      <c r="B17" s="2" t="s">
        <v>11</v>
      </c>
      <c r="D17" s="2">
        <v>4</v>
      </c>
    </row>
    <row r="18" spans="2:4" x14ac:dyDescent="0.45">
      <c r="B18" s="2" t="s">
        <v>13</v>
      </c>
      <c r="D18" s="2">
        <f>VLOOKUP(D17,C12:F15,2)</f>
        <v>0.99999998509883881</v>
      </c>
    </row>
    <row r="19" spans="2:4" x14ac:dyDescent="0.45">
      <c r="B19" s="2" t="s">
        <v>12</v>
      </c>
      <c r="D19" s="7">
        <f>VLOOKUP(D17,C12:F15,4)</f>
        <v>0.949090875685215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2289-38DE-4486-A818-9F4700379B98}">
  <dimension ref="A1:B15"/>
  <sheetViews>
    <sheetView workbookViewId="0"/>
  </sheetViews>
  <sheetFormatPr defaultRowHeight="14.25" x14ac:dyDescent="0.45"/>
  <sheetData>
    <row r="1" spans="1:2" x14ac:dyDescent="0.45">
      <c r="A1">
        <v>1</v>
      </c>
    </row>
    <row r="2" spans="1:2" x14ac:dyDescent="0.45">
      <c r="A2" t="s">
        <v>22</v>
      </c>
    </row>
    <row r="3" spans="1:2" x14ac:dyDescent="0.45">
      <c r="A3">
        <v>1</v>
      </c>
    </row>
    <row r="4" spans="1:2" x14ac:dyDescent="0.45">
      <c r="A4">
        <v>9</v>
      </c>
    </row>
    <row r="5" spans="1:2" x14ac:dyDescent="0.45">
      <c r="A5">
        <v>15</v>
      </c>
    </row>
    <row r="6" spans="1:2" x14ac:dyDescent="0.45">
      <c r="A6">
        <v>1</v>
      </c>
    </row>
    <row r="8" spans="1:2" x14ac:dyDescent="0.45">
      <c r="A8" s="8"/>
      <c r="B8" s="8"/>
    </row>
    <row r="9" spans="1:2" x14ac:dyDescent="0.45">
      <c r="A9" t="s">
        <v>14</v>
      </c>
    </row>
    <row r="10" spans="1:2" x14ac:dyDescent="0.45">
      <c r="A10" t="s">
        <v>23</v>
      </c>
    </row>
    <row r="15" spans="1:2" x14ac:dyDescent="0.45">
      <c r="B1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DC5A-150F-4862-9D68-CCF54CC3FF27}">
  <dimension ref="A1:K11"/>
  <sheetViews>
    <sheetView workbookViewId="0"/>
  </sheetViews>
  <sheetFormatPr defaultRowHeight="14.25" x14ac:dyDescent="0.45"/>
  <sheetData>
    <row r="1" spans="1:11" x14ac:dyDescent="0.45">
      <c r="A1" s="1" t="s">
        <v>15</v>
      </c>
      <c r="K1" s="12" t="str">
        <f>CONCATENATE("Sensitivity of ",$K$4," to ","Input")</f>
        <v>Sensitivity of $D$19 to Input</v>
      </c>
    </row>
    <row r="3" spans="1:11" x14ac:dyDescent="0.45">
      <c r="A3" t="s">
        <v>16</v>
      </c>
      <c r="K3" t="s">
        <v>17</v>
      </c>
    </row>
    <row r="4" spans="1:11" ht="33.4" x14ac:dyDescent="0.45">
      <c r="B4" s="10" t="s">
        <v>14</v>
      </c>
      <c r="J4" s="12">
        <f>MATCH($K$4,OutputAddresses,0)</f>
        <v>1</v>
      </c>
      <c r="K4" s="11" t="s">
        <v>14</v>
      </c>
    </row>
    <row r="5" spans="1:11" x14ac:dyDescent="0.45">
      <c r="A5" s="9">
        <v>9</v>
      </c>
      <c r="B5" s="13">
        <v>0.94909090909090921</v>
      </c>
      <c r="K5">
        <f>INDEX(OutputValues,1,$J$4)</f>
        <v>0.94909090909090921</v>
      </c>
    </row>
    <row r="6" spans="1:11" x14ac:dyDescent="0.45">
      <c r="A6" s="9">
        <v>10</v>
      </c>
      <c r="B6" s="14">
        <v>0.94909090909090921</v>
      </c>
      <c r="K6">
        <f>INDEX(OutputValues,2,$J$4)</f>
        <v>0.94909090909090921</v>
      </c>
    </row>
    <row r="7" spans="1:11" x14ac:dyDescent="0.45">
      <c r="A7" s="9">
        <v>11</v>
      </c>
      <c r="B7" s="14">
        <v>0.94909090909090921</v>
      </c>
      <c r="K7">
        <f>INDEX(OutputValues,3,$J$4)</f>
        <v>0.94909090909090921</v>
      </c>
    </row>
    <row r="8" spans="1:11" x14ac:dyDescent="0.45">
      <c r="A8" s="9">
        <v>12</v>
      </c>
      <c r="B8" s="14">
        <v>0.94909090909090899</v>
      </c>
      <c r="K8">
        <f>INDEX(OutputValues,4,$J$4)</f>
        <v>0.94909090909090899</v>
      </c>
    </row>
    <row r="9" spans="1:11" x14ac:dyDescent="0.45">
      <c r="A9" s="9">
        <v>13</v>
      </c>
      <c r="B9" s="14">
        <v>0.94909090909090921</v>
      </c>
      <c r="K9">
        <f>INDEX(OutputValues,5,$J$4)</f>
        <v>0.94909090909090921</v>
      </c>
    </row>
    <row r="10" spans="1:11" x14ac:dyDescent="0.45">
      <c r="A10" s="9">
        <v>14</v>
      </c>
      <c r="B10" s="14">
        <v>0.95081967213114782</v>
      </c>
      <c r="K10">
        <f>INDEX(OutputValues,6,$J$4)</f>
        <v>0.95081967213114782</v>
      </c>
    </row>
    <row r="11" spans="1:11" x14ac:dyDescent="0.45">
      <c r="A11" s="9">
        <v>15</v>
      </c>
      <c r="B11" s="15">
        <v>1</v>
      </c>
      <c r="K11">
        <f>INDEX(OutputValues,7,$J$4)</f>
        <v>1</v>
      </c>
    </row>
  </sheetData>
  <dataValidations count="1">
    <dataValidation type="list" allowBlank="1" showInputMessage="1" showErrorMessage="1" sqref="K4" xr:uid="{602206D6-18C5-4DFB-9DA3-40F038F11B08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B8FED-54F3-4826-9899-380F3C1FD9A0}">
  <dimension ref="A1:K11"/>
  <sheetViews>
    <sheetView workbookViewId="0"/>
  </sheetViews>
  <sheetFormatPr defaultRowHeight="14.25" x14ac:dyDescent="0.45"/>
  <sheetData>
    <row r="1" spans="1:11" x14ac:dyDescent="0.45">
      <c r="A1" s="1" t="s">
        <v>15</v>
      </c>
      <c r="K1" s="12" t="str">
        <f>CONCATENATE("Sensitivity of ",$K$4," to ","Average Math Scores")</f>
        <v>Sensitivity of $D$19 to Average Math Scores</v>
      </c>
    </row>
    <row r="3" spans="1:11" x14ac:dyDescent="0.45">
      <c r="A3" t="s">
        <v>21</v>
      </c>
      <c r="K3" t="s">
        <v>17</v>
      </c>
    </row>
    <row r="4" spans="1:11" ht="33.4" x14ac:dyDescent="0.45">
      <c r="B4" s="10" t="s">
        <v>14</v>
      </c>
      <c r="J4" s="12">
        <f>MATCH($K$4,OutputAddresses,0)</f>
        <v>1</v>
      </c>
      <c r="K4" s="11" t="s">
        <v>14</v>
      </c>
    </row>
    <row r="5" spans="1:11" x14ac:dyDescent="0.45">
      <c r="A5" s="9">
        <v>9</v>
      </c>
      <c r="B5" s="13">
        <v>0.94909090909090921</v>
      </c>
      <c r="K5">
        <f>INDEX(OutputValues,1,$J$4)</f>
        <v>0.94909090909090921</v>
      </c>
    </row>
    <row r="6" spans="1:11" x14ac:dyDescent="0.45">
      <c r="A6" s="9">
        <v>10</v>
      </c>
      <c r="B6" s="14">
        <v>1.0000000000000002</v>
      </c>
      <c r="K6">
        <f>INDEX(OutputValues,2,$J$4)</f>
        <v>1.0000000000000002</v>
      </c>
    </row>
    <row r="7" spans="1:11" x14ac:dyDescent="0.45">
      <c r="A7" s="9">
        <v>11</v>
      </c>
      <c r="B7" s="14">
        <v>1</v>
      </c>
      <c r="K7">
        <f>INDEX(OutputValues,3,$J$4)</f>
        <v>1</v>
      </c>
    </row>
    <row r="8" spans="1:11" x14ac:dyDescent="0.45">
      <c r="A8" s="9">
        <v>12</v>
      </c>
      <c r="B8" s="14">
        <v>1</v>
      </c>
      <c r="K8">
        <f>INDEX(OutputValues,4,$J$4)</f>
        <v>1</v>
      </c>
    </row>
    <row r="9" spans="1:11" x14ac:dyDescent="0.45">
      <c r="A9" s="9">
        <v>13</v>
      </c>
      <c r="B9" s="14">
        <v>0.99999999999999989</v>
      </c>
      <c r="K9">
        <f>INDEX(OutputValues,5,$J$4)</f>
        <v>0.99999999999999989</v>
      </c>
    </row>
    <row r="10" spans="1:11" x14ac:dyDescent="0.45">
      <c r="A10" s="9">
        <v>14</v>
      </c>
      <c r="B10" s="14">
        <v>1</v>
      </c>
      <c r="K10">
        <f>INDEX(OutputValues,6,$J$4)</f>
        <v>1</v>
      </c>
    </row>
    <row r="11" spans="1:11" x14ac:dyDescent="0.45">
      <c r="A11" s="9">
        <v>15</v>
      </c>
      <c r="B11" s="15">
        <v>1.0000000000000002</v>
      </c>
      <c r="K11">
        <f>INDEX(OutputValues,7,$J$4)</f>
        <v>1.0000000000000002</v>
      </c>
    </row>
  </sheetData>
  <dataValidations count="1">
    <dataValidation type="list" allowBlank="1" showInputMessage="1" showErrorMessage="1" sqref="K4" xr:uid="{108FF219-BA5B-456C-8632-3FFEB718F685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8F3A5-5D4A-4BDE-90F8-3C0EDD0E3214}">
  <dimension ref="A1:K11"/>
  <sheetViews>
    <sheetView workbookViewId="0"/>
  </sheetViews>
  <sheetFormatPr defaultRowHeight="14.25" x14ac:dyDescent="0.45"/>
  <sheetData>
    <row r="1" spans="1:11" x14ac:dyDescent="0.45">
      <c r="A1" s="1" t="s">
        <v>15</v>
      </c>
      <c r="K1" s="12" t="str">
        <f>CONCATENATE("Sensitivity of ",$K$4," to ","Average Self Esteem ")</f>
        <v xml:space="preserve">Sensitivity of $D$19 to Average Self Esteem </v>
      </c>
    </row>
    <row r="3" spans="1:11" x14ac:dyDescent="0.45">
      <c r="A3" t="s">
        <v>24</v>
      </c>
      <c r="K3" t="s">
        <v>17</v>
      </c>
    </row>
    <row r="4" spans="1:11" ht="33.4" x14ac:dyDescent="0.45">
      <c r="B4" s="10" t="s">
        <v>14</v>
      </c>
      <c r="J4" s="12">
        <f>MATCH($K$4,OutputAddresses,0)</f>
        <v>1</v>
      </c>
      <c r="K4" s="11" t="s">
        <v>14</v>
      </c>
    </row>
    <row r="5" spans="1:11" x14ac:dyDescent="0.45">
      <c r="A5" s="9">
        <v>9</v>
      </c>
      <c r="B5" s="13">
        <v>0.94909090909090921</v>
      </c>
      <c r="K5">
        <f>INDEX(OutputValues,1,$J$4)</f>
        <v>0.94909090909090921</v>
      </c>
    </row>
    <row r="6" spans="1:11" x14ac:dyDescent="0.45">
      <c r="A6" s="9">
        <v>10</v>
      </c>
      <c r="B6" s="14">
        <v>0.9490909090909091</v>
      </c>
      <c r="K6">
        <f>INDEX(OutputValues,2,$J$4)</f>
        <v>0.9490909090909091</v>
      </c>
    </row>
    <row r="7" spans="1:11" x14ac:dyDescent="0.45">
      <c r="A7" s="9">
        <v>11</v>
      </c>
      <c r="B7" s="14">
        <v>1</v>
      </c>
      <c r="K7">
        <f>INDEX(OutputValues,3,$J$4)</f>
        <v>1</v>
      </c>
    </row>
    <row r="8" spans="1:11" x14ac:dyDescent="0.45">
      <c r="A8" s="9">
        <v>12</v>
      </c>
      <c r="B8" s="14">
        <v>1</v>
      </c>
      <c r="K8">
        <f>INDEX(OutputValues,4,$J$4)</f>
        <v>1</v>
      </c>
    </row>
    <row r="9" spans="1:11" x14ac:dyDescent="0.45">
      <c r="A9" s="9">
        <v>13</v>
      </c>
      <c r="B9" s="14">
        <v>1</v>
      </c>
      <c r="K9">
        <f>INDEX(OutputValues,5,$J$4)</f>
        <v>1</v>
      </c>
    </row>
    <row r="10" spans="1:11" x14ac:dyDescent="0.45">
      <c r="A10" s="9">
        <v>14</v>
      </c>
      <c r="B10" s="14">
        <v>0.99999999999999978</v>
      </c>
      <c r="K10">
        <f>INDEX(OutputValues,6,$J$4)</f>
        <v>0.99999999999999978</v>
      </c>
    </row>
    <row r="11" spans="1:11" x14ac:dyDescent="0.45">
      <c r="A11" s="9">
        <v>15</v>
      </c>
      <c r="B11" s="15">
        <v>1</v>
      </c>
      <c r="K11">
        <f>INDEX(OutputValues,7,$J$4)</f>
        <v>1</v>
      </c>
    </row>
  </sheetData>
  <dataValidations count="1">
    <dataValidation type="list" allowBlank="1" showInputMessage="1" showErrorMessage="1" sqref="K4" xr:uid="{C5FDA63E-EF6F-4FB0-ABDB-9A75C4EC0519}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Data</vt:lpstr>
      <vt:lpstr>Efficiency Vs Reading Score</vt:lpstr>
      <vt:lpstr>Efficiency Vs Math Score</vt:lpstr>
      <vt:lpstr>Efficiency Vs Average Self Est</vt:lpstr>
      <vt:lpstr>'Efficiency Vs Average Self Est'!ChartData</vt:lpstr>
      <vt:lpstr>'Efficiency Vs Math Score'!ChartData</vt:lpstr>
      <vt:lpstr>'Efficiency Vs Reading Score'!ChartData</vt:lpstr>
      <vt:lpstr>'Efficiency Vs Average Self Est'!InputValues</vt:lpstr>
      <vt:lpstr>'Efficiency Vs Math Score'!InputValues</vt:lpstr>
      <vt:lpstr>'Efficiency Vs Reading Score'!InputValues</vt:lpstr>
      <vt:lpstr>'Efficiency Vs Average Self Est'!OutputAddresses</vt:lpstr>
      <vt:lpstr>'Efficiency Vs Math Score'!OutputAddresses</vt:lpstr>
      <vt:lpstr>'Efficiency Vs Reading Score'!OutputAddresses</vt:lpstr>
      <vt:lpstr>'Efficiency Vs Average Self Est'!OutputValues</vt:lpstr>
      <vt:lpstr>'Efficiency Vs Math Score'!OutputValues</vt:lpstr>
      <vt:lpstr>'Efficiency Vs Reading Score'!OutputValues</vt:lpstr>
      <vt:lpstr>Unit_Costs</vt:lpstr>
      <vt:lpstr>Unit_Prices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Albright</dc:creator>
  <cp:lastModifiedBy>SIMUL8</cp:lastModifiedBy>
  <dcterms:created xsi:type="dcterms:W3CDTF">2005-11-25T19:16:42Z</dcterms:created>
  <dcterms:modified xsi:type="dcterms:W3CDTF">2019-10-10T18:10:08Z</dcterms:modified>
</cp:coreProperties>
</file>