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Chris\Dropbox\My Books\PMS 5e\Example Files\Chapter 06\Finished Examples\"/>
    </mc:Choice>
  </mc:AlternateContent>
  <bookViews>
    <workbookView xWindow="120" yWindow="60" windowWidth="9420" windowHeight="4245"/>
  </bookViews>
  <sheets>
    <sheet name="Model" sheetId="1" r:id="rId1"/>
    <sheet name="Model_STS" sheetId="3" state="veryHidden" r:id="rId2"/>
    <sheet name="STS_1" sheetId="5" r:id="rId3"/>
  </sheets>
  <definedNames>
    <definedName name="ChartData" localSheetId="2">STS_1!$P$5:$P$9</definedName>
    <definedName name="Hubs_covered_by">Model!$B$43:$B$54</definedName>
    <definedName name="InputValues" localSheetId="2">STS_1!$A$5:$A$9</definedName>
    <definedName name="OutputAddresses" localSheetId="2">STS_1!$B$4:$N$4</definedName>
    <definedName name="OutputValues" localSheetId="2">STS_1!$B$5:$N$9</definedName>
    <definedName name="_xlnm.Print_Area" localSheetId="0">Model!$A$1:$Q$57</definedName>
    <definedName name="solver_adj" localSheetId="0" hidden="1">Model!$B$39:$M$39</definedName>
    <definedName name="solver_cvg" localSheetId="0" hidden="1">0.0001</definedName>
    <definedName name="solver_drv" localSheetId="0" hidden="1">1</definedName>
    <definedName name="solver_eng" localSheetId="0" hidden="1">2</definedName>
    <definedName name="solver_est" localSheetId="0" hidden="1">1</definedName>
    <definedName name="solver_itr" localSheetId="0" hidden="1">100</definedName>
    <definedName name="solver_lhs1" localSheetId="0" hidden="1">Model!$B$39:$M$39</definedName>
    <definedName name="solver_lhs2" localSheetId="0" hidden="1">Model!$B$43:$B$54</definedName>
    <definedName name="solver_lin" localSheetId="0" hidden="1">1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2</definedName>
    <definedName name="solver_nwt" localSheetId="0" hidden="1">1</definedName>
    <definedName name="solver_opt" localSheetId="0" hidden="1">Model!$B$57</definedName>
    <definedName name="solver_pre" localSheetId="0" hidden="1">0.000001</definedName>
    <definedName name="solver_rbv" localSheetId="0" hidden="1">1</definedName>
    <definedName name="solver_rel1" localSheetId="0" hidden="1">5</definedName>
    <definedName name="solver_rel2" localSheetId="0" hidden="1">3</definedName>
    <definedName name="solver_rhs1" localSheetId="0" hidden="1">binary</definedName>
    <definedName name="solver_rhs2" localSheetId="0" hidden="1">1</definedName>
    <definedName name="solver_rlx" localSheetId="0" hidden="1">1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100</definedName>
    <definedName name="solver_tol" localSheetId="0" hidden="1">0</definedName>
    <definedName name="solver_typ" localSheetId="0" hidden="1">2</definedName>
    <definedName name="solver_val" localSheetId="0" hidden="1">0</definedName>
    <definedName name="solver_ver" localSheetId="0" hidden="1">3</definedName>
    <definedName name="Total_hubs">Model!$B$57</definedName>
    <definedName name="Used_as_hub">Model!$B$39:$M$39</definedName>
  </definedNames>
  <calcPr calcId="152511" calcMode="autoNoTable"/>
</workbook>
</file>

<file path=xl/calcChain.xml><?xml version="1.0" encoding="utf-8"?>
<calcChain xmlns="http://schemas.openxmlformats.org/spreadsheetml/2006/main">
  <c r="P1" i="5" l="1"/>
  <c r="P9" i="5"/>
  <c r="O4" i="5"/>
  <c r="P8" i="5" s="1"/>
  <c r="P5" i="5" l="1"/>
  <c r="P6" i="5"/>
  <c r="P7" i="5"/>
  <c r="B57" i="1"/>
  <c r="B24" i="1"/>
  <c r="C24" i="1"/>
  <c r="D24" i="1"/>
  <c r="E24" i="1"/>
  <c r="F24" i="1"/>
  <c r="G24" i="1"/>
  <c r="H24" i="1"/>
  <c r="I24" i="1"/>
  <c r="J24" i="1"/>
  <c r="K24" i="1"/>
  <c r="L24" i="1"/>
  <c r="M24" i="1"/>
  <c r="B25" i="1"/>
  <c r="B44" i="1" s="1"/>
  <c r="C25" i="1"/>
  <c r="D25" i="1"/>
  <c r="E25" i="1"/>
  <c r="F25" i="1"/>
  <c r="G25" i="1"/>
  <c r="H25" i="1"/>
  <c r="I25" i="1"/>
  <c r="J25" i="1"/>
  <c r="K25" i="1"/>
  <c r="L25" i="1"/>
  <c r="M25" i="1"/>
  <c r="B26" i="1"/>
  <c r="C26" i="1"/>
  <c r="D26" i="1"/>
  <c r="E26" i="1"/>
  <c r="F26" i="1"/>
  <c r="G26" i="1"/>
  <c r="H26" i="1"/>
  <c r="I26" i="1"/>
  <c r="J26" i="1"/>
  <c r="K26" i="1"/>
  <c r="L26" i="1"/>
  <c r="M26" i="1"/>
  <c r="B27" i="1"/>
  <c r="B46" i="1" s="1"/>
  <c r="C27" i="1"/>
  <c r="D27" i="1"/>
  <c r="E27" i="1"/>
  <c r="F27" i="1"/>
  <c r="G27" i="1"/>
  <c r="H27" i="1"/>
  <c r="I27" i="1"/>
  <c r="J27" i="1"/>
  <c r="K27" i="1"/>
  <c r="L27" i="1"/>
  <c r="M27" i="1"/>
  <c r="B28" i="1"/>
  <c r="C28" i="1"/>
  <c r="D28" i="1"/>
  <c r="E28" i="1"/>
  <c r="F28" i="1"/>
  <c r="B47" i="1" s="1"/>
  <c r="G28" i="1"/>
  <c r="H28" i="1"/>
  <c r="I28" i="1"/>
  <c r="J28" i="1"/>
  <c r="K28" i="1"/>
  <c r="L28" i="1"/>
  <c r="M28" i="1"/>
  <c r="B29" i="1"/>
  <c r="C29" i="1"/>
  <c r="D29" i="1"/>
  <c r="E29" i="1"/>
  <c r="F29" i="1"/>
  <c r="G29" i="1"/>
  <c r="H29" i="1"/>
  <c r="I29" i="1"/>
  <c r="J29" i="1"/>
  <c r="K29" i="1"/>
  <c r="L29" i="1"/>
  <c r="M29" i="1"/>
  <c r="B30" i="1"/>
  <c r="C30" i="1"/>
  <c r="D30" i="1"/>
  <c r="E30" i="1"/>
  <c r="F30" i="1"/>
  <c r="G30" i="1"/>
  <c r="H30" i="1"/>
  <c r="I30" i="1"/>
  <c r="J30" i="1"/>
  <c r="K30" i="1"/>
  <c r="L30" i="1"/>
  <c r="M30" i="1"/>
  <c r="B31" i="1"/>
  <c r="C31" i="1"/>
  <c r="D31" i="1"/>
  <c r="E31" i="1"/>
  <c r="F31" i="1"/>
  <c r="G31" i="1"/>
  <c r="H31" i="1"/>
  <c r="I31" i="1"/>
  <c r="J31" i="1"/>
  <c r="K31" i="1"/>
  <c r="L31" i="1"/>
  <c r="M31" i="1"/>
  <c r="B32" i="1"/>
  <c r="C32" i="1"/>
  <c r="D32" i="1"/>
  <c r="E32" i="1"/>
  <c r="F32" i="1"/>
  <c r="G32" i="1"/>
  <c r="H32" i="1"/>
  <c r="I32" i="1"/>
  <c r="J32" i="1"/>
  <c r="K32" i="1"/>
  <c r="L32" i="1"/>
  <c r="M32" i="1"/>
  <c r="B33" i="1"/>
  <c r="C33" i="1"/>
  <c r="D33" i="1"/>
  <c r="E33" i="1"/>
  <c r="F33" i="1"/>
  <c r="G33" i="1"/>
  <c r="H33" i="1"/>
  <c r="I33" i="1"/>
  <c r="J33" i="1"/>
  <c r="K33" i="1"/>
  <c r="L33" i="1"/>
  <c r="M33" i="1"/>
  <c r="B34" i="1"/>
  <c r="C34" i="1"/>
  <c r="D34" i="1"/>
  <c r="E34" i="1"/>
  <c r="F34" i="1"/>
  <c r="G34" i="1"/>
  <c r="H34" i="1"/>
  <c r="I34" i="1"/>
  <c r="J34" i="1"/>
  <c r="K34" i="1"/>
  <c r="L34" i="1"/>
  <c r="M34" i="1"/>
  <c r="B35" i="1"/>
  <c r="C35" i="1"/>
  <c r="D35" i="1"/>
  <c r="E35" i="1"/>
  <c r="F35" i="1"/>
  <c r="G35" i="1"/>
  <c r="H35" i="1"/>
  <c r="I35" i="1"/>
  <c r="J35" i="1"/>
  <c r="K35" i="1"/>
  <c r="L35" i="1"/>
  <c r="M35" i="1"/>
  <c r="B49" i="1" l="1"/>
  <c r="B51" i="1"/>
  <c r="B45" i="1"/>
  <c r="B43" i="1"/>
  <c r="B52" i="1"/>
  <c r="B50" i="1"/>
  <c r="B48" i="1"/>
  <c r="B53" i="1"/>
  <c r="B54" i="1"/>
</calcChain>
</file>

<file path=xl/comments1.xml><?xml version="1.0" encoding="utf-8"?>
<comments xmlns="http://schemas.openxmlformats.org/spreadsheetml/2006/main">
  <authors>
    <author>Chris Albright</author>
  </authors>
  <commentList>
    <comment ref="A39" authorId="0" shapeId="0">
      <text>
        <r>
          <rPr>
            <b/>
            <sz val="8"/>
            <color indexed="81"/>
            <rFont val="Tahoma"/>
            <family val="2"/>
          </rPr>
          <t>1 if yes, 0 if no</t>
        </r>
        <r>
          <rPr>
            <sz val="8"/>
            <color indexed="81"/>
            <rFont val="Tahoma"/>
            <family val="2"/>
          </rPr>
          <t xml:space="preserve">
</t>
        </r>
      </text>
    </comment>
  </commentList>
</comments>
</file>

<file path=xl/comments2.xml><?xml version="1.0" encoding="utf-8"?>
<comments xmlns="http://schemas.openxmlformats.org/spreadsheetml/2006/main">
  <authors>
    <author>Chris</author>
  </authors>
  <commentList>
    <comment ref="B5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sharedStrings.xml><?xml version="1.0" encoding="utf-8"?>
<sst xmlns="http://schemas.openxmlformats.org/spreadsheetml/2006/main" count="126" uniqueCount="51">
  <si>
    <t>Mile limit</t>
  </si>
  <si>
    <t>AT</t>
  </si>
  <si>
    <t>BO</t>
  </si>
  <si>
    <t>CH</t>
  </si>
  <si>
    <t>DE</t>
  </si>
  <si>
    <t>HO</t>
  </si>
  <si>
    <t>LA</t>
  </si>
  <si>
    <t>NO</t>
  </si>
  <si>
    <t>NY</t>
  </si>
  <si>
    <t>PI</t>
  </si>
  <si>
    <t>SL</t>
  </si>
  <si>
    <t>SF</t>
  </si>
  <si>
    <t>SE</t>
  </si>
  <si>
    <t>Required</t>
  </si>
  <si>
    <t>&gt;=</t>
  </si>
  <si>
    <t>Total hubs</t>
  </si>
  <si>
    <t>Western Airlines hub location model with distances</t>
  </si>
  <si>
    <t>Input data</t>
  </si>
  <si>
    <t>Distance from each city to each other city</t>
  </si>
  <si>
    <t>Decisions: which cities to use as hubs</t>
  </si>
  <si>
    <t>Which cities are covered by which potential hubs with this mile limit</t>
  </si>
  <si>
    <t>City</t>
  </si>
  <si>
    <t>Potential hub</t>
  </si>
  <si>
    <t>Constraints that each city must be covered by at least one hub</t>
  </si>
  <si>
    <t>Hubs covered by</t>
  </si>
  <si>
    <t>Objective to minimize</t>
  </si>
  <si>
    <t>$B$4</t>
  </si>
  <si>
    <t>$B$39:$M$39,$B$57</t>
  </si>
  <si>
    <t>Range names used:</t>
  </si>
  <si>
    <t>Hubs_covered_by</t>
  </si>
  <si>
    <t>=Model!$B$43:$B$54</t>
  </si>
  <si>
    <t>Total_hubs</t>
  </si>
  <si>
    <t>=Model!$B$57</t>
  </si>
  <si>
    <t>=Model!$B$39:$M$39</t>
  </si>
  <si>
    <t>Oneway analysis for Solver model in Model worksheet</t>
  </si>
  <si>
    <t>Mile limit (cell $B$4) values along side, output cell(s) along top</t>
  </si>
  <si>
    <t>Data for chart</t>
  </si>
  <si>
    <t>Used as hub</t>
  </si>
  <si>
    <t>Used_as_hub</t>
  </si>
  <si>
    <t>Used_as_hub_1</t>
  </si>
  <si>
    <t>Used_as_hub_2</t>
  </si>
  <si>
    <t>Used_as_hub_3</t>
  </si>
  <si>
    <t>Used_as_hub_4</t>
  </si>
  <si>
    <t>Used_as_hub_5</t>
  </si>
  <si>
    <t>Used_as_hub_6</t>
  </si>
  <si>
    <t>Used_as_hub_7</t>
  </si>
  <si>
    <t>Used_as_hub_8</t>
  </si>
  <si>
    <t>Used_as_hub_9</t>
  </si>
  <si>
    <t>Used_as_hub_10</t>
  </si>
  <si>
    <t>Used_as_hub_11</t>
  </si>
  <si>
    <t>Used_as_hub_12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</si>
</sst>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name val="Calibri"/>
      <family val="2"/>
    </font>
    <font>
      <sz val="8"/>
      <color indexed="81"/>
      <name val="Tahoma"/>
      <family val="2"/>
    </font>
    <font>
      <b/>
      <sz val="8"/>
      <color indexed="81"/>
      <name val="Tahoma"/>
      <family val="2"/>
    </font>
    <font>
      <b/>
      <sz val="1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color rgb="FFFFFFFF"/>
      <name val="Calibri"/>
      <family val="2"/>
    </font>
    <font>
      <sz val="9"/>
      <color indexed="81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38">
    <xf numFmtId="0" fontId="0" fillId="0" borderId="0" xfId="0"/>
    <xf numFmtId="49" fontId="0" fillId="0" borderId="0" xfId="0" applyNumberFormat="1"/>
    <xf numFmtId="0" fontId="3" fillId="0" borderId="0" xfId="0" applyFont="1"/>
    <xf numFmtId="0" fontId="4" fillId="0" borderId="0" xfId="0" applyFont="1"/>
    <xf numFmtId="0" fontId="4" fillId="0" borderId="0" xfId="0" applyNumberFormat="1" applyFont="1"/>
    <xf numFmtId="0" fontId="4" fillId="0" borderId="0" xfId="0" applyFont="1" applyAlignment="1">
      <alignment horizontal="right"/>
    </xf>
    <xf numFmtId="0" fontId="4" fillId="0" borderId="0" xfId="0" applyFont="1" applyFill="1" applyBorder="1"/>
    <xf numFmtId="0" fontId="4" fillId="0" borderId="1" xfId="0" applyFont="1" applyBorder="1"/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4" fillId="0" borderId="0" xfId="0" applyFont="1" applyBorder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4" fillId="0" borderId="8" xfId="0" applyFont="1" applyBorder="1"/>
    <xf numFmtId="0" fontId="4" fillId="0" borderId="0" xfId="0" applyFont="1" applyAlignment="1">
      <alignment horizontal="center"/>
    </xf>
    <xf numFmtId="1" fontId="4" fillId="0" borderId="0" xfId="0" applyNumberFormat="1" applyFont="1" applyBorder="1"/>
    <xf numFmtId="0" fontId="4" fillId="2" borderId="0" xfId="0" applyFont="1" applyFill="1" applyBorder="1"/>
    <xf numFmtId="0" fontId="4" fillId="0" borderId="0" xfId="0" applyFont="1" applyBorder="1" applyAlignment="1">
      <alignment horizontal="right"/>
    </xf>
    <xf numFmtId="0" fontId="4" fillId="0" borderId="0" xfId="0" applyFont="1" applyBorder="1" applyAlignment="1">
      <alignment horizontal="center"/>
    </xf>
    <xf numFmtId="1" fontId="4" fillId="3" borderId="0" xfId="0" applyNumberFormat="1" applyFont="1" applyFill="1" applyBorder="1"/>
    <xf numFmtId="0" fontId="4" fillId="4" borderId="0" xfId="0" applyFont="1" applyFill="1" applyBorder="1"/>
    <xf numFmtId="0" fontId="5" fillId="0" borderId="0" xfId="0" applyFont="1"/>
    <xf numFmtId="0" fontId="0" fillId="0" borderId="0" xfId="0" applyNumberFormat="1"/>
    <xf numFmtId="0" fontId="0" fillId="0" borderId="0" xfId="0" applyAlignment="1">
      <alignment horizontal="right" textRotation="90"/>
    </xf>
    <xf numFmtId="0" fontId="0" fillId="5" borderId="0" xfId="0" applyFill="1" applyAlignment="1">
      <alignment horizontal="right" textRotation="90"/>
    </xf>
    <xf numFmtId="0" fontId="6" fillId="0" borderId="0" xfId="0" applyFont="1"/>
    <xf numFmtId="1" fontId="0" fillId="0" borderId="1" xfId="0" applyNumberFormat="1" applyBorder="1"/>
    <xf numFmtId="1" fontId="0" fillId="0" borderId="2" xfId="0" applyNumberFormat="1" applyBorder="1"/>
    <xf numFmtId="0" fontId="0" fillId="0" borderId="3" xfId="0" applyNumberFormat="1" applyBorder="1"/>
    <xf numFmtId="1" fontId="0" fillId="0" borderId="4" xfId="0" applyNumberFormat="1" applyBorder="1"/>
    <xf numFmtId="1" fontId="0" fillId="0" borderId="0" xfId="0" applyNumberFormat="1" applyBorder="1"/>
    <xf numFmtId="0" fontId="0" fillId="0" borderId="5" xfId="0" applyNumberFormat="1" applyBorder="1"/>
    <xf numFmtId="1" fontId="0" fillId="0" borderId="6" xfId="0" applyNumberFormat="1" applyBorder="1"/>
    <xf numFmtId="1" fontId="0" fillId="0" borderId="7" xfId="0" applyNumberFormat="1" applyBorder="1"/>
    <xf numFmtId="0" fontId="0" fillId="0" borderId="8" xfId="0" applyNumberFormat="1" applyBorder="1"/>
    <xf numFmtId="0" fontId="4" fillId="0" borderId="0" xfId="0" applyFont="1" applyAlignment="1">
      <alignment horizontal="left"/>
    </xf>
  </cellXfs>
  <cellStyles count="1">
    <cellStyle name="Normal" xfId="0" builtinId="0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STS_1!$P$1</c:f>
          <c:strCache>
            <c:ptCount val="1"/>
            <c:pt idx="0">
              <c:v>Sensitivity of Total_hubs to Mile limit</c:v>
            </c:pt>
          </c:strCache>
        </c:strRef>
      </c:tx>
      <c:layout/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STS_1!$A$5:$A$9</c:f>
              <c:numCache>
                <c:formatCode>General</c:formatCode>
                <c:ptCount val="5"/>
                <c:pt idx="0">
                  <c:v>800</c:v>
                </c:pt>
                <c:pt idx="1">
                  <c:v>900</c:v>
                </c:pt>
                <c:pt idx="2">
                  <c:v>1000</c:v>
                </c:pt>
                <c:pt idx="3">
                  <c:v>1100</c:v>
                </c:pt>
                <c:pt idx="4">
                  <c:v>1200</c:v>
                </c:pt>
              </c:numCache>
            </c:numRef>
          </c:cat>
          <c:val>
            <c:numRef>
              <c:f>STS_1!$P$5:$P$9</c:f>
              <c:numCache>
                <c:formatCode>General</c:formatCode>
                <c:ptCount val="5"/>
                <c:pt idx="0">
                  <c:v>4</c:v>
                </c:pt>
                <c:pt idx="1">
                  <c:v>3</c:v>
                </c:pt>
                <c:pt idx="2">
                  <c:v>3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663928880"/>
        <c:axId val="663929272"/>
      </c:lineChart>
      <c:catAx>
        <c:axId val="66392888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Mile limit ($B$4)</a:t>
                </a:r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663929272"/>
        <c:crosses val="autoZero"/>
        <c:auto val="1"/>
        <c:lblAlgn val="ctr"/>
        <c:lblOffset val="100"/>
        <c:noMultiLvlLbl val="0"/>
      </c:catAx>
      <c:valAx>
        <c:axId val="66392927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663928880"/>
        <c:crosses val="autoZero"/>
        <c:crossBetween val="between"/>
      </c:valAx>
    </c:plotArea>
    <c:plotVisOnly val="1"/>
    <c:dispBlanksAs val="gap"/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352425</xdr:colOff>
      <xdr:row>43</xdr:row>
      <xdr:rowOff>171449</xdr:rowOff>
    </xdr:from>
    <xdr:to>
      <xdr:col>12</xdr:col>
      <xdr:colOff>114301</xdr:colOff>
      <xdr:row>48</xdr:row>
      <xdr:rowOff>123824</xdr:rowOff>
    </xdr:to>
    <xdr:sp macro="" textlink="">
      <xdr:nvSpPr>
        <xdr:cNvPr id="1043" name="Text Box 19"/>
        <xdr:cNvSpPr txBox="1">
          <a:spLocks noChangeArrowheads="1"/>
        </xdr:cNvSpPr>
      </xdr:nvSpPr>
      <xdr:spPr bwMode="auto">
        <a:xfrm>
          <a:off x="3695700" y="8362949"/>
          <a:ext cx="2428876" cy="904875"/>
        </a:xfrm>
        <a:prstGeom prst="roundRect">
          <a:avLst/>
        </a:prstGeom>
        <a:solidFill>
          <a:schemeClr val="bg1">
            <a:shade val="80000"/>
          </a:schemeClr>
        </a:solidFill>
        <a:ln w="9525">
          <a:noFill/>
          <a:miter lim="800000"/>
          <a:headEnd/>
          <a:tailEnd/>
        </a:ln>
        <a:effectLst>
          <a:outerShdw blurRad="50800" dist="38100" dir="8100000" algn="tr">
            <a:prstClr val="black">
              <a:alpha val="40000"/>
            </a:prstClr>
          </a:outerShdw>
        </a:effectLst>
        <a:extLs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  <xdr:txBody>
        <a:bodyPr vertOverflow="clip" wrap="square" lIns="27432" tIns="22860" rIns="0" bIns="0" anchor="t" upright="1"/>
        <a:lstStyle/>
        <a:p>
          <a:pPr algn="l" rtl="0">
            <a:defRPr sz="1000"/>
          </a:pPr>
          <a:r>
            <a:rPr lang="en-US" sz="1050" b="0" i="0" strike="noStrike">
              <a:solidFill>
                <a:srgbClr val="000000"/>
              </a:solidFill>
              <a:latin typeface="+mn-lt"/>
              <a:cs typeface="Arial"/>
            </a:rPr>
            <a:t>It turns out that there are multiple optimal solutions to this model, so don't be surprised if you don't get exactly the same hub locations as shown here.</a:t>
          </a:r>
        </a:p>
      </xdr:txBody>
    </xdr:sp>
    <xdr:clientData/>
  </xdr:twoCellAnchor>
  <xdr:twoCellAnchor>
    <xdr:from>
      <xdr:col>13</xdr:col>
      <xdr:colOff>714374</xdr:colOff>
      <xdr:row>7</xdr:row>
      <xdr:rowOff>0</xdr:rowOff>
    </xdr:from>
    <xdr:to>
      <xdr:col>18</xdr:col>
      <xdr:colOff>276224</xdr:colOff>
      <xdr:row>14</xdr:row>
      <xdr:rowOff>9525</xdr:rowOff>
    </xdr:to>
    <xdr:sp macro="" textlink="">
      <xdr:nvSpPr>
        <xdr:cNvPr id="3" name="TextBox 2"/>
        <xdr:cNvSpPr txBox="1"/>
      </xdr:nvSpPr>
      <xdr:spPr>
        <a:xfrm>
          <a:off x="7105649" y="1333500"/>
          <a:ext cx="3267075" cy="1343025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 baseline="0"/>
            <a:t>Where would you find such data? On the web? In an Access database? Would it be easy to import into Excel? Maybe if there are only a relatively few cities involved, you could type it in manually, but you certainly wouldn't want to do this if the mileage matrix is large.</a:t>
          </a:r>
          <a:endParaRPr lang="en-US" sz="1100"/>
        </a:p>
      </xdr:txBody>
    </xdr:sp>
    <xdr:clientData/>
  </xdr:twoCellAnchor>
  <xdr:twoCellAnchor>
    <xdr:from>
      <xdr:col>14</xdr:col>
      <xdr:colOff>0</xdr:colOff>
      <xdr:row>19</xdr:row>
      <xdr:rowOff>47626</xdr:rowOff>
    </xdr:from>
    <xdr:to>
      <xdr:col>18</xdr:col>
      <xdr:colOff>352425</xdr:colOff>
      <xdr:row>28</xdr:row>
      <xdr:rowOff>9526</xdr:rowOff>
    </xdr:to>
    <xdr:sp macro="" textlink="">
      <xdr:nvSpPr>
        <xdr:cNvPr id="4" name="TextBox 3"/>
        <xdr:cNvSpPr txBox="1"/>
      </xdr:nvSpPr>
      <xdr:spPr>
        <a:xfrm>
          <a:off x="7105650" y="3667126"/>
          <a:ext cx="3343275" cy="1676400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We've mentioned several times that</a:t>
          </a:r>
          <a:r>
            <a:rPr lang="en-US" sz="1100" baseline="0"/>
            <a:t> IF functions shouldn't be used in Solver models, so why do we get away with them here? The reason is that these IF function are used only to create the </a:t>
          </a:r>
          <a:r>
            <a:rPr lang="en-US" sz="1100" i="1" baseline="0"/>
            <a:t>inputs </a:t>
          </a:r>
          <a:r>
            <a:rPr lang="en-US" sz="1100" i="0" baseline="0"/>
            <a:t>for the model; they don't depend at all on the changing cells. The only time IF functions cause a problem is when they involve (directly or indirectly) the changing cells.</a:t>
          </a:r>
          <a:endParaRPr lang="en-US" sz="1100"/>
        </a:p>
      </xdr:txBody>
    </xdr:sp>
    <xdr:clientData/>
  </xdr:twoCellAnchor>
  <xdr:twoCellAnchor>
    <xdr:from>
      <xdr:col>14</xdr:col>
      <xdr:colOff>9526</xdr:colOff>
      <xdr:row>30</xdr:row>
      <xdr:rowOff>142875</xdr:rowOff>
    </xdr:from>
    <xdr:to>
      <xdr:col>18</xdr:col>
      <xdr:colOff>371476</xdr:colOff>
      <xdr:row>36</xdr:row>
      <xdr:rowOff>123825</xdr:rowOff>
    </xdr:to>
    <xdr:sp macro="" textlink="">
      <xdr:nvSpPr>
        <xdr:cNvPr id="5" name="TextBox 4"/>
        <xdr:cNvSpPr txBox="1"/>
      </xdr:nvSpPr>
      <xdr:spPr>
        <a:xfrm>
          <a:off x="7115176" y="5857875"/>
          <a:ext cx="3352800" cy="1123950"/>
        </a:xfrm>
        <a:prstGeom prst="roundRect">
          <a:avLst/>
        </a:prstGeom>
        <a:solidFill>
          <a:schemeClr val="bg1">
            <a:shade val="80000"/>
          </a:schemeClr>
        </a:solidFill>
        <a:ln w="9525" cmpd="sng">
          <a:solidFill>
            <a:schemeClr val="lt1">
              <a:shade val="50000"/>
            </a:schemeClr>
          </a:solidFill>
        </a:ln>
        <a:effectLst>
          <a:outerShdw blurRad="50800" dist="38100" dir="8100000" algn="tr">
            <a:prstClr val="black">
              <a:alpha val="40000"/>
            </a:prstClr>
          </a:outerShdw>
        </a:effectLst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r>
            <a:rPr lang="en-US" sz="1100"/>
            <a:t>This 0/1 incidence matrix is determined</a:t>
          </a:r>
          <a:r>
            <a:rPr lang="en-US" sz="1100" baseline="0"/>
            <a:t> as follows: if a city is within the mile limit of a hub, record a 1; otherwise, record a 0. In reality, airlines wouldn't by this rigid. So you might want to indicate that any of these 0/1 values could be overridden.</a:t>
          </a:r>
          <a:endParaRPr 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15</xdr:col>
      <xdr:colOff>0</xdr:colOff>
      <xdr:row>10</xdr:row>
      <xdr:rowOff>0</xdr:rowOff>
    </xdr:from>
    <xdr:to>
      <xdr:col>23</xdr:col>
      <xdr:colOff>0</xdr:colOff>
      <xdr:row>25</xdr:row>
      <xdr:rowOff>0</xdr:rowOff>
    </xdr:to>
    <xdr:graphicFrame macro="">
      <xdr:nvGraphicFramePr>
        <xdr:cNvPr id="2" name="STS_1_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17</xdr:col>
      <xdr:colOff>0</xdr:colOff>
      <xdr:row>3</xdr:row>
      <xdr:rowOff>0</xdr:rowOff>
    </xdr:from>
    <xdr:to>
      <xdr:col>21</xdr:col>
      <xdr:colOff>0</xdr:colOff>
      <xdr:row>3</xdr:row>
      <xdr:rowOff>762000</xdr:rowOff>
    </xdr:to>
    <xdr:sp macro="" textlink="">
      <xdr:nvSpPr>
        <xdr:cNvPr id="3" name="TextBox 2"/>
        <xdr:cNvSpPr txBox="1"/>
      </xdr:nvSpPr>
      <xdr:spPr>
        <a:xfrm>
          <a:off x="10363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$P$4, the chart will adapt to that output.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>
    <pageSetUpPr fitToPage="1"/>
  </sheetPr>
  <dimension ref="A1:IV57"/>
  <sheetViews>
    <sheetView tabSelected="1" zoomScaleNormal="100" workbookViewId="0"/>
  </sheetViews>
  <sheetFormatPr defaultRowHeight="15" x14ac:dyDescent="0.25"/>
  <cols>
    <col min="1" max="1" width="15.5703125" style="3" customWidth="1"/>
    <col min="2" max="2" width="14.85546875" style="3" customWidth="1"/>
    <col min="3" max="3" width="5.7109375" style="3" customWidth="1"/>
    <col min="4" max="4" width="8.28515625" style="3" customWidth="1"/>
    <col min="5" max="13" width="5.7109375" style="3" customWidth="1"/>
    <col min="14" max="14" width="10.7109375" style="3" customWidth="1"/>
    <col min="15" max="15" width="16.28515625" style="3" customWidth="1"/>
    <col min="16" max="16" width="10.28515625" style="3" customWidth="1"/>
    <col min="17" max="16384" width="9.140625" style="3"/>
  </cols>
  <sheetData>
    <row r="1" spans="1:16" x14ac:dyDescent="0.25">
      <c r="A1" s="2" t="s">
        <v>16</v>
      </c>
      <c r="O1" s="2" t="s">
        <v>28</v>
      </c>
    </row>
    <row r="2" spans="1:16" x14ac:dyDescent="0.25">
      <c r="O2" s="4" t="s">
        <v>29</v>
      </c>
      <c r="P2" s="4" t="s">
        <v>30</v>
      </c>
    </row>
    <row r="3" spans="1:16" x14ac:dyDescent="0.25">
      <c r="A3" s="2" t="s">
        <v>17</v>
      </c>
      <c r="O3" s="4" t="s">
        <v>31</v>
      </c>
      <c r="P3" s="4" t="s">
        <v>32</v>
      </c>
    </row>
    <row r="4" spans="1:16" x14ac:dyDescent="0.25">
      <c r="A4" s="3" t="s">
        <v>0</v>
      </c>
      <c r="B4" s="18">
        <v>1000</v>
      </c>
      <c r="O4" s="4" t="s">
        <v>38</v>
      </c>
      <c r="P4" s="4" t="s">
        <v>33</v>
      </c>
    </row>
    <row r="6" spans="1:16" x14ac:dyDescent="0.25">
      <c r="A6" s="3" t="s">
        <v>18</v>
      </c>
    </row>
    <row r="7" spans="1:16" x14ac:dyDescent="0.25">
      <c r="B7" s="5" t="s">
        <v>1</v>
      </c>
      <c r="C7" s="5" t="s">
        <v>2</v>
      </c>
      <c r="D7" s="5" t="s">
        <v>3</v>
      </c>
      <c r="E7" s="5" t="s">
        <v>4</v>
      </c>
      <c r="F7" s="5" t="s">
        <v>5</v>
      </c>
      <c r="G7" s="5" t="s">
        <v>6</v>
      </c>
      <c r="H7" s="5" t="s">
        <v>7</v>
      </c>
      <c r="I7" s="5" t="s">
        <v>8</v>
      </c>
      <c r="J7" s="5" t="s">
        <v>9</v>
      </c>
      <c r="K7" s="5" t="s">
        <v>10</v>
      </c>
      <c r="L7" s="5" t="s">
        <v>11</v>
      </c>
      <c r="M7" s="5" t="s">
        <v>12</v>
      </c>
    </row>
    <row r="8" spans="1:16" x14ac:dyDescent="0.25">
      <c r="A8" s="3" t="s">
        <v>1</v>
      </c>
      <c r="B8" s="18">
        <v>0</v>
      </c>
      <c r="C8" s="18">
        <v>1037</v>
      </c>
      <c r="D8" s="18">
        <v>674</v>
      </c>
      <c r="E8" s="18">
        <v>1398</v>
      </c>
      <c r="F8" s="18">
        <v>789</v>
      </c>
      <c r="G8" s="18">
        <v>2182</v>
      </c>
      <c r="H8" s="18">
        <v>479</v>
      </c>
      <c r="I8" s="18">
        <v>841</v>
      </c>
      <c r="J8" s="18">
        <v>687</v>
      </c>
      <c r="K8" s="18">
        <v>1878</v>
      </c>
      <c r="L8" s="18">
        <v>2496</v>
      </c>
      <c r="M8" s="18">
        <v>2618</v>
      </c>
    </row>
    <row r="9" spans="1:16" x14ac:dyDescent="0.25">
      <c r="A9" s="3" t="s">
        <v>2</v>
      </c>
      <c r="B9" s="18">
        <v>1037</v>
      </c>
      <c r="C9" s="18">
        <v>0</v>
      </c>
      <c r="D9" s="18">
        <v>1005</v>
      </c>
      <c r="E9" s="18">
        <v>1949</v>
      </c>
      <c r="F9" s="18">
        <v>1804</v>
      </c>
      <c r="G9" s="18">
        <v>2979</v>
      </c>
      <c r="H9" s="18">
        <v>1507</v>
      </c>
      <c r="I9" s="18">
        <v>222</v>
      </c>
      <c r="J9" s="18">
        <v>574</v>
      </c>
      <c r="K9" s="18">
        <v>2343</v>
      </c>
      <c r="L9" s="18">
        <v>3095</v>
      </c>
      <c r="M9" s="18">
        <v>2976</v>
      </c>
    </row>
    <row r="10" spans="1:16" x14ac:dyDescent="0.25">
      <c r="A10" s="3" t="s">
        <v>3</v>
      </c>
      <c r="B10" s="18">
        <v>674</v>
      </c>
      <c r="C10" s="18">
        <v>1005</v>
      </c>
      <c r="D10" s="18">
        <v>0</v>
      </c>
      <c r="E10" s="18">
        <v>1008</v>
      </c>
      <c r="F10" s="18">
        <v>1067</v>
      </c>
      <c r="G10" s="18">
        <v>2054</v>
      </c>
      <c r="H10" s="18">
        <v>912</v>
      </c>
      <c r="I10" s="18">
        <v>802</v>
      </c>
      <c r="J10" s="18">
        <v>452</v>
      </c>
      <c r="K10" s="18">
        <v>1390</v>
      </c>
      <c r="L10" s="18">
        <v>2142</v>
      </c>
      <c r="M10" s="18">
        <v>2013</v>
      </c>
    </row>
    <row r="11" spans="1:16" x14ac:dyDescent="0.25">
      <c r="A11" s="3" t="s">
        <v>4</v>
      </c>
      <c r="B11" s="18">
        <v>1398</v>
      </c>
      <c r="C11" s="18">
        <v>1949</v>
      </c>
      <c r="D11" s="18">
        <v>1008</v>
      </c>
      <c r="E11" s="18">
        <v>0</v>
      </c>
      <c r="F11" s="18">
        <v>1019</v>
      </c>
      <c r="G11" s="18">
        <v>1059</v>
      </c>
      <c r="H11" s="18">
        <v>1273</v>
      </c>
      <c r="I11" s="18">
        <v>1771</v>
      </c>
      <c r="J11" s="18">
        <v>1411</v>
      </c>
      <c r="K11" s="18">
        <v>504</v>
      </c>
      <c r="L11" s="18">
        <v>1235</v>
      </c>
      <c r="M11" s="18">
        <v>1307</v>
      </c>
    </row>
    <row r="12" spans="1:16" x14ac:dyDescent="0.25">
      <c r="A12" s="3" t="s">
        <v>5</v>
      </c>
      <c r="B12" s="18">
        <v>789</v>
      </c>
      <c r="C12" s="18">
        <v>1804</v>
      </c>
      <c r="D12" s="18">
        <v>1067</v>
      </c>
      <c r="E12" s="18">
        <v>1019</v>
      </c>
      <c r="F12" s="18">
        <v>0</v>
      </c>
      <c r="G12" s="18">
        <v>1538</v>
      </c>
      <c r="H12" s="18">
        <v>356</v>
      </c>
      <c r="I12" s="18">
        <v>1608</v>
      </c>
      <c r="J12" s="18">
        <v>1313</v>
      </c>
      <c r="K12" s="18">
        <v>1438</v>
      </c>
      <c r="L12" s="18">
        <v>1912</v>
      </c>
      <c r="M12" s="18">
        <v>2274</v>
      </c>
    </row>
    <row r="13" spans="1:16" x14ac:dyDescent="0.25">
      <c r="A13" s="3" t="s">
        <v>6</v>
      </c>
      <c r="B13" s="18">
        <v>2182</v>
      </c>
      <c r="C13" s="18">
        <v>2979</v>
      </c>
      <c r="D13" s="18">
        <v>2054</v>
      </c>
      <c r="E13" s="18">
        <v>1059</v>
      </c>
      <c r="F13" s="18">
        <v>1538</v>
      </c>
      <c r="G13" s="18">
        <v>0</v>
      </c>
      <c r="H13" s="18">
        <v>1883</v>
      </c>
      <c r="I13" s="18">
        <v>2786</v>
      </c>
      <c r="J13" s="18">
        <v>2426</v>
      </c>
      <c r="K13" s="18">
        <v>715</v>
      </c>
      <c r="L13" s="18">
        <v>379</v>
      </c>
      <c r="M13" s="18">
        <v>1131</v>
      </c>
    </row>
    <row r="14" spans="1:16" x14ac:dyDescent="0.25">
      <c r="A14" s="3" t="s">
        <v>7</v>
      </c>
      <c r="B14" s="18">
        <v>479</v>
      </c>
      <c r="C14" s="18">
        <v>1507</v>
      </c>
      <c r="D14" s="18">
        <v>912</v>
      </c>
      <c r="E14" s="18">
        <v>1273</v>
      </c>
      <c r="F14" s="18">
        <v>356</v>
      </c>
      <c r="G14" s="18">
        <v>1883</v>
      </c>
      <c r="H14" s="18">
        <v>0</v>
      </c>
      <c r="I14" s="18">
        <v>1311</v>
      </c>
      <c r="J14" s="18">
        <v>1070</v>
      </c>
      <c r="K14" s="18">
        <v>1738</v>
      </c>
      <c r="L14" s="18">
        <v>2249</v>
      </c>
      <c r="M14" s="18">
        <v>2574</v>
      </c>
    </row>
    <row r="15" spans="1:16" x14ac:dyDescent="0.25">
      <c r="A15" s="3" t="s">
        <v>8</v>
      </c>
      <c r="B15" s="18">
        <v>841</v>
      </c>
      <c r="C15" s="18">
        <v>222</v>
      </c>
      <c r="D15" s="18">
        <v>802</v>
      </c>
      <c r="E15" s="18">
        <v>1771</v>
      </c>
      <c r="F15" s="18">
        <v>1608</v>
      </c>
      <c r="G15" s="18">
        <v>2786</v>
      </c>
      <c r="H15" s="18">
        <v>1311</v>
      </c>
      <c r="I15" s="18">
        <v>0</v>
      </c>
      <c r="J15" s="18">
        <v>368</v>
      </c>
      <c r="K15" s="18">
        <v>2182</v>
      </c>
      <c r="L15" s="18">
        <v>2934</v>
      </c>
      <c r="M15" s="18">
        <v>2815</v>
      </c>
    </row>
    <row r="16" spans="1:16" x14ac:dyDescent="0.25">
      <c r="A16" s="3" t="s">
        <v>9</v>
      </c>
      <c r="B16" s="18">
        <v>687</v>
      </c>
      <c r="C16" s="18">
        <v>574</v>
      </c>
      <c r="D16" s="18">
        <v>452</v>
      </c>
      <c r="E16" s="18">
        <v>1411</v>
      </c>
      <c r="F16" s="18">
        <v>1313</v>
      </c>
      <c r="G16" s="18">
        <v>2426</v>
      </c>
      <c r="H16" s="18">
        <v>1070</v>
      </c>
      <c r="I16" s="18">
        <v>368</v>
      </c>
      <c r="J16" s="18">
        <v>0</v>
      </c>
      <c r="K16" s="18">
        <v>1826</v>
      </c>
      <c r="L16" s="18">
        <v>2578</v>
      </c>
      <c r="M16" s="18">
        <v>2465</v>
      </c>
    </row>
    <row r="17" spans="1:256" x14ac:dyDescent="0.25">
      <c r="A17" s="3" t="s">
        <v>10</v>
      </c>
      <c r="B17" s="18">
        <v>1878</v>
      </c>
      <c r="C17" s="18">
        <v>2343</v>
      </c>
      <c r="D17" s="18">
        <v>1390</v>
      </c>
      <c r="E17" s="18">
        <v>504</v>
      </c>
      <c r="F17" s="18">
        <v>1438</v>
      </c>
      <c r="G17" s="18">
        <v>715</v>
      </c>
      <c r="H17" s="18">
        <v>1738</v>
      </c>
      <c r="I17" s="18">
        <v>2182</v>
      </c>
      <c r="J17" s="18">
        <v>1826</v>
      </c>
      <c r="K17" s="18">
        <v>0</v>
      </c>
      <c r="L17" s="18">
        <v>752</v>
      </c>
      <c r="M17" s="18">
        <v>836</v>
      </c>
    </row>
    <row r="18" spans="1:256" x14ac:dyDescent="0.25">
      <c r="A18" s="3" t="s">
        <v>11</v>
      </c>
      <c r="B18" s="18">
        <v>2496</v>
      </c>
      <c r="C18" s="18">
        <v>3095</v>
      </c>
      <c r="D18" s="18">
        <v>2142</v>
      </c>
      <c r="E18" s="18">
        <v>1235</v>
      </c>
      <c r="F18" s="18">
        <v>1912</v>
      </c>
      <c r="G18" s="18">
        <v>379</v>
      </c>
      <c r="H18" s="18">
        <v>2249</v>
      </c>
      <c r="I18" s="18">
        <v>2934</v>
      </c>
      <c r="J18" s="18">
        <v>2578</v>
      </c>
      <c r="K18" s="18">
        <v>752</v>
      </c>
      <c r="L18" s="18">
        <v>0</v>
      </c>
      <c r="M18" s="18">
        <v>808</v>
      </c>
    </row>
    <row r="19" spans="1:256" x14ac:dyDescent="0.25">
      <c r="A19" s="3" t="s">
        <v>12</v>
      </c>
      <c r="B19" s="18">
        <v>2618</v>
      </c>
      <c r="C19" s="18">
        <v>2976</v>
      </c>
      <c r="D19" s="18">
        <v>2013</v>
      </c>
      <c r="E19" s="18">
        <v>1307</v>
      </c>
      <c r="F19" s="18">
        <v>2274</v>
      </c>
      <c r="G19" s="18">
        <v>1131</v>
      </c>
      <c r="H19" s="18">
        <v>2574</v>
      </c>
      <c r="I19" s="18">
        <v>2815</v>
      </c>
      <c r="J19" s="18">
        <v>2465</v>
      </c>
      <c r="K19" s="18">
        <v>836</v>
      </c>
      <c r="L19" s="18">
        <v>808</v>
      </c>
      <c r="M19" s="18">
        <v>0</v>
      </c>
    </row>
    <row r="20" spans="1:256" x14ac:dyDescent="0.25"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</row>
    <row r="21" spans="1:256" x14ac:dyDescent="0.25">
      <c r="A21" s="2" t="s">
        <v>20</v>
      </c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  <c r="AA21" s="2"/>
      <c r="AB21" s="2"/>
      <c r="AC21" s="2"/>
      <c r="AD21" s="2"/>
      <c r="AE21" s="2"/>
      <c r="AF21" s="2"/>
      <c r="AG21" s="2"/>
      <c r="AH21" s="2"/>
      <c r="AI21" s="2"/>
      <c r="AJ21" s="2"/>
      <c r="AK21" s="2"/>
      <c r="AL21" s="2"/>
      <c r="AM21" s="2"/>
      <c r="AN21" s="2"/>
      <c r="AO21" s="2"/>
      <c r="AP21" s="2"/>
      <c r="AQ21" s="2"/>
      <c r="AR21" s="2"/>
      <c r="AS21" s="2"/>
      <c r="AT21" s="2"/>
      <c r="AU21" s="2"/>
      <c r="AV21" s="2"/>
      <c r="AW21" s="2"/>
      <c r="AX21" s="2"/>
      <c r="AY21" s="2"/>
      <c r="AZ21" s="2"/>
      <c r="BA21" s="2"/>
      <c r="BB21" s="2"/>
      <c r="BC21" s="2"/>
      <c r="BD21" s="2"/>
      <c r="BE21" s="2"/>
      <c r="BF21" s="2"/>
      <c r="BG21" s="2"/>
      <c r="BH21" s="2"/>
      <c r="BI21" s="2"/>
      <c r="BJ21" s="2"/>
      <c r="BK21" s="2"/>
      <c r="BL21" s="2"/>
      <c r="BM21" s="2"/>
      <c r="BN21" s="2"/>
      <c r="BO21" s="2"/>
      <c r="BP21" s="2"/>
      <c r="BQ21" s="2"/>
      <c r="BR21" s="2"/>
      <c r="BS21" s="2"/>
      <c r="BT21" s="2"/>
      <c r="BU21" s="2"/>
      <c r="BV21" s="2"/>
      <c r="BW21" s="2"/>
      <c r="BX21" s="2"/>
      <c r="BY21" s="2"/>
      <c r="BZ21" s="2"/>
      <c r="CA21" s="2"/>
      <c r="CB21" s="2"/>
      <c r="CC21" s="2"/>
      <c r="CD21" s="2"/>
      <c r="CE21" s="2"/>
      <c r="CF21" s="2"/>
      <c r="CG21" s="2"/>
      <c r="CH21" s="2"/>
      <c r="CI21" s="2"/>
      <c r="CJ21" s="2"/>
      <c r="CK21" s="2"/>
      <c r="CL21" s="2"/>
      <c r="CM21" s="2"/>
      <c r="CN21" s="2"/>
      <c r="CO21" s="2"/>
      <c r="CP21" s="2"/>
      <c r="CQ21" s="2"/>
      <c r="CR21" s="2"/>
      <c r="CS21" s="2"/>
      <c r="CT21" s="2"/>
      <c r="CU21" s="2"/>
      <c r="CV21" s="2"/>
      <c r="CW21" s="2"/>
      <c r="CX21" s="2"/>
      <c r="CY21" s="2"/>
      <c r="CZ21" s="2"/>
      <c r="DA21" s="2"/>
      <c r="DB21" s="2"/>
      <c r="DC21" s="2"/>
      <c r="DD21" s="2"/>
      <c r="DE21" s="2"/>
      <c r="DF21" s="2"/>
      <c r="DG21" s="2"/>
      <c r="DH21" s="2"/>
      <c r="DI21" s="2"/>
      <c r="DJ21" s="2"/>
      <c r="DK21" s="2"/>
      <c r="DL21" s="2"/>
      <c r="DM21" s="2"/>
      <c r="DN21" s="2"/>
      <c r="DO21" s="2"/>
      <c r="DP21" s="2"/>
      <c r="DQ21" s="2"/>
      <c r="DR21" s="2"/>
      <c r="DS21" s="2"/>
      <c r="DT21" s="2"/>
      <c r="DU21" s="2"/>
      <c r="DV21" s="2"/>
      <c r="DW21" s="2"/>
      <c r="DX21" s="2"/>
      <c r="DY21" s="2"/>
      <c r="DZ21" s="2"/>
      <c r="EA21" s="2"/>
      <c r="EB21" s="2"/>
      <c r="EC21" s="2"/>
      <c r="ED21" s="2"/>
      <c r="EE21" s="2"/>
      <c r="EF21" s="2"/>
      <c r="EG21" s="2"/>
      <c r="EH21" s="2"/>
      <c r="EI21" s="2"/>
      <c r="EJ21" s="2"/>
      <c r="EK21" s="2"/>
      <c r="EL21" s="2"/>
      <c r="EM21" s="2"/>
      <c r="EN21" s="2"/>
      <c r="EO21" s="2"/>
      <c r="EP21" s="2"/>
      <c r="EQ21" s="2"/>
      <c r="ER21" s="2"/>
      <c r="ES21" s="2"/>
      <c r="ET21" s="2"/>
      <c r="EU21" s="2"/>
      <c r="EV21" s="2"/>
      <c r="EW21" s="2"/>
      <c r="EX21" s="2"/>
      <c r="EY21" s="2"/>
      <c r="EZ21" s="2"/>
      <c r="FA21" s="2"/>
      <c r="FB21" s="2"/>
      <c r="FC21" s="2"/>
      <c r="FD21" s="2"/>
      <c r="FE21" s="2"/>
      <c r="FF21" s="2"/>
      <c r="FG21" s="2"/>
      <c r="FH21" s="2"/>
      <c r="FI21" s="2"/>
      <c r="FJ21" s="2"/>
      <c r="FK21" s="2"/>
      <c r="FL21" s="2"/>
      <c r="FM21" s="2"/>
      <c r="FN21" s="2"/>
      <c r="FO21" s="2"/>
      <c r="FP21" s="2"/>
      <c r="FQ21" s="2"/>
      <c r="FR21" s="2"/>
      <c r="FS21" s="2"/>
      <c r="FT21" s="2"/>
      <c r="FU21" s="2"/>
      <c r="FV21" s="2"/>
      <c r="FW21" s="2"/>
      <c r="FX21" s="2"/>
      <c r="FY21" s="2"/>
      <c r="FZ21" s="2"/>
      <c r="GA21" s="2"/>
      <c r="GB21" s="2"/>
      <c r="GC21" s="2"/>
      <c r="GD21" s="2"/>
      <c r="GE21" s="2"/>
      <c r="GF21" s="2"/>
      <c r="GG21" s="2"/>
      <c r="GH21" s="2"/>
      <c r="GI21" s="2"/>
      <c r="GJ21" s="2"/>
      <c r="GK21" s="2"/>
      <c r="GL21" s="2"/>
      <c r="GM21" s="2"/>
      <c r="GN21" s="2"/>
      <c r="GO21" s="2"/>
      <c r="GP21" s="2"/>
      <c r="GQ21" s="2"/>
      <c r="GR21" s="2"/>
      <c r="GS21" s="2"/>
      <c r="GT21" s="2"/>
      <c r="GU21" s="2"/>
      <c r="GV21" s="2"/>
      <c r="GW21" s="2"/>
      <c r="GX21" s="2"/>
      <c r="GY21" s="2"/>
      <c r="GZ21" s="2"/>
      <c r="HA21" s="2"/>
      <c r="HB21" s="2"/>
      <c r="HC21" s="2"/>
      <c r="HD21" s="2"/>
      <c r="HE21" s="2"/>
      <c r="HF21" s="2"/>
      <c r="HG21" s="2"/>
      <c r="HH21" s="2"/>
      <c r="HI21" s="2"/>
      <c r="HJ21" s="2"/>
      <c r="HK21" s="2"/>
      <c r="HL21" s="2"/>
      <c r="HM21" s="2"/>
      <c r="HN21" s="2"/>
      <c r="HO21" s="2"/>
      <c r="HP21" s="2"/>
      <c r="HQ21" s="2"/>
      <c r="HR21" s="2"/>
      <c r="HS21" s="2"/>
      <c r="HT21" s="2"/>
      <c r="HU21" s="2"/>
      <c r="HV21" s="2"/>
      <c r="HW21" s="2"/>
      <c r="HX21" s="2"/>
      <c r="HY21" s="2"/>
      <c r="HZ21" s="2"/>
      <c r="IA21" s="2"/>
      <c r="IB21" s="2"/>
      <c r="IC21" s="2"/>
      <c r="ID21" s="2"/>
      <c r="IE21" s="2"/>
      <c r="IF21" s="2"/>
      <c r="IG21" s="2"/>
      <c r="IH21" s="2"/>
      <c r="II21" s="2"/>
      <c r="IJ21" s="2"/>
      <c r="IK21" s="2"/>
      <c r="IL21" s="2"/>
      <c r="IM21" s="2"/>
      <c r="IN21" s="2"/>
      <c r="IO21" s="2"/>
      <c r="IP21" s="2"/>
      <c r="IQ21" s="2"/>
      <c r="IR21" s="2"/>
      <c r="IS21" s="2"/>
      <c r="IT21" s="2"/>
      <c r="IU21" s="2"/>
      <c r="IV21" s="2"/>
    </row>
    <row r="22" spans="1:256" x14ac:dyDescent="0.25">
      <c r="B22" s="37" t="s">
        <v>22</v>
      </c>
      <c r="C22" s="37"/>
      <c r="D22" s="37"/>
      <c r="E22" s="37"/>
      <c r="F22" s="37"/>
      <c r="G22" s="37"/>
      <c r="H22" s="37"/>
      <c r="I22" s="37"/>
      <c r="J22" s="37"/>
      <c r="K22" s="37"/>
      <c r="L22" s="37"/>
      <c r="M22" s="37"/>
    </row>
    <row r="23" spans="1:256" x14ac:dyDescent="0.25">
      <c r="A23" s="3" t="s">
        <v>21</v>
      </c>
      <c r="B23" s="5" t="s">
        <v>1</v>
      </c>
      <c r="C23" s="5" t="s">
        <v>2</v>
      </c>
      <c r="D23" s="5" t="s">
        <v>3</v>
      </c>
      <c r="E23" s="5" t="s">
        <v>4</v>
      </c>
      <c r="F23" s="5" t="s">
        <v>5</v>
      </c>
      <c r="G23" s="5" t="s">
        <v>6</v>
      </c>
      <c r="H23" s="5" t="s">
        <v>7</v>
      </c>
      <c r="I23" s="5" t="s">
        <v>8</v>
      </c>
      <c r="J23" s="5" t="s">
        <v>9</v>
      </c>
      <c r="K23" s="5" t="s">
        <v>10</v>
      </c>
      <c r="L23" s="5" t="s">
        <v>11</v>
      </c>
      <c r="M23" s="5" t="s">
        <v>12</v>
      </c>
      <c r="N23" s="5"/>
      <c r="O23" s="5"/>
      <c r="P23" s="5"/>
    </row>
    <row r="24" spans="1:256" x14ac:dyDescent="0.25">
      <c r="A24" s="3" t="s">
        <v>1</v>
      </c>
      <c r="B24" s="7">
        <f t="shared" ref="B24:M24" si="0">IF(B8&lt;=$B$4,1,0)</f>
        <v>1</v>
      </c>
      <c r="C24" s="8">
        <f t="shared" si="0"/>
        <v>0</v>
      </c>
      <c r="D24" s="8">
        <f t="shared" si="0"/>
        <v>1</v>
      </c>
      <c r="E24" s="8">
        <f t="shared" si="0"/>
        <v>0</v>
      </c>
      <c r="F24" s="8">
        <f t="shared" si="0"/>
        <v>1</v>
      </c>
      <c r="G24" s="8">
        <f t="shared" si="0"/>
        <v>0</v>
      </c>
      <c r="H24" s="8">
        <f t="shared" si="0"/>
        <v>1</v>
      </c>
      <c r="I24" s="8">
        <f t="shared" si="0"/>
        <v>1</v>
      </c>
      <c r="J24" s="8">
        <f t="shared" si="0"/>
        <v>1</v>
      </c>
      <c r="K24" s="8">
        <f t="shared" si="0"/>
        <v>0</v>
      </c>
      <c r="L24" s="8">
        <f t="shared" si="0"/>
        <v>0</v>
      </c>
      <c r="M24" s="9">
        <f t="shared" si="0"/>
        <v>0</v>
      </c>
    </row>
    <row r="25" spans="1:256" x14ac:dyDescent="0.25">
      <c r="A25" s="3" t="s">
        <v>2</v>
      </c>
      <c r="B25" s="10">
        <f t="shared" ref="B25:M25" si="1">IF(B9&lt;=$B$4,1,0)</f>
        <v>0</v>
      </c>
      <c r="C25" s="11">
        <f t="shared" si="1"/>
        <v>1</v>
      </c>
      <c r="D25" s="11">
        <f t="shared" si="1"/>
        <v>0</v>
      </c>
      <c r="E25" s="11">
        <f t="shared" si="1"/>
        <v>0</v>
      </c>
      <c r="F25" s="11">
        <f t="shared" si="1"/>
        <v>0</v>
      </c>
      <c r="G25" s="11">
        <f t="shared" si="1"/>
        <v>0</v>
      </c>
      <c r="H25" s="11">
        <f t="shared" si="1"/>
        <v>0</v>
      </c>
      <c r="I25" s="11">
        <f t="shared" si="1"/>
        <v>1</v>
      </c>
      <c r="J25" s="11">
        <f t="shared" si="1"/>
        <v>1</v>
      </c>
      <c r="K25" s="11">
        <f t="shared" si="1"/>
        <v>0</v>
      </c>
      <c r="L25" s="11">
        <f t="shared" si="1"/>
        <v>0</v>
      </c>
      <c r="M25" s="12">
        <f t="shared" si="1"/>
        <v>0</v>
      </c>
    </row>
    <row r="26" spans="1:256" x14ac:dyDescent="0.25">
      <c r="A26" s="3" t="s">
        <v>3</v>
      </c>
      <c r="B26" s="10">
        <f t="shared" ref="B26:M26" si="2">IF(B10&lt;=$B$4,1,0)</f>
        <v>1</v>
      </c>
      <c r="C26" s="11">
        <f t="shared" si="2"/>
        <v>0</v>
      </c>
      <c r="D26" s="11">
        <f t="shared" si="2"/>
        <v>1</v>
      </c>
      <c r="E26" s="11">
        <f t="shared" si="2"/>
        <v>0</v>
      </c>
      <c r="F26" s="11">
        <f t="shared" si="2"/>
        <v>0</v>
      </c>
      <c r="G26" s="11">
        <f t="shared" si="2"/>
        <v>0</v>
      </c>
      <c r="H26" s="11">
        <f t="shared" si="2"/>
        <v>1</v>
      </c>
      <c r="I26" s="11">
        <f t="shared" si="2"/>
        <v>1</v>
      </c>
      <c r="J26" s="11">
        <f t="shared" si="2"/>
        <v>1</v>
      </c>
      <c r="K26" s="11">
        <f t="shared" si="2"/>
        <v>0</v>
      </c>
      <c r="L26" s="11">
        <f t="shared" si="2"/>
        <v>0</v>
      </c>
      <c r="M26" s="12">
        <f t="shared" si="2"/>
        <v>0</v>
      </c>
    </row>
    <row r="27" spans="1:256" x14ac:dyDescent="0.25">
      <c r="A27" s="3" t="s">
        <v>4</v>
      </c>
      <c r="B27" s="10">
        <f t="shared" ref="B27:M27" si="3">IF(B11&lt;=$B$4,1,0)</f>
        <v>0</v>
      </c>
      <c r="C27" s="11">
        <f t="shared" si="3"/>
        <v>0</v>
      </c>
      <c r="D27" s="11">
        <f t="shared" si="3"/>
        <v>0</v>
      </c>
      <c r="E27" s="11">
        <f t="shared" si="3"/>
        <v>1</v>
      </c>
      <c r="F27" s="11">
        <f t="shared" si="3"/>
        <v>0</v>
      </c>
      <c r="G27" s="11">
        <f t="shared" si="3"/>
        <v>0</v>
      </c>
      <c r="H27" s="11">
        <f t="shared" si="3"/>
        <v>0</v>
      </c>
      <c r="I27" s="11">
        <f t="shared" si="3"/>
        <v>0</v>
      </c>
      <c r="J27" s="11">
        <f t="shared" si="3"/>
        <v>0</v>
      </c>
      <c r="K27" s="11">
        <f t="shared" si="3"/>
        <v>1</v>
      </c>
      <c r="L27" s="11">
        <f t="shared" si="3"/>
        <v>0</v>
      </c>
      <c r="M27" s="12">
        <f t="shared" si="3"/>
        <v>0</v>
      </c>
    </row>
    <row r="28" spans="1:256" x14ac:dyDescent="0.25">
      <c r="A28" s="3" t="s">
        <v>5</v>
      </c>
      <c r="B28" s="10">
        <f t="shared" ref="B28:M28" si="4">IF(B12&lt;=$B$4,1,0)</f>
        <v>1</v>
      </c>
      <c r="C28" s="11">
        <f t="shared" si="4"/>
        <v>0</v>
      </c>
      <c r="D28" s="11">
        <f t="shared" si="4"/>
        <v>0</v>
      </c>
      <c r="E28" s="11">
        <f t="shared" si="4"/>
        <v>0</v>
      </c>
      <c r="F28" s="11">
        <f t="shared" si="4"/>
        <v>1</v>
      </c>
      <c r="G28" s="11">
        <f t="shared" si="4"/>
        <v>0</v>
      </c>
      <c r="H28" s="11">
        <f t="shared" si="4"/>
        <v>1</v>
      </c>
      <c r="I28" s="11">
        <f t="shared" si="4"/>
        <v>0</v>
      </c>
      <c r="J28" s="11">
        <f t="shared" si="4"/>
        <v>0</v>
      </c>
      <c r="K28" s="11">
        <f t="shared" si="4"/>
        <v>0</v>
      </c>
      <c r="L28" s="11">
        <f t="shared" si="4"/>
        <v>0</v>
      </c>
      <c r="M28" s="12">
        <f t="shared" si="4"/>
        <v>0</v>
      </c>
    </row>
    <row r="29" spans="1:256" x14ac:dyDescent="0.25">
      <c r="A29" s="3" t="s">
        <v>6</v>
      </c>
      <c r="B29" s="10">
        <f t="shared" ref="B29:M29" si="5">IF(B13&lt;=$B$4,1,0)</f>
        <v>0</v>
      </c>
      <c r="C29" s="11">
        <f t="shared" si="5"/>
        <v>0</v>
      </c>
      <c r="D29" s="11">
        <f t="shared" si="5"/>
        <v>0</v>
      </c>
      <c r="E29" s="11">
        <f t="shared" si="5"/>
        <v>0</v>
      </c>
      <c r="F29" s="11">
        <f t="shared" si="5"/>
        <v>0</v>
      </c>
      <c r="G29" s="11">
        <f t="shared" si="5"/>
        <v>1</v>
      </c>
      <c r="H29" s="11">
        <f t="shared" si="5"/>
        <v>0</v>
      </c>
      <c r="I29" s="11">
        <f t="shared" si="5"/>
        <v>0</v>
      </c>
      <c r="J29" s="11">
        <f t="shared" si="5"/>
        <v>0</v>
      </c>
      <c r="K29" s="11">
        <f t="shared" si="5"/>
        <v>1</v>
      </c>
      <c r="L29" s="11">
        <f t="shared" si="5"/>
        <v>1</v>
      </c>
      <c r="M29" s="12">
        <f t="shared" si="5"/>
        <v>0</v>
      </c>
    </row>
    <row r="30" spans="1:256" x14ac:dyDescent="0.25">
      <c r="A30" s="3" t="s">
        <v>7</v>
      </c>
      <c r="B30" s="10">
        <f t="shared" ref="B30:M30" si="6">IF(B14&lt;=$B$4,1,0)</f>
        <v>1</v>
      </c>
      <c r="C30" s="11">
        <f t="shared" si="6"/>
        <v>0</v>
      </c>
      <c r="D30" s="11">
        <f t="shared" si="6"/>
        <v>1</v>
      </c>
      <c r="E30" s="11">
        <f t="shared" si="6"/>
        <v>0</v>
      </c>
      <c r="F30" s="11">
        <f t="shared" si="6"/>
        <v>1</v>
      </c>
      <c r="G30" s="11">
        <f t="shared" si="6"/>
        <v>0</v>
      </c>
      <c r="H30" s="11">
        <f t="shared" si="6"/>
        <v>1</v>
      </c>
      <c r="I30" s="11">
        <f t="shared" si="6"/>
        <v>0</v>
      </c>
      <c r="J30" s="11">
        <f t="shared" si="6"/>
        <v>0</v>
      </c>
      <c r="K30" s="11">
        <f t="shared" si="6"/>
        <v>0</v>
      </c>
      <c r="L30" s="11">
        <f t="shared" si="6"/>
        <v>0</v>
      </c>
      <c r="M30" s="12">
        <f t="shared" si="6"/>
        <v>0</v>
      </c>
    </row>
    <row r="31" spans="1:256" x14ac:dyDescent="0.25">
      <c r="A31" s="3" t="s">
        <v>8</v>
      </c>
      <c r="B31" s="10">
        <f t="shared" ref="B31:M31" si="7">IF(B15&lt;=$B$4,1,0)</f>
        <v>1</v>
      </c>
      <c r="C31" s="11">
        <f t="shared" si="7"/>
        <v>1</v>
      </c>
      <c r="D31" s="11">
        <f t="shared" si="7"/>
        <v>1</v>
      </c>
      <c r="E31" s="11">
        <f t="shared" si="7"/>
        <v>0</v>
      </c>
      <c r="F31" s="11">
        <f t="shared" si="7"/>
        <v>0</v>
      </c>
      <c r="G31" s="11">
        <f t="shared" si="7"/>
        <v>0</v>
      </c>
      <c r="H31" s="11">
        <f t="shared" si="7"/>
        <v>0</v>
      </c>
      <c r="I31" s="11">
        <f t="shared" si="7"/>
        <v>1</v>
      </c>
      <c r="J31" s="11">
        <f t="shared" si="7"/>
        <v>1</v>
      </c>
      <c r="K31" s="11">
        <f t="shared" si="7"/>
        <v>0</v>
      </c>
      <c r="L31" s="11">
        <f t="shared" si="7"/>
        <v>0</v>
      </c>
      <c r="M31" s="12">
        <f t="shared" si="7"/>
        <v>0</v>
      </c>
    </row>
    <row r="32" spans="1:256" x14ac:dyDescent="0.25">
      <c r="A32" s="3" t="s">
        <v>9</v>
      </c>
      <c r="B32" s="10">
        <f t="shared" ref="B32:M32" si="8">IF(B16&lt;=$B$4,1,0)</f>
        <v>1</v>
      </c>
      <c r="C32" s="11">
        <f t="shared" si="8"/>
        <v>1</v>
      </c>
      <c r="D32" s="11">
        <f t="shared" si="8"/>
        <v>1</v>
      </c>
      <c r="E32" s="11">
        <f t="shared" si="8"/>
        <v>0</v>
      </c>
      <c r="F32" s="11">
        <f t="shared" si="8"/>
        <v>0</v>
      </c>
      <c r="G32" s="11">
        <f t="shared" si="8"/>
        <v>0</v>
      </c>
      <c r="H32" s="11">
        <f t="shared" si="8"/>
        <v>0</v>
      </c>
      <c r="I32" s="11">
        <f t="shared" si="8"/>
        <v>1</v>
      </c>
      <c r="J32" s="11">
        <f t="shared" si="8"/>
        <v>1</v>
      </c>
      <c r="K32" s="11">
        <f t="shared" si="8"/>
        <v>0</v>
      </c>
      <c r="L32" s="11">
        <f t="shared" si="8"/>
        <v>0</v>
      </c>
      <c r="M32" s="12">
        <f t="shared" si="8"/>
        <v>0</v>
      </c>
    </row>
    <row r="33" spans="1:15" x14ac:dyDescent="0.25">
      <c r="A33" s="3" t="s">
        <v>10</v>
      </c>
      <c r="B33" s="10">
        <f t="shared" ref="B33:M33" si="9">IF(B17&lt;=$B$4,1,0)</f>
        <v>0</v>
      </c>
      <c r="C33" s="11">
        <f t="shared" si="9"/>
        <v>0</v>
      </c>
      <c r="D33" s="11">
        <f t="shared" si="9"/>
        <v>0</v>
      </c>
      <c r="E33" s="11">
        <f t="shared" si="9"/>
        <v>1</v>
      </c>
      <c r="F33" s="11">
        <f t="shared" si="9"/>
        <v>0</v>
      </c>
      <c r="G33" s="11">
        <f t="shared" si="9"/>
        <v>1</v>
      </c>
      <c r="H33" s="11">
        <f t="shared" si="9"/>
        <v>0</v>
      </c>
      <c r="I33" s="11">
        <f t="shared" si="9"/>
        <v>0</v>
      </c>
      <c r="J33" s="11">
        <f t="shared" si="9"/>
        <v>0</v>
      </c>
      <c r="K33" s="11">
        <f t="shared" si="9"/>
        <v>1</v>
      </c>
      <c r="L33" s="11">
        <f t="shared" si="9"/>
        <v>1</v>
      </c>
      <c r="M33" s="12">
        <f t="shared" si="9"/>
        <v>1</v>
      </c>
    </row>
    <row r="34" spans="1:15" x14ac:dyDescent="0.25">
      <c r="A34" s="3" t="s">
        <v>11</v>
      </c>
      <c r="B34" s="10">
        <f t="shared" ref="B34:M34" si="10">IF(B18&lt;=$B$4,1,0)</f>
        <v>0</v>
      </c>
      <c r="C34" s="11">
        <f t="shared" si="10"/>
        <v>0</v>
      </c>
      <c r="D34" s="11">
        <f t="shared" si="10"/>
        <v>0</v>
      </c>
      <c r="E34" s="11">
        <f t="shared" si="10"/>
        <v>0</v>
      </c>
      <c r="F34" s="11">
        <f t="shared" si="10"/>
        <v>0</v>
      </c>
      <c r="G34" s="11">
        <f t="shared" si="10"/>
        <v>1</v>
      </c>
      <c r="H34" s="11">
        <f t="shared" si="10"/>
        <v>0</v>
      </c>
      <c r="I34" s="11">
        <f t="shared" si="10"/>
        <v>0</v>
      </c>
      <c r="J34" s="11">
        <f t="shared" si="10"/>
        <v>0</v>
      </c>
      <c r="K34" s="11">
        <f t="shared" si="10"/>
        <v>1</v>
      </c>
      <c r="L34" s="11">
        <f t="shared" si="10"/>
        <v>1</v>
      </c>
      <c r="M34" s="12">
        <f t="shared" si="10"/>
        <v>1</v>
      </c>
    </row>
    <row r="35" spans="1:15" x14ac:dyDescent="0.25">
      <c r="A35" s="3" t="s">
        <v>12</v>
      </c>
      <c r="B35" s="13">
        <f t="shared" ref="B35:M35" si="11">IF(B19&lt;=$B$4,1,0)</f>
        <v>0</v>
      </c>
      <c r="C35" s="14">
        <f t="shared" si="11"/>
        <v>0</v>
      </c>
      <c r="D35" s="14">
        <f t="shared" si="11"/>
        <v>0</v>
      </c>
      <c r="E35" s="14">
        <f t="shared" si="11"/>
        <v>0</v>
      </c>
      <c r="F35" s="14">
        <f t="shared" si="11"/>
        <v>0</v>
      </c>
      <c r="G35" s="14">
        <f t="shared" si="11"/>
        <v>0</v>
      </c>
      <c r="H35" s="14">
        <f t="shared" si="11"/>
        <v>0</v>
      </c>
      <c r="I35" s="14">
        <f t="shared" si="11"/>
        <v>0</v>
      </c>
      <c r="J35" s="14">
        <f t="shared" si="11"/>
        <v>0</v>
      </c>
      <c r="K35" s="14">
        <f t="shared" si="11"/>
        <v>1</v>
      </c>
      <c r="L35" s="14">
        <f t="shared" si="11"/>
        <v>1</v>
      </c>
      <c r="M35" s="15">
        <f t="shared" si="11"/>
        <v>1</v>
      </c>
    </row>
    <row r="36" spans="1:15" x14ac:dyDescent="0.25">
      <c r="B36" s="11"/>
      <c r="C36" s="11"/>
      <c r="D36" s="11"/>
      <c r="E36" s="11"/>
      <c r="F36" s="11"/>
      <c r="G36" s="11"/>
      <c r="H36" s="11"/>
      <c r="I36" s="11"/>
      <c r="J36" s="11"/>
      <c r="K36" s="11"/>
      <c r="L36" s="11"/>
      <c r="M36" s="11"/>
      <c r="O36" s="16"/>
    </row>
    <row r="37" spans="1:15" x14ac:dyDescent="0.25">
      <c r="A37" s="2" t="s">
        <v>19</v>
      </c>
      <c r="B37" s="11"/>
      <c r="C37" s="11"/>
      <c r="D37" s="11"/>
      <c r="E37" s="11"/>
      <c r="F37" s="11"/>
      <c r="G37" s="11"/>
      <c r="H37" s="11"/>
      <c r="I37" s="11"/>
      <c r="J37" s="11"/>
      <c r="K37" s="11"/>
      <c r="L37" s="11"/>
      <c r="M37" s="11"/>
      <c r="O37" s="16"/>
    </row>
    <row r="38" spans="1:15" x14ac:dyDescent="0.25">
      <c r="B38" s="5" t="s">
        <v>1</v>
      </c>
      <c r="C38" s="5" t="s">
        <v>2</v>
      </c>
      <c r="D38" s="5" t="s">
        <v>3</v>
      </c>
      <c r="E38" s="5" t="s">
        <v>4</v>
      </c>
      <c r="F38" s="5" t="s">
        <v>5</v>
      </c>
      <c r="G38" s="5" t="s">
        <v>6</v>
      </c>
      <c r="H38" s="5" t="s">
        <v>7</v>
      </c>
      <c r="I38" s="5" t="s">
        <v>8</v>
      </c>
      <c r="J38" s="5" t="s">
        <v>9</v>
      </c>
      <c r="K38" s="5" t="s">
        <v>10</v>
      </c>
      <c r="L38" s="5" t="s">
        <v>11</v>
      </c>
      <c r="M38" s="5" t="s">
        <v>12</v>
      </c>
    </row>
    <row r="39" spans="1:15" x14ac:dyDescent="0.25">
      <c r="A39" s="3" t="s">
        <v>37</v>
      </c>
      <c r="B39" s="21">
        <v>1</v>
      </c>
      <c r="C39" s="21">
        <v>1</v>
      </c>
      <c r="D39" s="21">
        <v>0</v>
      </c>
      <c r="E39" s="21">
        <v>0</v>
      </c>
      <c r="F39" s="21">
        <v>0</v>
      </c>
      <c r="G39" s="21">
        <v>0</v>
      </c>
      <c r="H39" s="21">
        <v>0</v>
      </c>
      <c r="I39" s="21">
        <v>0</v>
      </c>
      <c r="J39" s="21">
        <v>0</v>
      </c>
      <c r="K39" s="21">
        <v>1</v>
      </c>
      <c r="L39" s="21">
        <v>0</v>
      </c>
      <c r="M39" s="21">
        <v>0</v>
      </c>
      <c r="N39" s="11"/>
    </row>
    <row r="40" spans="1:15" x14ac:dyDescent="0.25">
      <c r="B40" s="17"/>
      <c r="C40" s="17"/>
      <c r="D40" s="17"/>
      <c r="E40" s="17"/>
      <c r="F40" s="17"/>
      <c r="G40" s="17"/>
      <c r="H40" s="17"/>
      <c r="I40" s="17"/>
      <c r="J40" s="17"/>
      <c r="K40" s="17"/>
      <c r="L40" s="17"/>
      <c r="M40" s="17"/>
      <c r="N40" s="11"/>
    </row>
    <row r="41" spans="1:15" x14ac:dyDescent="0.25">
      <c r="A41" s="2" t="s">
        <v>23</v>
      </c>
      <c r="B41" s="11"/>
      <c r="C41" s="11"/>
      <c r="D41" s="11"/>
      <c r="E41" s="17"/>
      <c r="F41" s="17"/>
      <c r="G41" s="17"/>
      <c r="H41" s="17"/>
      <c r="I41" s="17"/>
      <c r="J41" s="17"/>
      <c r="K41" s="17"/>
      <c r="L41" s="17"/>
      <c r="M41" s="17"/>
      <c r="N41" s="11"/>
    </row>
    <row r="42" spans="1:15" x14ac:dyDescent="0.25">
      <c r="A42" s="3" t="s">
        <v>21</v>
      </c>
      <c r="B42" s="19" t="s">
        <v>24</v>
      </c>
      <c r="C42" s="19"/>
      <c r="D42" s="19" t="s">
        <v>13</v>
      </c>
      <c r="E42" s="17"/>
      <c r="F42" s="17"/>
      <c r="G42" s="17"/>
      <c r="H42" s="17"/>
      <c r="I42" s="17"/>
      <c r="J42" s="17"/>
      <c r="K42" s="17"/>
      <c r="L42" s="17"/>
      <c r="M42" s="17"/>
      <c r="N42" s="11"/>
    </row>
    <row r="43" spans="1:15" x14ac:dyDescent="0.25">
      <c r="A43" s="3" t="s">
        <v>1</v>
      </c>
      <c r="B43" s="11">
        <f t="shared" ref="B43:B54" si="12">SUMPRODUCT(B24:M24,Used_as_hub)</f>
        <v>1</v>
      </c>
      <c r="C43" s="20" t="s">
        <v>14</v>
      </c>
      <c r="D43" s="11">
        <v>1</v>
      </c>
      <c r="E43" s="17"/>
      <c r="F43" s="17"/>
      <c r="G43" s="17"/>
      <c r="H43" s="17"/>
      <c r="I43" s="17"/>
      <c r="J43" s="17"/>
      <c r="K43" s="17"/>
      <c r="L43" s="17"/>
      <c r="M43" s="17"/>
      <c r="N43" s="11"/>
    </row>
    <row r="44" spans="1:15" x14ac:dyDescent="0.25">
      <c r="A44" s="3" t="s">
        <v>2</v>
      </c>
      <c r="B44" s="11">
        <f t="shared" si="12"/>
        <v>1</v>
      </c>
      <c r="C44" s="20" t="s">
        <v>14</v>
      </c>
      <c r="D44" s="11">
        <v>1</v>
      </c>
      <c r="E44" s="17"/>
      <c r="F44" s="17"/>
      <c r="G44" s="17"/>
      <c r="H44" s="17"/>
      <c r="I44" s="17"/>
      <c r="J44" s="17"/>
      <c r="K44" s="17"/>
      <c r="L44" s="17"/>
      <c r="M44" s="17"/>
      <c r="N44" s="11"/>
    </row>
    <row r="45" spans="1:15" x14ac:dyDescent="0.25">
      <c r="A45" s="3" t="s">
        <v>3</v>
      </c>
      <c r="B45" s="11">
        <f t="shared" si="12"/>
        <v>1</v>
      </c>
      <c r="C45" s="20" t="s">
        <v>14</v>
      </c>
      <c r="D45" s="11">
        <v>1</v>
      </c>
      <c r="E45" s="17"/>
      <c r="F45" s="17"/>
      <c r="G45" s="17"/>
      <c r="H45" s="17"/>
      <c r="I45" s="17"/>
      <c r="J45" s="17"/>
      <c r="K45" s="17"/>
      <c r="L45" s="17"/>
      <c r="M45" s="17"/>
      <c r="N45" s="11"/>
    </row>
    <row r="46" spans="1:15" x14ac:dyDescent="0.25">
      <c r="A46" s="3" t="s">
        <v>4</v>
      </c>
      <c r="B46" s="11">
        <f t="shared" si="12"/>
        <v>1</v>
      </c>
      <c r="C46" s="20" t="s">
        <v>14</v>
      </c>
      <c r="D46" s="11">
        <v>1</v>
      </c>
      <c r="E46" s="17"/>
      <c r="F46" s="17"/>
      <c r="G46" s="17"/>
      <c r="H46" s="17"/>
      <c r="I46" s="17"/>
      <c r="J46" s="17"/>
      <c r="K46" s="17"/>
      <c r="L46" s="17"/>
      <c r="M46" s="17"/>
      <c r="N46" s="11"/>
    </row>
    <row r="47" spans="1:15" x14ac:dyDescent="0.25">
      <c r="A47" s="3" t="s">
        <v>5</v>
      </c>
      <c r="B47" s="11">
        <f t="shared" si="12"/>
        <v>1</v>
      </c>
      <c r="C47" s="20" t="s">
        <v>14</v>
      </c>
      <c r="D47" s="11">
        <v>1</v>
      </c>
      <c r="E47" s="17"/>
      <c r="F47" s="17"/>
      <c r="G47" s="17"/>
      <c r="H47" s="17"/>
      <c r="I47" s="17"/>
      <c r="J47" s="17"/>
      <c r="K47" s="17"/>
      <c r="L47" s="17"/>
      <c r="M47" s="17"/>
      <c r="N47" s="11"/>
    </row>
    <row r="48" spans="1:15" x14ac:dyDescent="0.25">
      <c r="A48" s="3" t="s">
        <v>6</v>
      </c>
      <c r="B48" s="11">
        <f t="shared" si="12"/>
        <v>1</v>
      </c>
      <c r="C48" s="20" t="s">
        <v>14</v>
      </c>
      <c r="D48" s="11">
        <v>1</v>
      </c>
      <c r="E48" s="17"/>
      <c r="F48" s="17"/>
      <c r="G48" s="17"/>
      <c r="H48" s="17"/>
      <c r="I48" s="17"/>
      <c r="J48" s="17"/>
      <c r="K48" s="17"/>
      <c r="L48" s="17"/>
      <c r="M48" s="17"/>
      <c r="N48" s="11"/>
    </row>
    <row r="49" spans="1:14" x14ac:dyDescent="0.25">
      <c r="A49" s="3" t="s">
        <v>7</v>
      </c>
      <c r="B49" s="11">
        <f t="shared" si="12"/>
        <v>1</v>
      </c>
      <c r="C49" s="20" t="s">
        <v>14</v>
      </c>
      <c r="D49" s="11">
        <v>1</v>
      </c>
      <c r="E49" s="17"/>
      <c r="F49" s="17"/>
      <c r="G49" s="17"/>
      <c r="H49" s="17"/>
      <c r="I49" s="17"/>
      <c r="J49" s="17"/>
      <c r="K49" s="17"/>
      <c r="L49" s="17"/>
      <c r="M49" s="17"/>
      <c r="N49" s="11"/>
    </row>
    <row r="50" spans="1:14" x14ac:dyDescent="0.25">
      <c r="A50" s="3" t="s">
        <v>8</v>
      </c>
      <c r="B50" s="11">
        <f t="shared" si="12"/>
        <v>2</v>
      </c>
      <c r="C50" s="20" t="s">
        <v>14</v>
      </c>
      <c r="D50" s="11">
        <v>1</v>
      </c>
      <c r="E50" s="17"/>
      <c r="F50" s="17"/>
      <c r="G50" s="17"/>
      <c r="H50" s="17"/>
      <c r="I50" s="17"/>
      <c r="J50" s="17"/>
      <c r="K50" s="17"/>
      <c r="L50" s="17"/>
      <c r="M50" s="17"/>
      <c r="N50" s="11"/>
    </row>
    <row r="51" spans="1:14" x14ac:dyDescent="0.25">
      <c r="A51" s="3" t="s">
        <v>9</v>
      </c>
      <c r="B51" s="11">
        <f t="shared" si="12"/>
        <v>2</v>
      </c>
      <c r="C51" s="20" t="s">
        <v>14</v>
      </c>
      <c r="D51" s="11">
        <v>1</v>
      </c>
      <c r="E51" s="17"/>
      <c r="F51" s="17"/>
      <c r="G51" s="17"/>
      <c r="H51" s="17"/>
      <c r="I51" s="17"/>
      <c r="J51" s="17"/>
      <c r="K51" s="17"/>
      <c r="L51" s="17"/>
      <c r="M51" s="17"/>
      <c r="N51" s="11"/>
    </row>
    <row r="52" spans="1:14" x14ac:dyDescent="0.25">
      <c r="A52" s="3" t="s">
        <v>10</v>
      </c>
      <c r="B52" s="11">
        <f t="shared" si="12"/>
        <v>1</v>
      </c>
      <c r="C52" s="20" t="s">
        <v>14</v>
      </c>
      <c r="D52" s="11">
        <v>1</v>
      </c>
      <c r="E52" s="17"/>
      <c r="F52" s="17"/>
      <c r="G52" s="17"/>
      <c r="H52" s="17"/>
      <c r="I52" s="17"/>
      <c r="J52" s="17"/>
      <c r="K52" s="17"/>
      <c r="L52" s="17"/>
      <c r="M52" s="17"/>
      <c r="N52" s="11"/>
    </row>
    <row r="53" spans="1:14" x14ac:dyDescent="0.25">
      <c r="A53" s="3" t="s">
        <v>11</v>
      </c>
      <c r="B53" s="11">
        <f t="shared" si="12"/>
        <v>1</v>
      </c>
      <c r="C53" s="20" t="s">
        <v>14</v>
      </c>
      <c r="D53" s="11">
        <v>1</v>
      </c>
      <c r="E53" s="17"/>
      <c r="F53" s="17"/>
      <c r="G53" s="17"/>
      <c r="H53" s="17"/>
      <c r="I53" s="17"/>
      <c r="J53" s="17"/>
      <c r="K53" s="17"/>
      <c r="L53" s="17"/>
      <c r="M53" s="17"/>
      <c r="N53" s="11"/>
    </row>
    <row r="54" spans="1:14" x14ac:dyDescent="0.25">
      <c r="A54" s="3" t="s">
        <v>12</v>
      </c>
      <c r="B54" s="11">
        <f t="shared" si="12"/>
        <v>1</v>
      </c>
      <c r="C54" s="20" t="s">
        <v>14</v>
      </c>
      <c r="D54" s="11">
        <v>1</v>
      </c>
      <c r="E54" s="17"/>
      <c r="F54" s="17"/>
      <c r="G54" s="17"/>
      <c r="H54" s="17"/>
      <c r="I54" s="17"/>
      <c r="J54" s="17"/>
      <c r="K54" s="17"/>
      <c r="L54" s="17"/>
      <c r="M54" s="17"/>
      <c r="N54" s="11"/>
    </row>
    <row r="55" spans="1:14" x14ac:dyDescent="0.25">
      <c r="B55" s="17"/>
      <c r="C55" s="17"/>
      <c r="D55" s="17"/>
      <c r="E55" s="17"/>
      <c r="F55" s="17"/>
      <c r="G55" s="17"/>
      <c r="H55" s="17"/>
      <c r="I55" s="17"/>
      <c r="J55" s="17"/>
      <c r="K55" s="17"/>
      <c r="L55" s="17"/>
      <c r="M55" s="17"/>
      <c r="N55" s="11"/>
    </row>
    <row r="56" spans="1:14" x14ac:dyDescent="0.25">
      <c r="A56" s="2" t="s">
        <v>25</v>
      </c>
      <c r="B56" s="11"/>
      <c r="C56" s="11"/>
      <c r="D56" s="11"/>
      <c r="E56" s="11"/>
      <c r="F56" s="11"/>
      <c r="G56" s="11"/>
      <c r="H56" s="11"/>
      <c r="I56" s="11"/>
      <c r="J56" s="11"/>
      <c r="K56" s="11"/>
      <c r="L56" s="11"/>
      <c r="M56" s="11"/>
      <c r="N56" s="11"/>
    </row>
    <row r="57" spans="1:14" x14ac:dyDescent="0.25">
      <c r="A57" s="3" t="s">
        <v>15</v>
      </c>
      <c r="B57" s="22">
        <f>SUM(Used_as_hub)</f>
        <v>3</v>
      </c>
      <c r="C57" s="11"/>
      <c r="D57" s="11"/>
      <c r="E57" s="11"/>
      <c r="F57" s="11"/>
      <c r="G57" s="11"/>
      <c r="H57" s="11"/>
      <c r="I57" s="11"/>
      <c r="J57" s="11"/>
      <c r="K57" s="11"/>
      <c r="L57" s="11"/>
      <c r="M57" s="11"/>
      <c r="N57" s="11"/>
    </row>
  </sheetData>
  <mergeCells count="1">
    <mergeCell ref="B22:M22"/>
  </mergeCells>
  <phoneticPr fontId="0" type="noConversion"/>
  <printOptions headings="1" gridLines="1"/>
  <pageMargins left="0.75" right="0.75" top="1" bottom="1" header="0.5" footer="0.5"/>
  <pageSetup scale="61" orientation="portrait" r:id="rId1"/>
  <headerFooter alignWithMargins="0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B15"/>
  <sheetViews>
    <sheetView workbookViewId="0"/>
  </sheetViews>
  <sheetFormatPr defaultRowHeight="15" x14ac:dyDescent="0.25"/>
  <sheetData>
    <row r="1" spans="1:2" x14ac:dyDescent="0.25">
      <c r="A1">
        <v>1</v>
      </c>
    </row>
    <row r="2" spans="1:2" x14ac:dyDescent="0.25">
      <c r="A2" t="s">
        <v>26</v>
      </c>
    </row>
    <row r="3" spans="1:2" x14ac:dyDescent="0.25">
      <c r="A3">
        <v>1</v>
      </c>
    </row>
    <row r="4" spans="1:2" x14ac:dyDescent="0.25">
      <c r="A4">
        <v>800</v>
      </c>
    </row>
    <row r="5" spans="1:2" x14ac:dyDescent="0.25">
      <c r="A5">
        <v>1200</v>
      </c>
    </row>
    <row r="6" spans="1:2" x14ac:dyDescent="0.25">
      <c r="A6">
        <v>100</v>
      </c>
    </row>
    <row r="8" spans="1:2" x14ac:dyDescent="0.25">
      <c r="A8" s="1"/>
      <c r="B8" s="1"/>
    </row>
    <row r="9" spans="1:2" x14ac:dyDescent="0.25">
      <c r="A9" t="s">
        <v>27</v>
      </c>
    </row>
    <row r="10" spans="1:2" x14ac:dyDescent="0.25">
      <c r="A10" t="s">
        <v>0</v>
      </c>
    </row>
    <row r="15" spans="1:2" x14ac:dyDescent="0.25">
      <c r="B15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P9"/>
  <sheetViews>
    <sheetView workbookViewId="0"/>
  </sheetViews>
  <sheetFormatPr defaultRowHeight="15" x14ac:dyDescent="0.25"/>
  <sheetData>
    <row r="1" spans="1:16" x14ac:dyDescent="0.25">
      <c r="A1" s="23" t="s">
        <v>34</v>
      </c>
      <c r="P1" s="27" t="str">
        <f>CONCATENATE("Sensitivity of ",$P$4," to ","Mile limit")</f>
        <v>Sensitivity of Total_hubs to Mile limit</v>
      </c>
    </row>
    <row r="3" spans="1:16" x14ac:dyDescent="0.25">
      <c r="A3" t="s">
        <v>35</v>
      </c>
      <c r="P3" t="s">
        <v>36</v>
      </c>
    </row>
    <row r="4" spans="1:16" ht="83.25" x14ac:dyDescent="0.25">
      <c r="B4" s="25" t="s">
        <v>39</v>
      </c>
      <c r="C4" s="25" t="s">
        <v>40</v>
      </c>
      <c r="D4" s="25" t="s">
        <v>41</v>
      </c>
      <c r="E4" s="25" t="s">
        <v>42</v>
      </c>
      <c r="F4" s="25" t="s">
        <v>43</v>
      </c>
      <c r="G4" s="25" t="s">
        <v>44</v>
      </c>
      <c r="H4" s="25" t="s">
        <v>45</v>
      </c>
      <c r="I4" s="25" t="s">
        <v>46</v>
      </c>
      <c r="J4" s="25" t="s">
        <v>47</v>
      </c>
      <c r="K4" s="25" t="s">
        <v>48</v>
      </c>
      <c r="L4" s="25" t="s">
        <v>49</v>
      </c>
      <c r="M4" s="25" t="s">
        <v>50</v>
      </c>
      <c r="N4" s="25" t="s">
        <v>31</v>
      </c>
      <c r="O4" s="27">
        <f>MATCH($P$4,OutputAddresses,0)</f>
        <v>13</v>
      </c>
      <c r="P4" s="26" t="s">
        <v>31</v>
      </c>
    </row>
    <row r="5" spans="1:16" x14ac:dyDescent="0.25">
      <c r="A5" s="24">
        <v>800</v>
      </c>
      <c r="B5" s="28">
        <v>1</v>
      </c>
      <c r="C5" s="29">
        <v>1</v>
      </c>
      <c r="D5" s="29">
        <v>0</v>
      </c>
      <c r="E5" s="29">
        <v>0</v>
      </c>
      <c r="F5" s="29">
        <v>0</v>
      </c>
      <c r="G5" s="29">
        <v>0</v>
      </c>
      <c r="H5" s="29">
        <v>0</v>
      </c>
      <c r="I5" s="29">
        <v>0</v>
      </c>
      <c r="J5" s="29">
        <v>0</v>
      </c>
      <c r="K5" s="29">
        <v>1</v>
      </c>
      <c r="L5" s="29">
        <v>0</v>
      </c>
      <c r="M5" s="29">
        <v>1</v>
      </c>
      <c r="N5" s="30">
        <v>4</v>
      </c>
      <c r="P5">
        <f>INDEX(OutputValues,1,$O$4)</f>
        <v>4</v>
      </c>
    </row>
    <row r="6" spans="1:16" x14ac:dyDescent="0.25">
      <c r="A6" s="24">
        <v>900</v>
      </c>
      <c r="B6" s="31">
        <v>1</v>
      </c>
      <c r="C6" s="32">
        <v>1</v>
      </c>
      <c r="D6" s="32">
        <v>0</v>
      </c>
      <c r="E6" s="32">
        <v>0</v>
      </c>
      <c r="F6" s="32">
        <v>0</v>
      </c>
      <c r="G6" s="32">
        <v>0</v>
      </c>
      <c r="H6" s="32">
        <v>0</v>
      </c>
      <c r="I6" s="32">
        <v>0</v>
      </c>
      <c r="J6" s="32">
        <v>0</v>
      </c>
      <c r="K6" s="32">
        <v>1</v>
      </c>
      <c r="L6" s="32">
        <v>0</v>
      </c>
      <c r="M6" s="32">
        <v>0</v>
      </c>
      <c r="N6" s="33">
        <v>3</v>
      </c>
      <c r="P6">
        <f>INDEX(OutputValues,2,$O$4)</f>
        <v>3</v>
      </c>
    </row>
    <row r="7" spans="1:16" x14ac:dyDescent="0.25">
      <c r="A7" s="24">
        <v>1000</v>
      </c>
      <c r="B7" s="31">
        <v>1</v>
      </c>
      <c r="C7" s="32">
        <v>1</v>
      </c>
      <c r="D7" s="32">
        <v>0</v>
      </c>
      <c r="E7" s="32">
        <v>0</v>
      </c>
      <c r="F7" s="32">
        <v>0</v>
      </c>
      <c r="G7" s="32">
        <v>0</v>
      </c>
      <c r="H7" s="32">
        <v>0</v>
      </c>
      <c r="I7" s="32">
        <v>0</v>
      </c>
      <c r="J7" s="32">
        <v>0</v>
      </c>
      <c r="K7" s="32">
        <v>1</v>
      </c>
      <c r="L7" s="32">
        <v>0</v>
      </c>
      <c r="M7" s="32">
        <v>0</v>
      </c>
      <c r="N7" s="33">
        <v>3</v>
      </c>
      <c r="P7">
        <f>INDEX(OutputValues,3,$O$4)</f>
        <v>3</v>
      </c>
    </row>
    <row r="8" spans="1:16" x14ac:dyDescent="0.25">
      <c r="A8" s="24">
        <v>1100</v>
      </c>
      <c r="B8" s="31">
        <v>0</v>
      </c>
      <c r="C8" s="32">
        <v>0</v>
      </c>
      <c r="D8" s="32">
        <v>1</v>
      </c>
      <c r="E8" s="32">
        <v>0</v>
      </c>
      <c r="F8" s="32">
        <v>0</v>
      </c>
      <c r="G8" s="32">
        <v>0</v>
      </c>
      <c r="H8" s="32">
        <v>0</v>
      </c>
      <c r="I8" s="32">
        <v>0</v>
      </c>
      <c r="J8" s="32">
        <v>0</v>
      </c>
      <c r="K8" s="32">
        <v>1</v>
      </c>
      <c r="L8" s="32">
        <v>0</v>
      </c>
      <c r="M8" s="32">
        <v>0</v>
      </c>
      <c r="N8" s="33">
        <v>2</v>
      </c>
      <c r="P8">
        <f>INDEX(OutputValues,4,$O$4)</f>
        <v>2</v>
      </c>
    </row>
    <row r="9" spans="1:16" x14ac:dyDescent="0.25">
      <c r="A9" s="24">
        <v>1200</v>
      </c>
      <c r="B9" s="34">
        <v>0</v>
      </c>
      <c r="C9" s="35">
        <v>0</v>
      </c>
      <c r="D9" s="35">
        <v>1</v>
      </c>
      <c r="E9" s="35">
        <v>0</v>
      </c>
      <c r="F9" s="35">
        <v>0</v>
      </c>
      <c r="G9" s="35">
        <v>1</v>
      </c>
      <c r="H9" s="35">
        <v>0</v>
      </c>
      <c r="I9" s="35">
        <v>0</v>
      </c>
      <c r="J9" s="35">
        <v>0</v>
      </c>
      <c r="K9" s="35">
        <v>0</v>
      </c>
      <c r="L9" s="35">
        <v>0</v>
      </c>
      <c r="M9" s="35">
        <v>0</v>
      </c>
      <c r="N9" s="36">
        <v>2</v>
      </c>
      <c r="P9">
        <f>INDEX(OutputValues,5,$O$4)</f>
        <v>2</v>
      </c>
    </row>
  </sheetData>
  <dataValidations count="1">
    <dataValidation type="list" allowBlank="1" showInputMessage="1" showErrorMessage="1" sqref="P4">
      <formula1>OutputAddresses</formula1>
    </dataValidation>
  </dataValidations>
  <pageMargins left="0.7" right="0.7" top="0.75" bottom="0.75" header="0.3" footer="0.3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8</vt:i4>
      </vt:variant>
    </vt:vector>
  </HeadingPairs>
  <TitlesOfParts>
    <vt:vector size="10" baseType="lpstr">
      <vt:lpstr>Model</vt:lpstr>
      <vt:lpstr>STS_1</vt:lpstr>
      <vt:lpstr>STS_1!ChartData</vt:lpstr>
      <vt:lpstr>Hubs_covered_by</vt:lpstr>
      <vt:lpstr>STS_1!InputValues</vt:lpstr>
      <vt:lpstr>STS_1!OutputAddresses</vt:lpstr>
      <vt:lpstr>STS_1!OutputValues</vt:lpstr>
      <vt:lpstr>Model!Print_Area</vt:lpstr>
      <vt:lpstr>Total_hubs</vt:lpstr>
      <vt:lpstr>Used_as_hub</vt:lpstr>
    </vt:vector>
  </TitlesOfParts>
  <Company>Indiana University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 Albright</dc:creator>
  <cp:lastModifiedBy>Chris</cp:lastModifiedBy>
  <cp:lastPrinted>2010-07-09T14:24:42Z</cp:lastPrinted>
  <dcterms:created xsi:type="dcterms:W3CDTF">1998-03-24T16:14:54Z</dcterms:created>
  <dcterms:modified xsi:type="dcterms:W3CDTF">2014-01-03T18:24:23Z</dcterms:modified>
</cp:coreProperties>
</file>