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VMware Share\HW 8\"/>
    </mc:Choice>
  </mc:AlternateContent>
  <xr:revisionPtr revIDLastSave="0" documentId="13_ncr:1_{2831BACD-7E3B-4169-8157-98A45501DDAC}" xr6:coauthVersionLast="45" xr6:coauthVersionMax="45" xr10:uidLastSave="{00000000-0000-0000-0000-000000000000}"/>
  <bookViews>
    <workbookView xWindow="-98" yWindow="-98" windowWidth="21795" windowHeight="13096" xr2:uid="{D790EC3F-1671-7348-A06A-4558809EB05A}"/>
  </bookViews>
  <sheets>
    <sheet name="Sheet1" sheetId="1" r:id="rId1"/>
    <sheet name="Sheet1_STS" sheetId="2" state="veryHidden" r:id="rId2"/>
    <sheet name="Prod 1 Cost Vs Profits " sheetId="3" r:id="rId3"/>
    <sheet name="Prod 2 Cost Vs profits " sheetId="4" r:id="rId4"/>
  </sheets>
  <definedNames>
    <definedName name="ChartData" localSheetId="2">'Prod 1 Cost Vs Profits '!$K$5:$K$15</definedName>
    <definedName name="ChartData" localSheetId="3">'Prod 2 Cost Vs profits '!$K$5:$K$15</definedName>
    <definedName name="InputValues" localSheetId="2">'Prod 1 Cost Vs Profits '!$A$5:$A$15</definedName>
    <definedName name="InputValues" localSheetId="3">'Prod 2 Cost Vs profits '!$A$5:$A$15</definedName>
    <definedName name="OutputAddresses" localSheetId="2">'Prod 1 Cost Vs Profits '!$B$4</definedName>
    <definedName name="OutputAddresses" localSheetId="3">'Prod 2 Cost Vs profits '!$B$4</definedName>
    <definedName name="OutputValues" localSheetId="2">'Prod 1 Cost Vs Profits '!$B$5:$B$15</definedName>
    <definedName name="OutputValues" localSheetId="3">'Prod 2 Cost Vs profits '!$B$5:$B$15</definedName>
    <definedName name="solver_adj" localSheetId="0" hidden="1">Sheet1!$B$8:$B$9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Sheet1!$B$8:$B$9</definedName>
    <definedName name="solver_lhs2" localSheetId="0" hidden="1">Sheet1!$B$8:$B$9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Sheet1!$F$10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Sheet1!$B$4:$B$5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4" l="1"/>
  <c r="K15" i="4"/>
  <c r="K14" i="4"/>
  <c r="K13" i="4"/>
  <c r="K12" i="4"/>
  <c r="K11" i="4"/>
  <c r="K10" i="4"/>
  <c r="K9" i="4"/>
  <c r="K8" i="4"/>
  <c r="K7" i="4"/>
  <c r="K6" i="4"/>
  <c r="K5" i="4"/>
  <c r="J4" i="4"/>
  <c r="K1" i="3"/>
  <c r="K15" i="3"/>
  <c r="K14" i="3"/>
  <c r="K13" i="3"/>
  <c r="K12" i="3"/>
  <c r="K11" i="3"/>
  <c r="K10" i="3"/>
  <c r="K9" i="3"/>
  <c r="K8" i="3"/>
  <c r="K7" i="3"/>
  <c r="K6" i="3"/>
  <c r="K5" i="3"/>
  <c r="J4" i="3"/>
  <c r="D9" i="1" l="1"/>
  <c r="F9" i="1" s="1"/>
  <c r="D8" i="1"/>
  <c r="F8" i="1" s="1"/>
  <c r="F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SIMUL8</author>
  </authors>
  <commentList>
    <comment ref="B5" authorId="0" shapeId="0" xr:uid="{335EE1B5-44DB-414F-9BBB-E13C5743ED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71CA92E3-4303-4712-AC0F-DB136BA6D1C8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7" authorId="0" shapeId="0" xr:uid="{29AFD92E-47BC-4477-90D0-17CBADD2DCCA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8" authorId="0" shapeId="0" xr:uid="{C35ABF09-7383-4231-9280-6B0A4A54AC4C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9" authorId="0" shapeId="0" xr:uid="{ABC75105-F784-4B17-91C1-4611CD7AB4ED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0" authorId="0" shapeId="0" xr:uid="{37690C38-8563-4D9F-B8B9-F3A57178FE81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1" authorId="0" shapeId="0" xr:uid="{1F13D604-9BB1-4D9A-A5D6-927025C4AEE5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2" authorId="0" shapeId="0" xr:uid="{5C8D42A4-81F3-43B5-8D4C-18D86867C63A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3" authorId="0" shapeId="0" xr:uid="{55F2D2F1-F88C-45A1-9E39-42B416B00EA0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4" authorId="0" shapeId="0" xr:uid="{FB64358C-B568-46AD-B805-EFDB10A2F44E}">
      <text>
        <r>
          <rPr>
            <sz val="9"/>
            <color indexed="81"/>
            <rFont val="Tahoma"/>
            <family val="2"/>
          </rPr>
          <t>Solver has converged to the current solution. All constraints are satisfied.</t>
        </r>
      </text>
    </comment>
    <comment ref="B15" authorId="0" shapeId="0" xr:uid="{EC6B233D-F8F5-4356-B771-65B3613541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SIMUL8</author>
  </authors>
  <commentList>
    <comment ref="B5" authorId="0" shapeId="0" xr:uid="{13D5420C-6BFF-43C4-AF94-7CAB23255F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AE0A85A5-18F9-4E74-BF14-BE2880A9D7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08BD8740-4945-468A-A3B0-253B164DF4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9A468362-9477-4D07-929C-05DBD1F985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9B071BB7-8B1D-4730-B55E-B1D139BE16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3421E39A-614F-421E-8CE7-75C00297D2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108F0577-AB9F-4B11-8BDB-5D1149B816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464CDC19-7FE5-4FEB-8542-8430611D4E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B0D6D90E-05CE-45FC-96CD-2934646835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7D74D375-4E5E-4337-AE0B-F66EDDFF47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601381C9-EAAF-4B39-95BE-82F05CE299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sharedStrings.xml><?xml version="1.0" encoding="utf-8"?>
<sst xmlns="http://schemas.openxmlformats.org/spreadsheetml/2006/main" count="22" uniqueCount="14">
  <si>
    <t>Product 1</t>
  </si>
  <si>
    <t>Product 2</t>
  </si>
  <si>
    <t>Unit Costs</t>
  </si>
  <si>
    <t>Price Charged</t>
  </si>
  <si>
    <t>Sales</t>
  </si>
  <si>
    <t>Profit per product</t>
  </si>
  <si>
    <t>Total Profit</t>
  </si>
  <si>
    <t>$F$10</t>
  </si>
  <si>
    <t>Oneway analysis for Solver model in Sheet1 worksheet</t>
  </si>
  <si>
    <t>Product 1 Cost (cell $B$4) values along side, output cell(s) along top</t>
  </si>
  <si>
    <t>Data for chart</t>
  </si>
  <si>
    <t>$B$5</t>
  </si>
  <si>
    <t>Product 2 Cost</t>
  </si>
  <si>
    <t>Product 2 Cost (cell $B$5) values along side, output cell(s)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</si>
</sst>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1" fillId="4" borderId="0" xfId="3"/>
    <xf numFmtId="0" fontId="1" fillId="3" borderId="0" xfId="2"/>
    <xf numFmtId="0" fontId="2" fillId="2" borderId="0" xfId="1"/>
    <xf numFmtId="49" fontId="0" fillId="0" borderId="0" xfId="0" applyNumberFormat="1"/>
    <xf numFmtId="0" fontId="3" fillId="0" borderId="0" xfId="0" applyFon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4" fillId="0" borderId="0" xfId="0" applyFon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</cellXfs>
  <cellStyles count="4">
    <cellStyle name="40% - Accent1" xfId="2" builtinId="31"/>
    <cellStyle name="60% - Accent3" xfId="3" builtinId="40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'Prod 1 Cost Vs Profits '!$K$1</c:f>
          <c:strCache>
            <c:ptCount val="1"/>
            <c:pt idx="0">
              <c:v>Sensitivity of $F$10 to Product 1 Cost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'Prod 1 Cost Vs Profits '!$A$5:$A$15</c:f>
              <c:numCache>
                <c:formatCode>General</c:formatCode>
                <c:ptCount val="11"/>
                <c:pt idx="0">
                  <c:v>3</c:v>
                </c:pt>
                <c:pt idx="1">
                  <c:v>3.2000000476837158</c:v>
                </c:pt>
                <c:pt idx="2">
                  <c:v>3.4000000953674316</c:v>
                </c:pt>
                <c:pt idx="3">
                  <c:v>3.5999999046325684</c:v>
                </c:pt>
                <c:pt idx="4">
                  <c:v>3.7999999523162842</c:v>
                </c:pt>
                <c:pt idx="5">
                  <c:v>4</c:v>
                </c:pt>
                <c:pt idx="6">
                  <c:v>4.1999998092651367</c:v>
                </c:pt>
                <c:pt idx="7">
                  <c:v>4.4000000953674316</c:v>
                </c:pt>
                <c:pt idx="8">
                  <c:v>4.5999999046325684</c:v>
                </c:pt>
                <c:pt idx="9">
                  <c:v>4.8000001907348633</c:v>
                </c:pt>
                <c:pt idx="10">
                  <c:v>5</c:v>
                </c:pt>
              </c:numCache>
            </c:numRef>
          </c:cat>
          <c:val>
            <c:numRef>
              <c:f>'Prod 1 Cost Vs Profits '!$K$5:$K$15</c:f>
              <c:numCache>
                <c:formatCode>General</c:formatCode>
                <c:ptCount val="11"/>
                <c:pt idx="0">
                  <c:v>1290</c:v>
                </c:pt>
                <c:pt idx="1">
                  <c:v>1283.9999985694885</c:v>
                </c:pt>
                <c:pt idx="2">
                  <c:v>1277.9999971389771</c:v>
                </c:pt>
                <c:pt idx="3">
                  <c:v>1272.0000028610229</c:v>
                </c:pt>
                <c:pt idx="4">
                  <c:v>1266.0000014305115</c:v>
                </c:pt>
                <c:pt idx="5">
                  <c:v>1260</c:v>
                </c:pt>
                <c:pt idx="6">
                  <c:v>1254.0000057220459</c:v>
                </c:pt>
                <c:pt idx="7">
                  <c:v>1247.9999971389771</c:v>
                </c:pt>
                <c:pt idx="8">
                  <c:v>1242.0000028610229</c:v>
                </c:pt>
                <c:pt idx="9">
                  <c:v>1235.9999942779541</c:v>
                </c:pt>
                <c:pt idx="10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B-4D80-ADFF-AD22601F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39464"/>
        <c:axId val="530839792"/>
      </c:lineChart>
      <c:catAx>
        <c:axId val="53083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1 Cost ($B$4)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839792"/>
        <c:crosses val="autoZero"/>
        <c:auto val="1"/>
        <c:lblAlgn val="ctr"/>
        <c:lblOffset val="100"/>
        <c:noMultiLvlLbl val="0"/>
      </c:catAx>
      <c:valAx>
        <c:axId val="53083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839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'Prod 2 Cost Vs profits '!$K$1</c:f>
          <c:strCache>
            <c:ptCount val="1"/>
            <c:pt idx="0">
              <c:v>Sensitivity of $F$10 to Product 2 Cost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'Prod 2 Cost Vs profits '!$A$5:$A$15</c:f>
              <c:numCache>
                <c:formatCode>General</c:formatCode>
                <c:ptCount val="11"/>
                <c:pt idx="0">
                  <c:v>10</c:v>
                </c:pt>
                <c:pt idx="1">
                  <c:v>10.199999809265137</c:v>
                </c:pt>
                <c:pt idx="2">
                  <c:v>10.399999618530273</c:v>
                </c:pt>
                <c:pt idx="3">
                  <c:v>10.600000381469727</c:v>
                </c:pt>
                <c:pt idx="4">
                  <c:v>10.800000190734863</c:v>
                </c:pt>
                <c:pt idx="5">
                  <c:v>11</c:v>
                </c:pt>
                <c:pt idx="6">
                  <c:v>11.199999809265137</c:v>
                </c:pt>
                <c:pt idx="7">
                  <c:v>11.399999618530273</c:v>
                </c:pt>
                <c:pt idx="8">
                  <c:v>11.600000381469727</c:v>
                </c:pt>
                <c:pt idx="9">
                  <c:v>11.800000190734863</c:v>
                </c:pt>
                <c:pt idx="10">
                  <c:v>12</c:v>
                </c:pt>
              </c:numCache>
            </c:numRef>
          </c:cat>
          <c:val>
            <c:numRef>
              <c:f>'Prod 2 Cost Vs profits '!$K$5:$K$15</c:f>
              <c:numCache>
                <c:formatCode>General</c:formatCode>
                <c:ptCount val="11"/>
                <c:pt idx="0">
                  <c:v>1293</c:v>
                </c:pt>
                <c:pt idx="1">
                  <c:v>1286.6000061035156</c:v>
                </c:pt>
                <c:pt idx="2">
                  <c:v>1280.2000122070313</c:v>
                </c:pt>
                <c:pt idx="3">
                  <c:v>1273.7999877929688</c:v>
                </c:pt>
                <c:pt idx="4">
                  <c:v>1267.3999938964844</c:v>
                </c:pt>
                <c:pt idx="5">
                  <c:v>1261</c:v>
                </c:pt>
                <c:pt idx="6">
                  <c:v>1254.6000061035156</c:v>
                </c:pt>
                <c:pt idx="7">
                  <c:v>1248.2000122070313</c:v>
                </c:pt>
                <c:pt idx="8">
                  <c:v>1241.9999885559082</c:v>
                </c:pt>
                <c:pt idx="9">
                  <c:v>1235.9999942779541</c:v>
                </c:pt>
                <c:pt idx="10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C-419C-B31D-135666D7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33072"/>
        <c:axId val="538428808"/>
      </c:lineChart>
      <c:catAx>
        <c:axId val="53843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2 Cost ($B$5)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8428808"/>
        <c:crosses val="autoZero"/>
        <c:auto val="1"/>
        <c:lblAlgn val="ctr"/>
        <c:lblOffset val="100"/>
        <c:noMultiLvlLbl val="0"/>
      </c:catAx>
      <c:valAx>
        <c:axId val="53842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4330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15</xdr:row>
      <xdr:rowOff>28575</xdr:rowOff>
    </xdr:from>
    <xdr:to>
      <xdr:col>7</xdr:col>
      <xdr:colOff>95250</xdr:colOff>
      <xdr:row>29</xdr:row>
      <xdr:rowOff>85725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726A4F50-1678-41E4-AB49-F224DE37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533400</xdr:colOff>
      <xdr:row>2</xdr:row>
      <xdr:rowOff>171450</xdr:rowOff>
    </xdr:from>
    <xdr:to>
      <xdr:col>15</xdr:col>
      <xdr:colOff>228600</xdr:colOff>
      <xdr:row>5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F9D6C1-D32A-4F29-B1D9-F39B4DA529C1}"/>
            </a:ext>
          </a:extLst>
        </xdr:cNvPr>
        <xdr:cNvSpPr txBox="1"/>
      </xdr:nvSpPr>
      <xdr:spPr>
        <a:xfrm>
          <a:off x="8077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15</xdr:row>
      <xdr:rowOff>38100</xdr:rowOff>
    </xdr:from>
    <xdr:to>
      <xdr:col>7</xdr:col>
      <xdr:colOff>123825</xdr:colOff>
      <xdr:row>29</xdr:row>
      <xdr:rowOff>95250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C9F75F61-3ED8-45C7-B6CA-A8C35975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533400</xdr:colOff>
      <xdr:row>2</xdr:row>
      <xdr:rowOff>171450</xdr:rowOff>
    </xdr:from>
    <xdr:to>
      <xdr:col>15</xdr:col>
      <xdr:colOff>228600</xdr:colOff>
      <xdr:row>5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461197-FE59-45EA-A7C9-75F4D48FB9E3}"/>
            </a:ext>
          </a:extLst>
        </xdr:cNvPr>
        <xdr:cNvSpPr txBox="1"/>
      </xdr:nvSpPr>
      <xdr:spPr>
        <a:xfrm>
          <a:off x="8077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0C7D-F1EE-7F43-9029-1455312E2962}">
  <dimension ref="A3:F10"/>
  <sheetViews>
    <sheetView tabSelected="1" workbookViewId="0"/>
  </sheetViews>
  <sheetFormatPr defaultColWidth="11" defaultRowHeight="15.75" x14ac:dyDescent="0.5"/>
  <sheetData>
    <row r="3" spans="1:6" x14ac:dyDescent="0.5">
      <c r="A3" t="s">
        <v>2</v>
      </c>
    </row>
    <row r="4" spans="1:6" x14ac:dyDescent="0.5">
      <c r="A4" t="s">
        <v>0</v>
      </c>
      <c r="B4" s="2">
        <v>5</v>
      </c>
    </row>
    <row r="5" spans="1:6" x14ac:dyDescent="0.5">
      <c r="A5" t="s">
        <v>1</v>
      </c>
      <c r="B5" s="2">
        <v>12</v>
      </c>
    </row>
    <row r="7" spans="1:6" x14ac:dyDescent="0.5">
      <c r="A7" t="s">
        <v>3</v>
      </c>
      <c r="D7" t="s">
        <v>4</v>
      </c>
      <c r="F7" t="s">
        <v>5</v>
      </c>
    </row>
    <row r="8" spans="1:6" x14ac:dyDescent="0.5">
      <c r="A8" t="s">
        <v>0</v>
      </c>
      <c r="B8" s="3">
        <v>22</v>
      </c>
      <c r="D8">
        <f>60-(3*B8)+B9</f>
        <v>30</v>
      </c>
      <c r="F8">
        <f>D8*(B8-B4)</f>
        <v>510</v>
      </c>
    </row>
    <row r="9" spans="1:6" x14ac:dyDescent="0.5">
      <c r="A9" t="s">
        <v>1</v>
      </c>
      <c r="B9" s="3">
        <v>36</v>
      </c>
      <c r="D9">
        <f>80-(2*B9)+B8</f>
        <v>30</v>
      </c>
      <c r="F9">
        <f>D9*(B9-B5)</f>
        <v>720</v>
      </c>
    </row>
    <row r="10" spans="1:6" x14ac:dyDescent="0.5">
      <c r="E10" t="s">
        <v>6</v>
      </c>
      <c r="F10" s="1">
        <f>F8+F9</f>
        <v>1230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E958-5953-425D-A80A-F71043284E7F}">
  <dimension ref="A1:B15"/>
  <sheetViews>
    <sheetView workbookViewId="0"/>
  </sheetViews>
  <sheetFormatPr defaultRowHeight="15.75" x14ac:dyDescent="0.5"/>
  <sheetData>
    <row r="1" spans="1:2" x14ac:dyDescent="0.5">
      <c r="A1">
        <v>1</v>
      </c>
    </row>
    <row r="2" spans="1:2" x14ac:dyDescent="0.5">
      <c r="A2" t="s">
        <v>11</v>
      </c>
    </row>
    <row r="3" spans="1:2" x14ac:dyDescent="0.5">
      <c r="A3">
        <v>1</v>
      </c>
    </row>
    <row r="4" spans="1:2" x14ac:dyDescent="0.5">
      <c r="A4">
        <v>10</v>
      </c>
    </row>
    <row r="5" spans="1:2" x14ac:dyDescent="0.5">
      <c r="A5">
        <v>12</v>
      </c>
    </row>
    <row r="6" spans="1:2" x14ac:dyDescent="0.5">
      <c r="A6">
        <v>0.2</v>
      </c>
    </row>
    <row r="8" spans="1:2" x14ac:dyDescent="0.5">
      <c r="A8" s="4"/>
      <c r="B8" s="4"/>
    </row>
    <row r="9" spans="1:2" x14ac:dyDescent="0.5">
      <c r="A9" t="s">
        <v>7</v>
      </c>
    </row>
    <row r="10" spans="1:2" x14ac:dyDescent="0.5">
      <c r="A10" t="s">
        <v>12</v>
      </c>
    </row>
    <row r="15" spans="1:2" x14ac:dyDescent="0.5">
      <c r="B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5D9-507B-4E86-91CF-910B11F588CD}">
  <dimension ref="A1:K15"/>
  <sheetViews>
    <sheetView workbookViewId="0"/>
  </sheetViews>
  <sheetFormatPr defaultRowHeight="15.75" x14ac:dyDescent="0.5"/>
  <sheetData>
    <row r="1" spans="1:11" x14ac:dyDescent="0.5">
      <c r="A1" s="5" t="s">
        <v>8</v>
      </c>
      <c r="K1" s="9" t="str">
        <f>CONCATENATE("Sensitivity of ",$K$4," to ","Product 1 Cost")</f>
        <v>Sensitivity of $F$10 to Product 1 Cost</v>
      </c>
    </row>
    <row r="3" spans="1:11" x14ac:dyDescent="0.5">
      <c r="A3" t="s">
        <v>9</v>
      </c>
      <c r="K3" t="s">
        <v>10</v>
      </c>
    </row>
    <row r="4" spans="1:11" ht="33.75" x14ac:dyDescent="0.5">
      <c r="B4" s="7" t="s">
        <v>7</v>
      </c>
      <c r="J4" s="9">
        <f>MATCH($K$4,OutputAddresses,0)</f>
        <v>1</v>
      </c>
      <c r="K4" s="8" t="s">
        <v>7</v>
      </c>
    </row>
    <row r="5" spans="1:11" x14ac:dyDescent="0.5">
      <c r="A5" s="6">
        <v>3</v>
      </c>
      <c r="B5" s="10">
        <v>1290</v>
      </c>
      <c r="K5">
        <f>INDEX(OutputValues,1,$J$4)</f>
        <v>1290</v>
      </c>
    </row>
    <row r="6" spans="1:11" x14ac:dyDescent="0.5">
      <c r="A6" s="6">
        <v>3.2000000476837158</v>
      </c>
      <c r="B6" s="11">
        <v>1283.9999985694885</v>
      </c>
      <c r="K6">
        <f>INDEX(OutputValues,2,$J$4)</f>
        <v>1283.9999985694885</v>
      </c>
    </row>
    <row r="7" spans="1:11" x14ac:dyDescent="0.5">
      <c r="A7" s="6">
        <v>3.4000000953674316</v>
      </c>
      <c r="B7" s="11">
        <v>1277.9999971389771</v>
      </c>
      <c r="K7">
        <f>INDEX(OutputValues,3,$J$4)</f>
        <v>1277.9999971389771</v>
      </c>
    </row>
    <row r="8" spans="1:11" x14ac:dyDescent="0.5">
      <c r="A8" s="6">
        <v>3.5999999046325684</v>
      </c>
      <c r="B8" s="11">
        <v>1272.0000028610229</v>
      </c>
      <c r="K8">
        <f>INDEX(OutputValues,4,$J$4)</f>
        <v>1272.0000028610229</v>
      </c>
    </row>
    <row r="9" spans="1:11" x14ac:dyDescent="0.5">
      <c r="A9" s="6">
        <v>3.7999999523162842</v>
      </c>
      <c r="B9" s="11">
        <v>1266.0000014305115</v>
      </c>
      <c r="K9">
        <f>INDEX(OutputValues,5,$J$4)</f>
        <v>1266.0000014305115</v>
      </c>
    </row>
    <row r="10" spans="1:11" x14ac:dyDescent="0.5">
      <c r="A10" s="6">
        <v>4</v>
      </c>
      <c r="B10" s="11">
        <v>1260</v>
      </c>
      <c r="K10">
        <f>INDEX(OutputValues,6,$J$4)</f>
        <v>1260</v>
      </c>
    </row>
    <row r="11" spans="1:11" x14ac:dyDescent="0.5">
      <c r="A11" s="6">
        <v>4.1999998092651367</v>
      </c>
      <c r="B11" s="11">
        <v>1254.0000057220459</v>
      </c>
      <c r="K11">
        <f>INDEX(OutputValues,7,$J$4)</f>
        <v>1254.0000057220459</v>
      </c>
    </row>
    <row r="12" spans="1:11" x14ac:dyDescent="0.5">
      <c r="A12" s="6">
        <v>4.4000000953674316</v>
      </c>
      <c r="B12" s="11">
        <v>1247.9999971389771</v>
      </c>
      <c r="K12">
        <f>INDEX(OutputValues,8,$J$4)</f>
        <v>1247.9999971389771</v>
      </c>
    </row>
    <row r="13" spans="1:11" x14ac:dyDescent="0.5">
      <c r="A13" s="6">
        <v>4.5999999046325684</v>
      </c>
      <c r="B13" s="11">
        <v>1242.0000028610229</v>
      </c>
      <c r="K13">
        <f>INDEX(OutputValues,9,$J$4)</f>
        <v>1242.0000028610229</v>
      </c>
    </row>
    <row r="14" spans="1:11" x14ac:dyDescent="0.5">
      <c r="A14" s="6">
        <v>4.8000001907348633</v>
      </c>
      <c r="B14" s="11">
        <v>1235.9999942779541</v>
      </c>
      <c r="K14">
        <f>INDEX(OutputValues,10,$J$4)</f>
        <v>1235.9999942779541</v>
      </c>
    </row>
    <row r="15" spans="1:11" x14ac:dyDescent="0.5">
      <c r="A15" s="6">
        <v>5</v>
      </c>
      <c r="B15" s="12">
        <v>1230</v>
      </c>
      <c r="K15">
        <f>INDEX(OutputValues,11,$J$4)</f>
        <v>1230</v>
      </c>
    </row>
  </sheetData>
  <dataValidations count="1">
    <dataValidation type="list" allowBlank="1" showInputMessage="1" showErrorMessage="1" sqref="K4" xr:uid="{282A33E3-1340-4F93-B9BD-085577579714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364A-29EE-4D9F-9D41-B6E800DBE5D6}">
  <dimension ref="A1:K15"/>
  <sheetViews>
    <sheetView workbookViewId="0">
      <selection activeCell="J17" sqref="J17"/>
    </sheetView>
  </sheetViews>
  <sheetFormatPr defaultRowHeight="15.75" x14ac:dyDescent="0.5"/>
  <sheetData>
    <row r="1" spans="1:11" x14ac:dyDescent="0.5">
      <c r="A1" s="5" t="s">
        <v>8</v>
      </c>
      <c r="K1" s="9" t="str">
        <f>CONCATENATE("Sensitivity of ",$K$4," to ","Product 2 Cost")</f>
        <v>Sensitivity of $F$10 to Product 2 Cost</v>
      </c>
    </row>
    <row r="3" spans="1:11" x14ac:dyDescent="0.5">
      <c r="A3" t="s">
        <v>13</v>
      </c>
      <c r="K3" t="s">
        <v>10</v>
      </c>
    </row>
    <row r="4" spans="1:11" ht="33.75" x14ac:dyDescent="0.5">
      <c r="B4" s="7" t="s">
        <v>7</v>
      </c>
      <c r="J4" s="9">
        <f>MATCH($K$4,OutputAddresses,0)</f>
        <v>1</v>
      </c>
      <c r="K4" s="8" t="s">
        <v>7</v>
      </c>
    </row>
    <row r="5" spans="1:11" x14ac:dyDescent="0.5">
      <c r="A5" s="6">
        <v>10</v>
      </c>
      <c r="B5" s="10">
        <v>1293</v>
      </c>
      <c r="K5">
        <f>INDEX(OutputValues,1,$J$4)</f>
        <v>1293</v>
      </c>
    </row>
    <row r="6" spans="1:11" x14ac:dyDescent="0.5">
      <c r="A6" s="6">
        <v>10.199999809265137</v>
      </c>
      <c r="B6" s="11">
        <v>1286.6000061035156</v>
      </c>
      <c r="K6">
        <f>INDEX(OutputValues,2,$J$4)</f>
        <v>1286.6000061035156</v>
      </c>
    </row>
    <row r="7" spans="1:11" x14ac:dyDescent="0.5">
      <c r="A7" s="6">
        <v>10.399999618530273</v>
      </c>
      <c r="B7" s="11">
        <v>1280.2000122070313</v>
      </c>
      <c r="K7">
        <f>INDEX(OutputValues,3,$J$4)</f>
        <v>1280.2000122070313</v>
      </c>
    </row>
    <row r="8" spans="1:11" x14ac:dyDescent="0.5">
      <c r="A8" s="6">
        <v>10.600000381469727</v>
      </c>
      <c r="B8" s="11">
        <v>1273.7999877929688</v>
      </c>
      <c r="K8">
        <f>INDEX(OutputValues,4,$J$4)</f>
        <v>1273.7999877929688</v>
      </c>
    </row>
    <row r="9" spans="1:11" x14ac:dyDescent="0.5">
      <c r="A9" s="6">
        <v>10.800000190734863</v>
      </c>
      <c r="B9" s="11">
        <v>1267.3999938964844</v>
      </c>
      <c r="K9">
        <f>INDEX(OutputValues,5,$J$4)</f>
        <v>1267.3999938964844</v>
      </c>
    </row>
    <row r="10" spans="1:11" x14ac:dyDescent="0.5">
      <c r="A10" s="6">
        <v>11</v>
      </c>
      <c r="B10" s="11">
        <v>1261</v>
      </c>
      <c r="K10">
        <f>INDEX(OutputValues,6,$J$4)</f>
        <v>1261</v>
      </c>
    </row>
    <row r="11" spans="1:11" x14ac:dyDescent="0.5">
      <c r="A11" s="6">
        <v>11.199999809265137</v>
      </c>
      <c r="B11" s="11">
        <v>1254.6000061035156</v>
      </c>
      <c r="K11">
        <f>INDEX(OutputValues,7,$J$4)</f>
        <v>1254.6000061035156</v>
      </c>
    </row>
    <row r="12" spans="1:11" x14ac:dyDescent="0.5">
      <c r="A12" s="6">
        <v>11.399999618530273</v>
      </c>
      <c r="B12" s="11">
        <v>1248.2000122070313</v>
      </c>
      <c r="K12">
        <f>INDEX(OutputValues,8,$J$4)</f>
        <v>1248.2000122070313</v>
      </c>
    </row>
    <row r="13" spans="1:11" x14ac:dyDescent="0.5">
      <c r="A13" s="6">
        <v>11.600000381469727</v>
      </c>
      <c r="B13" s="11">
        <v>1241.9999885559082</v>
      </c>
      <c r="K13">
        <f>INDEX(OutputValues,9,$J$4)</f>
        <v>1241.9999885559082</v>
      </c>
    </row>
    <row r="14" spans="1:11" x14ac:dyDescent="0.5">
      <c r="A14" s="6">
        <v>11.800000190734863</v>
      </c>
      <c r="B14" s="11">
        <v>1235.9999942779541</v>
      </c>
      <c r="K14">
        <f>INDEX(OutputValues,10,$J$4)</f>
        <v>1235.9999942779541</v>
      </c>
    </row>
    <row r="15" spans="1:11" x14ac:dyDescent="0.5">
      <c r="A15" s="6">
        <v>12</v>
      </c>
      <c r="B15" s="12">
        <v>1230</v>
      </c>
      <c r="K15">
        <f>INDEX(OutputValues,11,$J$4)</f>
        <v>1230</v>
      </c>
    </row>
  </sheetData>
  <dataValidations count="1">
    <dataValidation type="list" allowBlank="1" showInputMessage="1" showErrorMessage="1" sqref="K4" xr:uid="{D5AD1211-6708-427E-BDEC-8AB547EF8843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Prod 1 Cost Vs Profits </vt:lpstr>
      <vt:lpstr>Prod 2 Cost Vs profits </vt:lpstr>
      <vt:lpstr>'Prod 1 Cost Vs Profits '!ChartData</vt:lpstr>
      <vt:lpstr>'Prod 2 Cost Vs profits '!ChartData</vt:lpstr>
      <vt:lpstr>'Prod 1 Cost Vs Profits '!InputValues</vt:lpstr>
      <vt:lpstr>'Prod 2 Cost Vs profits '!InputValues</vt:lpstr>
      <vt:lpstr>'Prod 1 Cost Vs Profits '!OutputAddresses</vt:lpstr>
      <vt:lpstr>'Prod 2 Cost Vs profits '!OutputAddresses</vt:lpstr>
      <vt:lpstr>'Prod 1 Cost Vs Profits '!OutputValues</vt:lpstr>
      <vt:lpstr>'Prod 2 Cost Vs profits '!OutputValues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SIMUL8</cp:lastModifiedBy>
  <dcterms:created xsi:type="dcterms:W3CDTF">2019-11-07T21:17:12Z</dcterms:created>
  <dcterms:modified xsi:type="dcterms:W3CDTF">2019-11-08T04:40:25Z</dcterms:modified>
</cp:coreProperties>
</file>