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geo" sheetId="2" r:id="rId1"/>
  </sheets>
  <definedNames>
    <definedName name="_xlnm._FilterDatabase" localSheetId="0" hidden="1">geo!#REF!</definedName>
    <definedName name="_xlnm.Extract" localSheetId="0">geo!$B$3:$C$3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L12" i="2" s="1"/>
  <c r="K10" i="2"/>
  <c r="L10" i="2" s="1"/>
  <c r="K8" i="2"/>
  <c r="L8" i="2" s="1"/>
  <c r="K6" i="2"/>
  <c r="L6" i="2" s="1"/>
  <c r="K5" i="2"/>
  <c r="L5" i="2" s="1"/>
  <c r="K4" i="2"/>
  <c r="L4" i="2" s="1"/>
  <c r="G15" i="2" l="1"/>
  <c r="G14" i="2"/>
  <c r="G13" i="2"/>
  <c r="G11" i="2"/>
  <c r="G9" i="2"/>
  <c r="G7" i="2"/>
  <c r="G12" i="2"/>
  <c r="G10" i="2"/>
  <c r="G8" i="2"/>
  <c r="G6" i="2"/>
  <c r="G5" i="2"/>
  <c r="G4" i="2"/>
  <c r="D5" i="2" l="1"/>
  <c r="D6" i="2"/>
  <c r="D7" i="2"/>
  <c r="D8" i="2"/>
  <c r="D9" i="2"/>
  <c r="D10" i="2"/>
  <c r="D11" i="2"/>
  <c r="D12" i="2"/>
  <c r="D13" i="2"/>
  <c r="D14" i="2"/>
  <c r="D15" i="2"/>
  <c r="D4" i="2"/>
</calcChain>
</file>

<file path=xl/sharedStrings.xml><?xml version="1.0" encoding="utf-8"?>
<sst xmlns="http://schemas.openxmlformats.org/spreadsheetml/2006/main" count="77" uniqueCount="62">
  <si>
    <t>3aU2d</t>
  </si>
  <si>
    <t>3aU2c</t>
  </si>
  <si>
    <t>3bU1d</t>
  </si>
  <si>
    <t>3aU2b</t>
  </si>
  <si>
    <t>3bU1c</t>
  </si>
  <si>
    <t>3aU2a</t>
  </si>
  <si>
    <t>3bU1b</t>
  </si>
  <si>
    <t>3cU1a</t>
  </si>
  <si>
    <t>fine</t>
  </si>
  <si>
    <t>inizio</t>
  </si>
  <si>
    <t>phimin</t>
  </si>
  <si>
    <t>phimax</t>
  </si>
  <si>
    <t>L</t>
  </si>
  <si>
    <t>perc</t>
  </si>
  <si>
    <t>type</t>
  </si>
  <si>
    <t>D</t>
  </si>
  <si>
    <t>g_med</t>
  </si>
  <si>
    <t>g_stddev</t>
  </si>
  <si>
    <t>ei_med</t>
  </si>
  <si>
    <t>ei_stdev</t>
  </si>
  <si>
    <t>rmr_med</t>
  </si>
  <si>
    <t>rmr_stdev</t>
  </si>
  <si>
    <t>title</t>
  </si>
  <si>
    <t>k0_min</t>
  </si>
  <si>
    <t>k0_max</t>
  </si>
  <si>
    <t>Id</t>
  </si>
  <si>
    <t>w_inflow_min</t>
  </si>
  <si>
    <t>w_inflow_max</t>
  </si>
  <si>
    <t>c_stdev</t>
  </si>
  <si>
    <t>c_med</t>
  </si>
  <si>
    <t>UCS_min</t>
  </si>
  <si>
    <t>UCS_max</t>
  </si>
  <si>
    <t>open_bould_eff_min</t>
  </si>
  <si>
    <t>open_bould_eff_avg</t>
  </si>
  <si>
    <t>open_bould_eff_max</t>
  </si>
  <si>
    <t>open_water_eff_min</t>
  </si>
  <si>
    <t>open_water_eff_avg</t>
  </si>
  <si>
    <t>open_water_eff_max</t>
  </si>
  <si>
    <t>open_mixit_eff_min</t>
  </si>
  <si>
    <t>open_mixit_eff_avg</t>
  </si>
  <si>
    <t>open_mixit_eff_max</t>
  </si>
  <si>
    <t>open_tbm_eff_min</t>
  </si>
  <si>
    <t>open_tbm_eff_avg</t>
  </si>
  <si>
    <t>open_tbm_eff_max</t>
  </si>
  <si>
    <t>dual_std_eff_min</t>
  </si>
  <si>
    <t>dual_std_eff_avg</t>
  </si>
  <si>
    <t>dual_std_eff_max</t>
  </si>
  <si>
    <t>dual_bould_eff_min</t>
  </si>
  <si>
    <t>dual_bould_eff_avg</t>
  </si>
  <si>
    <t>dual_bould_eff_max</t>
  </si>
  <si>
    <t>dual_water_eff_min</t>
  </si>
  <si>
    <t>dual_water_eff_avg</t>
  </si>
  <si>
    <t>dual_water_eff_max</t>
  </si>
  <si>
    <t>dual_mixit_eff_min</t>
  </si>
  <si>
    <t>dual_mixit_eff_avg</t>
  </si>
  <si>
    <t>dual_mixit_eff_max</t>
  </si>
  <si>
    <t>dual_tbm_eff_min</t>
  </si>
  <si>
    <t>dual_tbm_eff_avg</t>
  </si>
  <si>
    <t>dual_tbm_eff_max</t>
  </si>
  <si>
    <t>open_std_eff_min</t>
  </si>
  <si>
    <t>open_std_eff_avg</t>
  </si>
  <si>
    <t>open_std_eff_max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</si>
</sst>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2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tabSelected="1" workbookViewId="0">
      <selection activeCell="K20" sqref="K20"/>
    </sheetView>
  </sheetViews>
  <sheetFormatPr defaultRowHeight="15" x14ac:dyDescent="0.25"/>
  <cols>
    <col min="1" max="1" width="3" bestFit="1" customWidth="1"/>
    <col min="2" max="2" width="5.85546875" bestFit="1" customWidth="1"/>
    <col min="3" max="4" width="5" bestFit="1" customWidth="1"/>
    <col min="5" max="5" width="4.85546875" bestFit="1" customWidth="1"/>
    <col min="6" max="6" width="5" customWidth="1"/>
    <col min="7" max="7" width="8" bestFit="1" customWidth="1"/>
    <col min="8" max="8" width="9" bestFit="1" customWidth="1"/>
    <col min="9" max="9" width="7.28515625" bestFit="1" customWidth="1"/>
    <col min="10" max="10" width="7.5703125" bestFit="1" customWidth="1"/>
    <col min="11" max="11" width="7.7109375" bestFit="1" customWidth="1"/>
    <col min="12" max="12" width="8.5703125" bestFit="1" customWidth="1"/>
    <col min="13" max="13" width="6.85546875" bestFit="1" customWidth="1"/>
    <col min="14" max="14" width="7.7109375" bestFit="1" customWidth="1"/>
    <col min="15" max="15" width="9.140625" bestFit="1" customWidth="1"/>
    <col min="16" max="16" width="10" bestFit="1" customWidth="1"/>
    <col min="17" max="17" width="6.5703125" bestFit="1" customWidth="1"/>
    <col min="18" max="18" width="7.42578125" bestFit="1" customWidth="1"/>
    <col min="19" max="19" width="7.7109375" bestFit="1" customWidth="1"/>
    <col min="20" max="20" width="13.85546875" bestFit="1" customWidth="1"/>
    <col min="21" max="21" width="14.140625" bestFit="1" customWidth="1"/>
    <col min="22" max="22" width="8.85546875" bestFit="1" customWidth="1"/>
    <col min="23" max="23" width="9.140625" bestFit="1" customWidth="1"/>
    <col min="24" max="24" width="20" bestFit="1" customWidth="1"/>
    <col min="25" max="25" width="19.5703125" bestFit="1" customWidth="1"/>
    <col min="26" max="26" width="20.28515625" bestFit="1" customWidth="1"/>
    <col min="27" max="27" width="20" bestFit="1" customWidth="1"/>
    <col min="28" max="28" width="19.5703125" bestFit="1" customWidth="1"/>
    <col min="29" max="29" width="20.28515625" bestFit="1" customWidth="1"/>
    <col min="30" max="30" width="19.42578125" bestFit="1" customWidth="1"/>
    <col min="31" max="31" width="19" bestFit="1" customWidth="1"/>
    <col min="32" max="32" width="19.7109375" bestFit="1" customWidth="1"/>
    <col min="33" max="33" width="18.42578125" bestFit="1" customWidth="1"/>
    <col min="34" max="34" width="18" bestFit="1" customWidth="1"/>
    <col min="35" max="35" width="18.7109375" bestFit="1" customWidth="1"/>
    <col min="36" max="36" width="16.7109375" bestFit="1" customWidth="1"/>
    <col min="37" max="37" width="16.28515625" bestFit="1" customWidth="1"/>
    <col min="38" max="38" width="17" bestFit="1" customWidth="1"/>
    <col min="39" max="39" width="19.28515625" bestFit="1" customWidth="1"/>
    <col min="40" max="40" width="18.85546875" bestFit="1" customWidth="1"/>
    <col min="41" max="41" width="19.5703125" bestFit="1" customWidth="1"/>
    <col min="42" max="42" width="19.28515625" bestFit="1" customWidth="1"/>
    <col min="43" max="43" width="18.85546875" bestFit="1" customWidth="1"/>
    <col min="44" max="44" width="19.5703125" bestFit="1" customWidth="1"/>
    <col min="45" max="45" width="18.7109375" bestFit="1" customWidth="1"/>
    <col min="46" max="46" width="18.28515625" bestFit="1" customWidth="1"/>
    <col min="47" max="47" width="19" bestFit="1" customWidth="1"/>
    <col min="48" max="48" width="18.7109375" bestFit="1" customWidth="1"/>
    <col min="49" max="49" width="18.28515625" bestFit="1" customWidth="1"/>
    <col min="50" max="50" width="18" bestFit="1" customWidth="1"/>
    <col min="51" max="51" width="17.7109375" bestFit="1" customWidth="1"/>
    <col min="52" max="52" width="17.28515625" bestFit="1" customWidth="1"/>
    <col min="53" max="53" width="18" bestFit="1" customWidth="1"/>
  </cols>
  <sheetData>
    <row r="1" spans="1:53" s="1" customFormat="1" x14ac:dyDescent="0.25">
      <c r="A1" s="2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 s="2"/>
      <c r="R1" s="2"/>
      <c r="S1" s="2"/>
    </row>
    <row r="2" spans="1:53" s="1" customFormat="1" x14ac:dyDescent="0.25">
      <c r="A2" s="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 s="2"/>
      <c r="R2" s="2"/>
      <c r="S2" s="2"/>
    </row>
    <row r="3" spans="1:53" x14ac:dyDescent="0.25">
      <c r="A3" t="s">
        <v>25</v>
      </c>
      <c r="B3" t="s">
        <v>9</v>
      </c>
      <c r="C3" t="s">
        <v>8</v>
      </c>
      <c r="D3" t="s">
        <v>12</v>
      </c>
      <c r="E3" t="s">
        <v>13</v>
      </c>
      <c r="F3" t="s">
        <v>14</v>
      </c>
      <c r="G3" t="s">
        <v>16</v>
      </c>
      <c r="H3" t="s">
        <v>17</v>
      </c>
      <c r="I3" t="s">
        <v>10</v>
      </c>
      <c r="J3" t="s">
        <v>11</v>
      </c>
      <c r="K3" t="s">
        <v>18</v>
      </c>
      <c r="L3" t="s">
        <v>19</v>
      </c>
      <c r="M3" t="s">
        <v>29</v>
      </c>
      <c r="N3" t="s">
        <v>28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26</v>
      </c>
      <c r="U3" t="s">
        <v>27</v>
      </c>
      <c r="V3" t="s">
        <v>30</v>
      </c>
      <c r="W3" t="s">
        <v>31</v>
      </c>
      <c r="X3" t="s">
        <v>59</v>
      </c>
      <c r="Y3" t="s">
        <v>60</v>
      </c>
      <c r="Z3" t="s">
        <v>61</v>
      </c>
      <c r="AA3" t="s">
        <v>32</v>
      </c>
      <c r="AB3" t="s">
        <v>33</v>
      </c>
      <c r="AC3" t="s">
        <v>34</v>
      </c>
      <c r="AD3" t="s">
        <v>35</v>
      </c>
      <c r="AE3" t="s">
        <v>36</v>
      </c>
      <c r="AF3" t="s">
        <v>37</v>
      </c>
      <c r="AG3" t="s">
        <v>38</v>
      </c>
      <c r="AH3" t="s">
        <v>39</v>
      </c>
      <c r="AI3" t="s">
        <v>40</v>
      </c>
      <c r="AJ3" t="s">
        <v>41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  <c r="AQ3" t="s">
        <v>48</v>
      </c>
      <c r="AR3" t="s">
        <v>49</v>
      </c>
      <c r="AS3" t="s">
        <v>50</v>
      </c>
      <c r="AT3" t="s">
        <v>51</v>
      </c>
      <c r="AU3" t="s">
        <v>52</v>
      </c>
      <c r="AV3" t="s">
        <v>53</v>
      </c>
      <c r="AW3" t="s">
        <v>54</v>
      </c>
      <c r="AX3" t="s">
        <v>55</v>
      </c>
      <c r="AY3" t="s">
        <v>56</v>
      </c>
      <c r="AZ3" t="s">
        <v>57</v>
      </c>
      <c r="BA3" t="s">
        <v>58</v>
      </c>
    </row>
    <row r="4" spans="1:53" x14ac:dyDescent="0.25">
      <c r="A4">
        <v>0</v>
      </c>
      <c r="B4">
        <v>-20</v>
      </c>
      <c r="C4">
        <v>290</v>
      </c>
      <c r="D4">
        <f t="shared" ref="D4:D15" si="0">C4-B4</f>
        <v>310</v>
      </c>
      <c r="E4">
        <v>1</v>
      </c>
      <c r="F4" t="s">
        <v>15</v>
      </c>
      <c r="G4">
        <f>(2.75*0.8+2.1*0.2)*9.81</f>
        <v>25.702200000000001</v>
      </c>
      <c r="H4">
        <v>0</v>
      </c>
      <c r="I4">
        <v>23</v>
      </c>
      <c r="J4">
        <v>35</v>
      </c>
      <c r="K4">
        <f>(0.3+50)/2</f>
        <v>25.15</v>
      </c>
      <c r="L4">
        <f>(50-K4)/2</f>
        <v>12.425000000000001</v>
      </c>
      <c r="M4">
        <v>120</v>
      </c>
      <c r="N4">
        <v>0</v>
      </c>
      <c r="O4">
        <v>50</v>
      </c>
      <c r="P4">
        <v>0</v>
      </c>
      <c r="Q4" t="s">
        <v>0</v>
      </c>
      <c r="R4">
        <v>0.5</v>
      </c>
      <c r="S4">
        <v>1.5</v>
      </c>
      <c r="T4">
        <v>10</v>
      </c>
      <c r="U4">
        <v>25</v>
      </c>
      <c r="V4">
        <v>139</v>
      </c>
      <c r="W4">
        <v>140</v>
      </c>
      <c r="X4">
        <v>0.74</v>
      </c>
      <c r="Y4">
        <v>0.75</v>
      </c>
      <c r="Z4">
        <v>0.76</v>
      </c>
      <c r="AA4">
        <v>0.15</v>
      </c>
      <c r="AB4">
        <v>0.2</v>
      </c>
      <c r="AC4">
        <v>0.22</v>
      </c>
      <c r="AD4">
        <v>0.14000000000000001</v>
      </c>
      <c r="AE4">
        <v>0.15</v>
      </c>
      <c r="AF4">
        <v>0.25</v>
      </c>
      <c r="AG4">
        <v>0.1</v>
      </c>
      <c r="AH4">
        <v>0.1</v>
      </c>
      <c r="AI4">
        <v>0.1</v>
      </c>
      <c r="AJ4">
        <v>0.7</v>
      </c>
      <c r="AK4">
        <v>0.7</v>
      </c>
      <c r="AL4">
        <v>0.7</v>
      </c>
      <c r="AM4">
        <v>0.75</v>
      </c>
      <c r="AN4">
        <v>0.75</v>
      </c>
      <c r="AO4">
        <v>0.75</v>
      </c>
      <c r="AP4">
        <v>0.1</v>
      </c>
      <c r="AQ4">
        <v>0.12</v>
      </c>
      <c r="AR4">
        <v>0.15</v>
      </c>
      <c r="AS4">
        <v>0.05</v>
      </c>
      <c r="AT4">
        <v>0.05</v>
      </c>
      <c r="AU4">
        <v>0.05</v>
      </c>
      <c r="AV4">
        <v>0.05</v>
      </c>
      <c r="AW4">
        <v>7.0000000000000007E-2</v>
      </c>
      <c r="AX4">
        <v>0.1</v>
      </c>
      <c r="AY4">
        <v>0.7</v>
      </c>
      <c r="AZ4">
        <v>0.7</v>
      </c>
      <c r="BA4">
        <v>0.7</v>
      </c>
    </row>
    <row r="5" spans="1:53" x14ac:dyDescent="0.25">
      <c r="A5">
        <v>1</v>
      </c>
      <c r="B5">
        <v>290</v>
      </c>
      <c r="C5">
        <v>510</v>
      </c>
      <c r="D5">
        <f t="shared" si="0"/>
        <v>220</v>
      </c>
      <c r="E5">
        <v>1</v>
      </c>
      <c r="F5" t="s">
        <v>15</v>
      </c>
      <c r="G5">
        <f>(2.75*0.8+2.1*0.2)*9.81</f>
        <v>25.702200000000001</v>
      </c>
      <c r="H5">
        <v>0</v>
      </c>
      <c r="I5">
        <v>22</v>
      </c>
      <c r="J5">
        <v>32</v>
      </c>
      <c r="K5">
        <f>(0.38+50)/2</f>
        <v>25.19</v>
      </c>
      <c r="L5">
        <f>(50-K5)/2</f>
        <v>12.404999999999999</v>
      </c>
      <c r="M5">
        <v>150</v>
      </c>
      <c r="N5">
        <v>0</v>
      </c>
      <c r="O5">
        <v>50</v>
      </c>
      <c r="P5">
        <v>0</v>
      </c>
      <c r="Q5" t="s">
        <v>3</v>
      </c>
      <c r="R5">
        <v>0.5</v>
      </c>
      <c r="S5">
        <v>1.5</v>
      </c>
      <c r="T5">
        <v>10</v>
      </c>
      <c r="U5">
        <v>25</v>
      </c>
      <c r="V5">
        <v>139</v>
      </c>
      <c r="W5">
        <v>140</v>
      </c>
      <c r="X5">
        <v>0.74</v>
      </c>
      <c r="Y5">
        <v>0.75</v>
      </c>
      <c r="Z5">
        <v>0.76</v>
      </c>
      <c r="AA5">
        <v>0.15</v>
      </c>
      <c r="AB5">
        <v>0.2</v>
      </c>
      <c r="AC5">
        <v>0.22</v>
      </c>
      <c r="AD5">
        <v>0.19</v>
      </c>
      <c r="AE5">
        <v>0.2</v>
      </c>
      <c r="AF5">
        <v>0.25</v>
      </c>
      <c r="AG5">
        <v>0.1</v>
      </c>
      <c r="AH5">
        <v>0.1</v>
      </c>
      <c r="AI5">
        <v>0.1</v>
      </c>
      <c r="AJ5">
        <v>0.7</v>
      </c>
      <c r="AK5">
        <v>0.7</v>
      </c>
      <c r="AL5">
        <v>0.7</v>
      </c>
      <c r="AM5">
        <v>0.75</v>
      </c>
      <c r="AN5">
        <v>0.75</v>
      </c>
      <c r="AO5">
        <v>0.75</v>
      </c>
      <c r="AP5">
        <v>0.1</v>
      </c>
      <c r="AQ5">
        <v>0.12</v>
      </c>
      <c r="AR5">
        <v>0.15</v>
      </c>
      <c r="AS5">
        <v>0.1</v>
      </c>
      <c r="AT5">
        <v>0.1</v>
      </c>
      <c r="AU5">
        <v>0.1</v>
      </c>
      <c r="AV5">
        <v>0.05</v>
      </c>
      <c r="AW5">
        <v>7.0000000000000007E-2</v>
      </c>
      <c r="AX5">
        <v>0.1</v>
      </c>
      <c r="AY5">
        <v>0.7</v>
      </c>
      <c r="AZ5">
        <v>0.7</v>
      </c>
      <c r="BA5">
        <v>0.7</v>
      </c>
    </row>
    <row r="6" spans="1:53" s="1" customFormat="1" x14ac:dyDescent="0.25">
      <c r="A6">
        <v>2</v>
      </c>
      <c r="B6">
        <v>510</v>
      </c>
      <c r="C6">
        <v>1090</v>
      </c>
      <c r="D6">
        <f t="shared" si="0"/>
        <v>580</v>
      </c>
      <c r="E6">
        <v>1</v>
      </c>
      <c r="F6" t="s">
        <v>15</v>
      </c>
      <c r="G6">
        <f>(2.75*0.8+2.1*0.2)*9.81</f>
        <v>25.702200000000001</v>
      </c>
      <c r="H6">
        <v>0</v>
      </c>
      <c r="I6">
        <v>21</v>
      </c>
      <c r="J6">
        <v>30</v>
      </c>
      <c r="K6" s="1">
        <f>(0.4+50)/2</f>
        <v>25.2</v>
      </c>
      <c r="L6">
        <f t="shared" ref="L6:L12" si="1">(50-K6)/2</f>
        <v>12.4</v>
      </c>
      <c r="M6">
        <v>180</v>
      </c>
      <c r="N6">
        <v>0</v>
      </c>
      <c r="O6">
        <v>50</v>
      </c>
      <c r="P6">
        <v>0</v>
      </c>
      <c r="Q6" t="s">
        <v>1</v>
      </c>
      <c r="R6">
        <v>0.5</v>
      </c>
      <c r="S6">
        <v>1.5</v>
      </c>
      <c r="T6">
        <v>10</v>
      </c>
      <c r="U6">
        <v>25</v>
      </c>
      <c r="V6">
        <v>139</v>
      </c>
      <c r="W6">
        <v>140</v>
      </c>
      <c r="X6">
        <v>0.74</v>
      </c>
      <c r="Y6">
        <v>0.75</v>
      </c>
      <c r="Z6">
        <v>0.76</v>
      </c>
      <c r="AA6">
        <v>0.15</v>
      </c>
      <c r="AB6">
        <v>0.2</v>
      </c>
      <c r="AC6">
        <v>0.22</v>
      </c>
      <c r="AD6">
        <v>0.19</v>
      </c>
      <c r="AE6">
        <v>0.2</v>
      </c>
      <c r="AF6">
        <v>0.25</v>
      </c>
      <c r="AG6" s="1">
        <v>0.1</v>
      </c>
      <c r="AH6">
        <v>0.1</v>
      </c>
      <c r="AI6">
        <v>0.15</v>
      </c>
      <c r="AJ6">
        <v>0.7</v>
      </c>
      <c r="AK6">
        <v>0.7</v>
      </c>
      <c r="AL6">
        <v>0.7</v>
      </c>
      <c r="AM6">
        <v>0.75</v>
      </c>
      <c r="AN6">
        <v>0.75</v>
      </c>
      <c r="AO6">
        <v>0.75</v>
      </c>
      <c r="AP6">
        <v>0.1</v>
      </c>
      <c r="AQ6">
        <v>0.12</v>
      </c>
      <c r="AR6">
        <v>0.15</v>
      </c>
      <c r="AS6">
        <v>0.1</v>
      </c>
      <c r="AT6">
        <v>0.1</v>
      </c>
      <c r="AU6">
        <v>0.1</v>
      </c>
      <c r="AV6">
        <v>0.05</v>
      </c>
      <c r="AW6">
        <v>7.0000000000000007E-2</v>
      </c>
      <c r="AX6">
        <v>0.1</v>
      </c>
      <c r="AY6">
        <v>0.7</v>
      </c>
      <c r="AZ6">
        <v>0.7</v>
      </c>
      <c r="BA6">
        <v>0.7</v>
      </c>
    </row>
    <row r="7" spans="1:53" x14ac:dyDescent="0.25">
      <c r="A7">
        <v>3</v>
      </c>
      <c r="B7">
        <v>1090</v>
      </c>
      <c r="C7">
        <v>1690</v>
      </c>
      <c r="D7">
        <f t="shared" si="0"/>
        <v>600</v>
      </c>
      <c r="E7">
        <v>1</v>
      </c>
      <c r="F7" t="s">
        <v>15</v>
      </c>
      <c r="G7">
        <f>2.3*9.81</f>
        <v>22.562999999999999</v>
      </c>
      <c r="H7">
        <v>0</v>
      </c>
      <c r="I7">
        <v>21</v>
      </c>
      <c r="J7">
        <v>30</v>
      </c>
      <c r="K7">
        <v>0.42</v>
      </c>
      <c r="L7">
        <v>0</v>
      </c>
      <c r="M7">
        <v>180</v>
      </c>
      <c r="N7">
        <v>0</v>
      </c>
      <c r="O7">
        <v>50</v>
      </c>
      <c r="P7">
        <v>0</v>
      </c>
      <c r="Q7" t="s">
        <v>2</v>
      </c>
      <c r="R7">
        <v>0.5</v>
      </c>
      <c r="S7">
        <v>1.5</v>
      </c>
      <c r="T7">
        <v>10</v>
      </c>
      <c r="U7">
        <v>25</v>
      </c>
      <c r="V7">
        <v>1</v>
      </c>
      <c r="W7">
        <v>10</v>
      </c>
      <c r="X7">
        <v>0.74</v>
      </c>
      <c r="Y7">
        <v>0.75</v>
      </c>
      <c r="Z7">
        <v>0.76</v>
      </c>
      <c r="AA7">
        <v>0.19</v>
      </c>
      <c r="AB7">
        <v>0.2</v>
      </c>
      <c r="AC7">
        <v>0.22</v>
      </c>
      <c r="AD7">
        <v>0.14000000000000001</v>
      </c>
      <c r="AE7">
        <v>0.15</v>
      </c>
      <c r="AF7">
        <v>0.2</v>
      </c>
      <c r="AG7">
        <v>0.2</v>
      </c>
      <c r="AH7">
        <v>0.2</v>
      </c>
      <c r="AI7">
        <v>0.2</v>
      </c>
      <c r="AJ7">
        <v>0.7</v>
      </c>
      <c r="AK7">
        <v>0.7</v>
      </c>
      <c r="AL7">
        <v>0.7</v>
      </c>
      <c r="AM7">
        <v>0.7</v>
      </c>
      <c r="AN7">
        <v>0.75</v>
      </c>
      <c r="AO7">
        <v>0.75</v>
      </c>
      <c r="AP7">
        <v>0.15</v>
      </c>
      <c r="AQ7">
        <v>0.18</v>
      </c>
      <c r="AR7">
        <v>0.2</v>
      </c>
      <c r="AS7">
        <v>0.1</v>
      </c>
      <c r="AT7">
        <v>0.1</v>
      </c>
      <c r="AU7">
        <v>0.1</v>
      </c>
      <c r="AV7">
        <v>0.1</v>
      </c>
      <c r="AW7">
        <v>0.12</v>
      </c>
      <c r="AX7">
        <v>0.15</v>
      </c>
      <c r="AY7">
        <v>0.7</v>
      </c>
      <c r="AZ7">
        <v>0.7</v>
      </c>
      <c r="BA7">
        <v>0.7</v>
      </c>
    </row>
    <row r="8" spans="1:53" x14ac:dyDescent="0.25">
      <c r="A8">
        <v>4</v>
      </c>
      <c r="B8">
        <v>1690</v>
      </c>
      <c r="C8">
        <v>2550</v>
      </c>
      <c r="D8">
        <f t="shared" si="0"/>
        <v>860</v>
      </c>
      <c r="E8">
        <v>1</v>
      </c>
      <c r="F8" t="s">
        <v>15</v>
      </c>
      <c r="G8">
        <f>(2.75*0.8+2.1*0.2)*9.81</f>
        <v>25.702200000000001</v>
      </c>
      <c r="H8">
        <v>0</v>
      </c>
      <c r="I8">
        <v>21</v>
      </c>
      <c r="J8">
        <v>30</v>
      </c>
      <c r="K8">
        <f>(0.4+50)/2</f>
        <v>25.2</v>
      </c>
      <c r="L8">
        <f t="shared" si="1"/>
        <v>12.4</v>
      </c>
      <c r="M8">
        <v>180</v>
      </c>
      <c r="N8">
        <v>0</v>
      </c>
      <c r="O8">
        <v>50</v>
      </c>
      <c r="P8">
        <v>0</v>
      </c>
      <c r="Q8" t="s">
        <v>1</v>
      </c>
      <c r="R8">
        <v>0.5</v>
      </c>
      <c r="S8">
        <v>1.5</v>
      </c>
      <c r="T8">
        <v>10</v>
      </c>
      <c r="U8">
        <v>25</v>
      </c>
      <c r="V8">
        <v>139</v>
      </c>
      <c r="W8">
        <v>140</v>
      </c>
      <c r="X8">
        <v>0.74</v>
      </c>
      <c r="Y8">
        <v>0.75</v>
      </c>
      <c r="Z8">
        <v>0.76</v>
      </c>
      <c r="AA8">
        <v>0.15</v>
      </c>
      <c r="AB8">
        <v>0.2</v>
      </c>
      <c r="AC8">
        <v>0.22</v>
      </c>
      <c r="AD8">
        <v>0.14000000000000001</v>
      </c>
      <c r="AE8">
        <v>0.15</v>
      </c>
      <c r="AF8">
        <v>0.2</v>
      </c>
      <c r="AG8">
        <v>0.2</v>
      </c>
      <c r="AH8">
        <v>0.1</v>
      </c>
      <c r="AI8">
        <v>0.1</v>
      </c>
      <c r="AJ8">
        <v>0.75</v>
      </c>
      <c r="AK8">
        <v>0.75</v>
      </c>
      <c r="AL8">
        <v>0.75</v>
      </c>
      <c r="AM8">
        <v>0.65</v>
      </c>
      <c r="AN8">
        <v>0.7</v>
      </c>
      <c r="AO8">
        <v>0.75</v>
      </c>
      <c r="AP8">
        <v>0.1</v>
      </c>
      <c r="AQ8">
        <v>0.12</v>
      </c>
      <c r="AR8">
        <v>0.15</v>
      </c>
      <c r="AS8">
        <v>0.1</v>
      </c>
      <c r="AT8">
        <v>0.1</v>
      </c>
      <c r="AU8">
        <v>0.1</v>
      </c>
      <c r="AV8">
        <v>0.05</v>
      </c>
      <c r="AW8">
        <v>7.0000000000000007E-2</v>
      </c>
      <c r="AX8">
        <v>0.1</v>
      </c>
      <c r="AY8">
        <v>0.65</v>
      </c>
      <c r="AZ8">
        <v>0.7</v>
      </c>
      <c r="BA8">
        <v>0.7</v>
      </c>
    </row>
    <row r="9" spans="1:53" x14ac:dyDescent="0.25">
      <c r="A9">
        <v>5</v>
      </c>
      <c r="B9">
        <v>2550</v>
      </c>
      <c r="C9">
        <v>3140</v>
      </c>
      <c r="D9">
        <f t="shared" si="0"/>
        <v>590</v>
      </c>
      <c r="E9">
        <v>1</v>
      </c>
      <c r="F9" t="s">
        <v>15</v>
      </c>
      <c r="G9">
        <f>2.3*9.81</f>
        <v>22.562999999999999</v>
      </c>
      <c r="H9">
        <v>0</v>
      </c>
      <c r="I9">
        <v>21</v>
      </c>
      <c r="J9">
        <v>30</v>
      </c>
      <c r="K9">
        <v>0.42</v>
      </c>
      <c r="L9">
        <v>0</v>
      </c>
      <c r="M9">
        <v>180</v>
      </c>
      <c r="N9">
        <v>0</v>
      </c>
      <c r="O9">
        <v>50</v>
      </c>
      <c r="P9">
        <v>0</v>
      </c>
      <c r="Q9" t="s">
        <v>2</v>
      </c>
      <c r="R9">
        <v>0.5</v>
      </c>
      <c r="S9">
        <v>1.5</v>
      </c>
      <c r="T9">
        <v>1</v>
      </c>
      <c r="U9">
        <v>10</v>
      </c>
      <c r="V9">
        <v>1</v>
      </c>
      <c r="W9">
        <v>10</v>
      </c>
      <c r="X9">
        <v>0.74</v>
      </c>
      <c r="Y9">
        <v>0.75</v>
      </c>
      <c r="Z9">
        <v>0.76</v>
      </c>
      <c r="AA9">
        <v>0.19</v>
      </c>
      <c r="AB9">
        <v>0.2</v>
      </c>
      <c r="AC9">
        <v>0.22</v>
      </c>
      <c r="AD9">
        <v>0.04</v>
      </c>
      <c r="AE9">
        <v>0.05</v>
      </c>
      <c r="AF9">
        <v>0.1</v>
      </c>
      <c r="AG9">
        <v>0.19</v>
      </c>
      <c r="AH9">
        <v>0.2</v>
      </c>
      <c r="AI9">
        <v>0.25</v>
      </c>
      <c r="AJ9">
        <v>0.75</v>
      </c>
      <c r="AK9">
        <v>0.75</v>
      </c>
      <c r="AL9">
        <v>0.75</v>
      </c>
      <c r="AM9">
        <v>0.6</v>
      </c>
      <c r="AN9">
        <v>0.65</v>
      </c>
      <c r="AO9">
        <v>0.7</v>
      </c>
      <c r="AP9">
        <v>0.15</v>
      </c>
      <c r="AQ9">
        <v>0.18</v>
      </c>
      <c r="AR9">
        <v>0.2</v>
      </c>
      <c r="AS9">
        <v>0.05</v>
      </c>
      <c r="AT9">
        <v>0.05</v>
      </c>
      <c r="AU9">
        <v>0.05</v>
      </c>
      <c r="AV9">
        <v>0.1</v>
      </c>
      <c r="AW9">
        <v>0.12</v>
      </c>
      <c r="AX9">
        <v>0.15</v>
      </c>
      <c r="AY9">
        <v>0.65</v>
      </c>
      <c r="AZ9">
        <v>0.65</v>
      </c>
      <c r="BA9">
        <v>0.7</v>
      </c>
    </row>
    <row r="10" spans="1:53" x14ac:dyDescent="0.25">
      <c r="A10">
        <v>6</v>
      </c>
      <c r="B10">
        <v>3140</v>
      </c>
      <c r="C10">
        <v>3660</v>
      </c>
      <c r="D10">
        <f t="shared" si="0"/>
        <v>520</v>
      </c>
      <c r="E10">
        <v>1</v>
      </c>
      <c r="F10" t="s">
        <v>15</v>
      </c>
      <c r="G10">
        <f>(2.75*0.8+2.1*0.2)*9.81</f>
        <v>25.702200000000001</v>
      </c>
      <c r="H10">
        <v>0</v>
      </c>
      <c r="I10">
        <v>22</v>
      </c>
      <c r="J10">
        <v>32</v>
      </c>
      <c r="K10">
        <f>(0.38+50)/2</f>
        <v>25.19</v>
      </c>
      <c r="L10">
        <f t="shared" si="1"/>
        <v>12.404999999999999</v>
      </c>
      <c r="M10">
        <v>150</v>
      </c>
      <c r="N10">
        <v>0</v>
      </c>
      <c r="O10">
        <v>50</v>
      </c>
      <c r="P10">
        <v>0</v>
      </c>
      <c r="Q10" t="s">
        <v>3</v>
      </c>
      <c r="R10">
        <v>0.5</v>
      </c>
      <c r="S10">
        <v>1.5</v>
      </c>
      <c r="T10">
        <v>1</v>
      </c>
      <c r="U10">
        <v>25</v>
      </c>
      <c r="V10">
        <v>139</v>
      </c>
      <c r="W10">
        <v>140</v>
      </c>
      <c r="X10">
        <v>0.74</v>
      </c>
      <c r="Y10">
        <v>0.75</v>
      </c>
      <c r="Z10">
        <v>0.76</v>
      </c>
      <c r="AA10">
        <v>0.15</v>
      </c>
      <c r="AB10">
        <v>0.2</v>
      </c>
      <c r="AC10">
        <v>0.22</v>
      </c>
      <c r="AD10">
        <v>0.04</v>
      </c>
      <c r="AE10">
        <v>0.05</v>
      </c>
      <c r="AF10">
        <v>0.05</v>
      </c>
      <c r="AG10">
        <v>0.1</v>
      </c>
      <c r="AH10">
        <v>0.15</v>
      </c>
      <c r="AI10">
        <v>0.2</v>
      </c>
      <c r="AJ10">
        <v>0.75</v>
      </c>
      <c r="AK10">
        <v>0.75</v>
      </c>
      <c r="AL10">
        <v>0.75</v>
      </c>
      <c r="AM10">
        <v>0.55000000000000004</v>
      </c>
      <c r="AN10">
        <v>0.6</v>
      </c>
      <c r="AO10">
        <v>0.65</v>
      </c>
      <c r="AP10">
        <v>0.1</v>
      </c>
      <c r="AQ10">
        <v>0.12</v>
      </c>
      <c r="AR10">
        <v>0.15</v>
      </c>
      <c r="AS10">
        <v>0.05</v>
      </c>
      <c r="AT10">
        <v>0.05</v>
      </c>
      <c r="AU10">
        <v>0.05</v>
      </c>
      <c r="AV10">
        <v>0.05</v>
      </c>
      <c r="AW10">
        <v>7.0000000000000007E-2</v>
      </c>
      <c r="AX10">
        <v>0.1</v>
      </c>
      <c r="AY10">
        <v>0.6</v>
      </c>
      <c r="AZ10">
        <v>0.65</v>
      </c>
      <c r="BA10">
        <v>0.7</v>
      </c>
    </row>
    <row r="11" spans="1:53" x14ac:dyDescent="0.25">
      <c r="A11">
        <v>7</v>
      </c>
      <c r="B11">
        <v>3660</v>
      </c>
      <c r="C11">
        <v>5230</v>
      </c>
      <c r="D11">
        <f t="shared" si="0"/>
        <v>1570</v>
      </c>
      <c r="E11">
        <v>1</v>
      </c>
      <c r="F11" t="s">
        <v>15</v>
      </c>
      <c r="G11">
        <f>2.3*9.81</f>
        <v>22.562999999999999</v>
      </c>
      <c r="H11">
        <v>0</v>
      </c>
      <c r="I11">
        <v>23</v>
      </c>
      <c r="J11">
        <v>35</v>
      </c>
      <c r="K11">
        <v>0.38</v>
      </c>
      <c r="L11">
        <v>0</v>
      </c>
      <c r="M11">
        <v>150</v>
      </c>
      <c r="N11">
        <v>0</v>
      </c>
      <c r="O11">
        <v>50</v>
      </c>
      <c r="P11">
        <v>0</v>
      </c>
      <c r="Q11" t="s">
        <v>4</v>
      </c>
      <c r="R11">
        <v>0.5</v>
      </c>
      <c r="S11">
        <v>1.5</v>
      </c>
      <c r="T11">
        <v>0</v>
      </c>
      <c r="U11">
        <v>0.1</v>
      </c>
      <c r="V11">
        <v>1</v>
      </c>
      <c r="W11">
        <v>10</v>
      </c>
      <c r="X11">
        <v>0.74</v>
      </c>
      <c r="Y11">
        <v>0.75</v>
      </c>
      <c r="Z11">
        <v>0.76</v>
      </c>
      <c r="AA11">
        <v>0.19</v>
      </c>
      <c r="AB11">
        <v>0.2</v>
      </c>
      <c r="AC11">
        <v>0.22</v>
      </c>
      <c r="AD11">
        <v>0</v>
      </c>
      <c r="AE11">
        <v>0</v>
      </c>
      <c r="AF11">
        <v>0</v>
      </c>
      <c r="AG11">
        <v>0.19</v>
      </c>
      <c r="AH11">
        <v>0.2</v>
      </c>
      <c r="AI11">
        <v>0.21</v>
      </c>
      <c r="AJ11">
        <v>0.75</v>
      </c>
      <c r="AK11">
        <v>0.75</v>
      </c>
      <c r="AL11">
        <v>0.75</v>
      </c>
      <c r="AM11">
        <v>0.75</v>
      </c>
      <c r="AN11">
        <v>0.75</v>
      </c>
      <c r="AO11">
        <v>0.75</v>
      </c>
      <c r="AP11">
        <v>0.2</v>
      </c>
      <c r="AQ11">
        <v>0.2</v>
      </c>
      <c r="AR11">
        <v>0.22</v>
      </c>
      <c r="AS11">
        <v>0</v>
      </c>
      <c r="AT11">
        <v>0</v>
      </c>
      <c r="AU11">
        <v>0</v>
      </c>
      <c r="AV11">
        <v>0.2</v>
      </c>
      <c r="AW11">
        <v>0.2</v>
      </c>
      <c r="AX11">
        <v>0.2</v>
      </c>
      <c r="AY11">
        <v>0.75</v>
      </c>
      <c r="AZ11">
        <v>0.75</v>
      </c>
      <c r="BA11">
        <v>0.75</v>
      </c>
    </row>
    <row r="12" spans="1:53" x14ac:dyDescent="0.25">
      <c r="A12">
        <v>8</v>
      </c>
      <c r="B12">
        <v>5230</v>
      </c>
      <c r="C12">
        <v>6120</v>
      </c>
      <c r="D12">
        <f t="shared" si="0"/>
        <v>890</v>
      </c>
      <c r="E12">
        <v>1</v>
      </c>
      <c r="F12" t="s">
        <v>15</v>
      </c>
      <c r="G12">
        <f>(2.75*0.8+2.1*0.2)*9.81</f>
        <v>25.702200000000001</v>
      </c>
      <c r="H12">
        <v>0</v>
      </c>
      <c r="I12">
        <v>26</v>
      </c>
      <c r="J12">
        <v>40</v>
      </c>
      <c r="K12">
        <f>(0.32+50)/2</f>
        <v>25.16</v>
      </c>
      <c r="L12">
        <f t="shared" si="1"/>
        <v>12.42</v>
      </c>
      <c r="M12">
        <v>100</v>
      </c>
      <c r="N12">
        <v>0</v>
      </c>
      <c r="O12">
        <v>50</v>
      </c>
      <c r="P12">
        <v>0</v>
      </c>
      <c r="Q12" t="s">
        <v>5</v>
      </c>
      <c r="R12">
        <v>0.5</v>
      </c>
      <c r="S12">
        <v>1.5</v>
      </c>
      <c r="T12">
        <v>0</v>
      </c>
      <c r="U12">
        <v>0.1</v>
      </c>
      <c r="V12">
        <v>139</v>
      </c>
      <c r="W12">
        <v>140</v>
      </c>
      <c r="X12">
        <v>0.69</v>
      </c>
      <c r="Y12">
        <v>0.7</v>
      </c>
      <c r="Z12">
        <v>0.71</v>
      </c>
      <c r="AA12">
        <v>0.15</v>
      </c>
      <c r="AB12">
        <v>0.2</v>
      </c>
      <c r="AC12">
        <v>0.22</v>
      </c>
      <c r="AD12">
        <v>0</v>
      </c>
      <c r="AE12">
        <v>0</v>
      </c>
      <c r="AF12">
        <v>0</v>
      </c>
      <c r="AG12">
        <v>0.15</v>
      </c>
      <c r="AH12">
        <v>0.2</v>
      </c>
      <c r="AI12">
        <v>0.21</v>
      </c>
      <c r="AJ12">
        <v>0.7</v>
      </c>
      <c r="AK12">
        <v>0.75</v>
      </c>
      <c r="AL12">
        <v>0.75</v>
      </c>
      <c r="AM12">
        <v>0.7</v>
      </c>
      <c r="AN12">
        <v>0.7</v>
      </c>
      <c r="AO12">
        <v>0.7</v>
      </c>
      <c r="AP12">
        <v>0.15</v>
      </c>
      <c r="AQ12">
        <v>0.2</v>
      </c>
      <c r="AR12">
        <v>0.22</v>
      </c>
      <c r="AS12">
        <v>0</v>
      </c>
      <c r="AT12">
        <v>0</v>
      </c>
      <c r="AU12">
        <v>0</v>
      </c>
      <c r="AV12">
        <v>0.15</v>
      </c>
      <c r="AW12">
        <v>0.2</v>
      </c>
      <c r="AX12">
        <v>0.2</v>
      </c>
      <c r="AY12">
        <v>0.7</v>
      </c>
      <c r="AZ12">
        <v>0.75</v>
      </c>
      <c r="BA12">
        <v>0.75</v>
      </c>
    </row>
    <row r="13" spans="1:53" x14ac:dyDescent="0.25">
      <c r="A13">
        <v>9</v>
      </c>
      <c r="B13">
        <v>6120</v>
      </c>
      <c r="C13">
        <v>6900</v>
      </c>
      <c r="D13">
        <f t="shared" si="0"/>
        <v>780</v>
      </c>
      <c r="E13">
        <v>1</v>
      </c>
      <c r="F13" t="s">
        <v>15</v>
      </c>
      <c r="G13">
        <f>2.3*9.81</f>
        <v>22.562999999999999</v>
      </c>
      <c r="H13">
        <v>0</v>
      </c>
      <c r="I13">
        <v>26</v>
      </c>
      <c r="J13">
        <v>40</v>
      </c>
      <c r="K13">
        <v>0.3</v>
      </c>
      <c r="L13">
        <v>0</v>
      </c>
      <c r="M13">
        <v>100</v>
      </c>
      <c r="N13">
        <v>0</v>
      </c>
      <c r="O13">
        <v>50</v>
      </c>
      <c r="P13">
        <v>0</v>
      </c>
      <c r="Q13" t="s">
        <v>6</v>
      </c>
      <c r="R13">
        <v>0.5</v>
      </c>
      <c r="S13">
        <v>1.5</v>
      </c>
      <c r="T13">
        <v>0</v>
      </c>
      <c r="U13">
        <v>0.1</v>
      </c>
      <c r="V13">
        <v>1</v>
      </c>
      <c r="W13">
        <v>10</v>
      </c>
      <c r="X13">
        <v>0.6</v>
      </c>
      <c r="Y13">
        <v>0.6</v>
      </c>
      <c r="Z13">
        <v>0.65</v>
      </c>
      <c r="AA13">
        <v>0.2</v>
      </c>
      <c r="AB13">
        <v>0.22</v>
      </c>
      <c r="AC13">
        <v>0.25</v>
      </c>
      <c r="AD13">
        <v>0</v>
      </c>
      <c r="AE13">
        <v>0</v>
      </c>
      <c r="AF13">
        <v>0</v>
      </c>
      <c r="AG13">
        <v>0.19</v>
      </c>
      <c r="AH13">
        <v>0.2</v>
      </c>
      <c r="AI13">
        <v>0.21</v>
      </c>
      <c r="AJ13">
        <v>0.65</v>
      </c>
      <c r="AK13">
        <v>0.7</v>
      </c>
      <c r="AL13">
        <v>0.7</v>
      </c>
      <c r="AM13">
        <v>0.6</v>
      </c>
      <c r="AN13">
        <v>0.6</v>
      </c>
      <c r="AO13">
        <v>0.65</v>
      </c>
      <c r="AP13">
        <v>0.2</v>
      </c>
      <c r="AQ13">
        <v>0.22</v>
      </c>
      <c r="AR13">
        <v>0.25</v>
      </c>
      <c r="AS13">
        <v>0</v>
      </c>
      <c r="AT13">
        <v>0</v>
      </c>
      <c r="AU13">
        <v>0</v>
      </c>
      <c r="AV13">
        <v>0.2</v>
      </c>
      <c r="AW13">
        <v>0.2</v>
      </c>
      <c r="AX13">
        <v>0.2</v>
      </c>
      <c r="AY13">
        <v>0.65</v>
      </c>
      <c r="AZ13">
        <v>0.7</v>
      </c>
      <c r="BA13">
        <v>0.7</v>
      </c>
    </row>
    <row r="14" spans="1:53" x14ac:dyDescent="0.25">
      <c r="A14">
        <v>10</v>
      </c>
      <c r="B14">
        <v>6900</v>
      </c>
      <c r="C14">
        <v>7000</v>
      </c>
      <c r="D14">
        <f t="shared" si="0"/>
        <v>100</v>
      </c>
      <c r="E14">
        <v>1</v>
      </c>
      <c r="F14" t="s">
        <v>15</v>
      </c>
      <c r="G14">
        <f>2.1*9.81</f>
        <v>20.601000000000003</v>
      </c>
      <c r="H14">
        <v>0</v>
      </c>
      <c r="I14">
        <v>26</v>
      </c>
      <c r="J14">
        <v>40</v>
      </c>
      <c r="K14">
        <v>0.3</v>
      </c>
      <c r="L14">
        <v>0</v>
      </c>
      <c r="M14">
        <v>100</v>
      </c>
      <c r="N14">
        <v>0</v>
      </c>
      <c r="O14">
        <v>50</v>
      </c>
      <c r="P14">
        <v>0</v>
      </c>
      <c r="Q14" t="s">
        <v>7</v>
      </c>
      <c r="R14">
        <v>0.5</v>
      </c>
      <c r="S14">
        <v>1.5</v>
      </c>
      <c r="T14">
        <v>0</v>
      </c>
      <c r="U14">
        <v>0.1</v>
      </c>
      <c r="V14">
        <v>1</v>
      </c>
      <c r="W14">
        <v>10</v>
      </c>
      <c r="X14">
        <v>0.54</v>
      </c>
      <c r="Y14">
        <v>0.55000000000000004</v>
      </c>
      <c r="Z14">
        <v>0.6</v>
      </c>
      <c r="AA14">
        <v>0.24</v>
      </c>
      <c r="AB14">
        <v>0.25</v>
      </c>
      <c r="AC14">
        <v>0.3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0.55000000000000004</v>
      </c>
      <c r="AK14">
        <v>0.6</v>
      </c>
      <c r="AL14">
        <v>0.6</v>
      </c>
      <c r="AM14">
        <v>0.55000000000000004</v>
      </c>
      <c r="AN14">
        <v>0.55000000000000004</v>
      </c>
      <c r="AO14">
        <v>0.6</v>
      </c>
      <c r="AP14">
        <v>0.25</v>
      </c>
      <c r="AQ14">
        <v>0.25</v>
      </c>
      <c r="AR14">
        <v>0.3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0.55000000000000004</v>
      </c>
      <c r="AZ14">
        <v>0.6</v>
      </c>
      <c r="BA14">
        <v>0.6</v>
      </c>
    </row>
    <row r="15" spans="1:53" x14ac:dyDescent="0.25">
      <c r="A15">
        <v>11</v>
      </c>
      <c r="B15">
        <v>7000</v>
      </c>
      <c r="C15">
        <v>7200</v>
      </c>
      <c r="D15">
        <f t="shared" si="0"/>
        <v>200</v>
      </c>
      <c r="E15">
        <v>1</v>
      </c>
      <c r="F15" t="s">
        <v>15</v>
      </c>
      <c r="G15">
        <f>2.1*9.81</f>
        <v>20.601000000000003</v>
      </c>
      <c r="H15">
        <v>0</v>
      </c>
      <c r="I15">
        <v>26</v>
      </c>
      <c r="J15">
        <v>40</v>
      </c>
      <c r="K15" s="4">
        <v>0.25</v>
      </c>
      <c r="L15">
        <v>0</v>
      </c>
      <c r="M15">
        <v>80</v>
      </c>
      <c r="N15">
        <v>0</v>
      </c>
      <c r="O15">
        <v>50</v>
      </c>
      <c r="P15">
        <v>0</v>
      </c>
      <c r="Q15" t="s">
        <v>7</v>
      </c>
      <c r="R15">
        <v>0.5</v>
      </c>
      <c r="S15">
        <v>1.5</v>
      </c>
      <c r="T15">
        <v>0</v>
      </c>
      <c r="U15">
        <v>0.1</v>
      </c>
      <c r="V15">
        <v>1</v>
      </c>
      <c r="W15">
        <v>10</v>
      </c>
      <c r="X15">
        <v>0.49</v>
      </c>
      <c r="Y15">
        <v>0.5</v>
      </c>
      <c r="Z15">
        <v>0.55000000000000004</v>
      </c>
      <c r="AA15">
        <v>0.28999999999999998</v>
      </c>
      <c r="AB15">
        <v>0.3</v>
      </c>
      <c r="AC15">
        <v>0.35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0.5</v>
      </c>
      <c r="AM15">
        <v>0.5</v>
      </c>
      <c r="AN15">
        <v>0.5</v>
      </c>
      <c r="AO15">
        <v>0.55000000000000004</v>
      </c>
      <c r="AP15">
        <v>0.3</v>
      </c>
      <c r="AQ15">
        <v>0.3</v>
      </c>
      <c r="AR15">
        <v>0.35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0.5</v>
      </c>
      <c r="AZ15">
        <v>0.5</v>
      </c>
      <c r="BA15">
        <v>0.5</v>
      </c>
    </row>
    <row r="20" spans="19:51" x14ac:dyDescent="0.25">
      <c r="AY20" s="4"/>
    </row>
    <row r="23" spans="19:51" x14ac:dyDescent="0.25">
      <c r="S23" s="3"/>
    </row>
  </sheetData>
  <sortState ref="A4:BA15">
    <sortCondition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geo</vt:lpstr>
      <vt:lpstr>geo!Estrai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2016-05-31T12:07:55Z</dcterms:created>
  <dcterms:modified xsi:type="dcterms:W3CDTF">2016-06-20T06:51:42Z</dcterms:modified>
</cp:coreProperties>
</file>