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d-my.sharepoint.com/personal/swulfing_umassd_edu/Documents/Documents/GitHub/UMassD/SummerFlounder/"/>
    </mc:Choice>
  </mc:AlternateContent>
  <xr:revisionPtr revIDLastSave="6" documentId="8_{BCE68A34-54E6-48F9-917A-C64FBEAA9620}" xr6:coauthVersionLast="47" xr6:coauthVersionMax="47" xr10:uidLastSave="{F1B224C1-9904-4C6C-A76F-30C08BC2CB28}"/>
  <bookViews>
    <workbookView xWindow="-110" yWindow="-110" windowWidth="19420" windowHeight="11500" xr2:uid="{84BFAAFF-09EA-4820-A42B-C6E9BC5BE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3" i="1"/>
  <c r="G4" i="1"/>
  <c r="G5" i="1"/>
  <c r="G6" i="1"/>
  <c r="G7" i="1"/>
  <c r="G2" i="1"/>
  <c r="F12" i="1"/>
  <c r="E12" i="1"/>
  <c r="F7" i="1"/>
  <c r="E7" i="1"/>
  <c r="F5" i="1"/>
  <c r="E5" i="1"/>
  <c r="E4" i="1"/>
  <c r="F3" i="1"/>
  <c r="E3" i="1"/>
</calcChain>
</file>

<file path=xl/sharedStrings.xml><?xml version="1.0" encoding="utf-8"?>
<sst xmlns="http://schemas.openxmlformats.org/spreadsheetml/2006/main" count="28" uniqueCount="19">
  <si>
    <t>State</t>
  </si>
  <si>
    <t>NC</t>
  </si>
  <si>
    <t>NY</t>
  </si>
  <si>
    <t>VA</t>
  </si>
  <si>
    <t>NJ</t>
  </si>
  <si>
    <t>MD</t>
  </si>
  <si>
    <t>MA</t>
  </si>
  <si>
    <t>DE</t>
  </si>
  <si>
    <t>CouncilReps</t>
  </si>
  <si>
    <t>PercentQuota</t>
  </si>
  <si>
    <t>ME</t>
  </si>
  <si>
    <t>NH</t>
  </si>
  <si>
    <t>RI</t>
  </si>
  <si>
    <t>CT</t>
  </si>
  <si>
    <t>NoDealersPerState</t>
  </si>
  <si>
    <t>NA</t>
  </si>
  <si>
    <t>TotalLandingsMajorCities</t>
  </si>
  <si>
    <t>NumberVesselsMajorCities</t>
  </si>
  <si>
    <t>LandingsperVesselMajorCities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</si>
</sst>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AC23-4824-41BD-87B3-718AD58CB4D7}">
  <dimension ref="A1:G12"/>
  <sheetViews>
    <sheetView tabSelected="1" workbookViewId="0">
      <selection activeCell="L8" sqref="L8"/>
    </sheetView>
  </sheetViews>
  <sheetFormatPr defaultRowHeight="14.5" x14ac:dyDescent="0.35"/>
  <cols>
    <col min="2" max="2" width="11" bestFit="1" customWidth="1"/>
    <col min="3" max="3" width="12.1796875" bestFit="1" customWidth="1"/>
    <col min="4" max="4" width="16.453125" bestFit="1" customWidth="1"/>
  </cols>
  <sheetData>
    <row r="1" spans="1:7" x14ac:dyDescent="0.35">
      <c r="A1" t="s">
        <v>0</v>
      </c>
      <c r="B1" t="s">
        <v>8</v>
      </c>
      <c r="C1" t="s">
        <v>9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35">
      <c r="A2" t="s">
        <v>1</v>
      </c>
      <c r="B2">
        <v>3</v>
      </c>
      <c r="C2">
        <v>27.44584</v>
      </c>
      <c r="D2">
        <v>11</v>
      </c>
      <c r="E2">
        <v>139306</v>
      </c>
      <c r="F2">
        <v>6</v>
      </c>
      <c r="G2">
        <f>E2/F2</f>
        <v>23217.666666666668</v>
      </c>
    </row>
    <row r="3" spans="1:7" x14ac:dyDescent="0.35">
      <c r="A3" t="s">
        <v>2</v>
      </c>
      <c r="B3">
        <v>3</v>
      </c>
      <c r="C3">
        <v>7.6469899999999997</v>
      </c>
      <c r="D3">
        <v>45</v>
      </c>
      <c r="E3">
        <f>703608+440875+177185</f>
        <v>1321668</v>
      </c>
      <c r="F3">
        <f>64+29+17</f>
        <v>110</v>
      </c>
      <c r="G3">
        <f t="shared" ref="G3:G12" si="0">E3/F3</f>
        <v>12015.163636363637</v>
      </c>
    </row>
    <row r="4" spans="1:7" x14ac:dyDescent="0.35">
      <c r="A4" t="s">
        <v>3</v>
      </c>
      <c r="B4">
        <v>5</v>
      </c>
      <c r="C4">
        <v>21.316759999999999</v>
      </c>
      <c r="D4">
        <v>12</v>
      </c>
      <c r="E4">
        <f>1201358+156622</f>
        <v>1357980</v>
      </c>
      <c r="F4">
        <v>40</v>
      </c>
      <c r="G4">
        <f t="shared" si="0"/>
        <v>33949.5</v>
      </c>
    </row>
    <row r="5" spans="1:7" x14ac:dyDescent="0.35">
      <c r="A5" t="s">
        <v>4</v>
      </c>
      <c r="B5">
        <v>2</v>
      </c>
      <c r="C5">
        <v>16.724989999999998</v>
      </c>
      <c r="D5">
        <v>23</v>
      </c>
      <c r="E5">
        <f>1574084+448774</f>
        <v>2022858</v>
      </c>
      <c r="F5">
        <f>34+39</f>
        <v>73</v>
      </c>
      <c r="G5">
        <f t="shared" si="0"/>
        <v>27710.383561643837</v>
      </c>
    </row>
    <row r="6" spans="1:7" x14ac:dyDescent="0.35">
      <c r="A6" t="s">
        <v>5</v>
      </c>
      <c r="B6">
        <v>2</v>
      </c>
      <c r="C6">
        <v>2.0390999999999999</v>
      </c>
      <c r="D6">
        <v>3</v>
      </c>
      <c r="E6">
        <v>406128</v>
      </c>
      <c r="F6">
        <v>13</v>
      </c>
      <c r="G6">
        <f t="shared" si="0"/>
        <v>31240.615384615383</v>
      </c>
    </row>
    <row r="7" spans="1:7" x14ac:dyDescent="0.35">
      <c r="A7" t="s">
        <v>6</v>
      </c>
      <c r="B7">
        <v>2</v>
      </c>
      <c r="C7">
        <v>6.8204599999999997</v>
      </c>
      <c r="D7">
        <v>35</v>
      </c>
      <c r="E7">
        <f>656189+101854</f>
        <v>758043</v>
      </c>
      <c r="F7">
        <f>58+22</f>
        <v>80</v>
      </c>
      <c r="G7">
        <f t="shared" si="0"/>
        <v>9475.5375000000004</v>
      </c>
    </row>
    <row r="8" spans="1:7" x14ac:dyDescent="0.35">
      <c r="A8" t="s">
        <v>7</v>
      </c>
      <c r="B8">
        <v>1</v>
      </c>
      <c r="C8">
        <v>1.779E-2</v>
      </c>
      <c r="D8" t="s">
        <v>15</v>
      </c>
      <c r="E8" t="s">
        <v>15</v>
      </c>
      <c r="F8" t="s">
        <v>15</v>
      </c>
      <c r="G8" t="s">
        <v>15</v>
      </c>
    </row>
    <row r="9" spans="1:7" x14ac:dyDescent="0.35">
      <c r="A9" t="s">
        <v>10</v>
      </c>
      <c r="B9">
        <v>0</v>
      </c>
      <c r="C9">
        <v>4.7559999999999998E-2</v>
      </c>
      <c r="D9">
        <v>0</v>
      </c>
      <c r="E9" t="s">
        <v>15</v>
      </c>
      <c r="F9" t="s">
        <v>15</v>
      </c>
      <c r="G9" t="s">
        <v>15</v>
      </c>
    </row>
    <row r="10" spans="1:7" x14ac:dyDescent="0.35">
      <c r="A10" t="s">
        <v>11</v>
      </c>
      <c r="B10">
        <v>0</v>
      </c>
      <c r="C10">
        <v>4.6000000000000001E-4</v>
      </c>
      <c r="D10">
        <v>0</v>
      </c>
      <c r="E10" t="s">
        <v>15</v>
      </c>
      <c r="F10" t="s">
        <v>15</v>
      </c>
      <c r="G10" t="s">
        <v>15</v>
      </c>
    </row>
    <row r="11" spans="1:7" x14ac:dyDescent="0.35">
      <c r="A11" t="s">
        <v>12</v>
      </c>
      <c r="B11">
        <v>0</v>
      </c>
      <c r="C11">
        <v>15.682980000000001</v>
      </c>
      <c r="D11">
        <v>28</v>
      </c>
      <c r="E11">
        <v>2074267</v>
      </c>
      <c r="F11">
        <v>113</v>
      </c>
      <c r="G11">
        <f t="shared" si="0"/>
        <v>18356.345132743361</v>
      </c>
    </row>
    <row r="12" spans="1:7" x14ac:dyDescent="0.35">
      <c r="A12" t="s">
        <v>13</v>
      </c>
      <c r="B12">
        <v>0</v>
      </c>
      <c r="C12">
        <v>2.2570800000000002</v>
      </c>
      <c r="D12">
        <v>14</v>
      </c>
      <c r="E12">
        <f>479818+276487</f>
        <v>756305</v>
      </c>
      <c r="F12">
        <f>14+6</f>
        <v>20</v>
      </c>
      <c r="G12">
        <f t="shared" si="0"/>
        <v>37815.25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331A-7DCA-4194-BC7F-D403AF132EE3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Wulfing</dc:creator>
  <cp:lastModifiedBy>Sophie Wulfing</cp:lastModifiedBy>
  <dcterms:created xsi:type="dcterms:W3CDTF">2025-05-12T19:46:13Z</dcterms:created>
  <dcterms:modified xsi:type="dcterms:W3CDTF">2025-05-12T20:04:24Z</dcterms:modified>
</cp:coreProperties>
</file>