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est  run regression plt" sheetId="2" r:id="rId5"/>
    <sheet state="visible" name="ANOVA" sheetId="3" r:id="rId6"/>
  </sheets>
  <definedNames/>
  <calcPr/>
</workbook>
</file>

<file path=xl/sharedStrings.xml><?xml version="1.0" encoding="utf-8"?>
<sst xmlns="http://schemas.openxmlformats.org/spreadsheetml/2006/main" count="142" uniqueCount="43">
  <si>
    <t xml:space="preserve">Enzyme </t>
  </si>
  <si>
    <t>Temperature (° C)</t>
  </si>
  <si>
    <t>Enzyme concentration (mM)</t>
  </si>
  <si>
    <t xml:space="preserve">Substrate </t>
  </si>
  <si>
    <t>Vmax (mM/min)</t>
  </si>
  <si>
    <t>Km (mM)</t>
  </si>
  <si>
    <t>Kcat (s^-1)</t>
  </si>
  <si>
    <t>Specificity (s^-1*mM^-1)</t>
  </si>
  <si>
    <t xml:space="preserve">Remarks </t>
  </si>
  <si>
    <t>Date</t>
  </si>
  <si>
    <t xml:space="preserve">Assigned member </t>
  </si>
  <si>
    <t>Kcat= Vmax/[E enzyme at given concen]; Specificity constant is defined as kcat/km</t>
  </si>
  <si>
    <t xml:space="preserve">TTL </t>
  </si>
  <si>
    <t xml:space="preserve">pNOB </t>
  </si>
  <si>
    <t>Plastic Curvette used</t>
  </si>
  <si>
    <t>LC</t>
  </si>
  <si>
    <t xml:space="preserve">NPO </t>
  </si>
  <si>
    <t xml:space="preserve">Plastic Curvette used </t>
  </si>
  <si>
    <t>TTL</t>
  </si>
  <si>
    <t>pNOB</t>
  </si>
  <si>
    <t>NPO</t>
  </si>
  <si>
    <t>25um Enzyme was used (Optimal Graph for TTL)</t>
  </si>
  <si>
    <t>Optimal Graph for TTL</t>
  </si>
  <si>
    <t xml:space="preserve">Pro5 </t>
  </si>
  <si>
    <t>XC,LC</t>
  </si>
  <si>
    <t>Pro5</t>
  </si>
  <si>
    <t>TTL Nle</t>
  </si>
  <si>
    <t xml:space="preserve">Optimal Graph for TTL Nle </t>
  </si>
  <si>
    <t>LC,KL,HS</t>
  </si>
  <si>
    <t xml:space="preserve">Pro 5 </t>
  </si>
  <si>
    <t>XC</t>
  </si>
  <si>
    <t>N/A</t>
  </si>
  <si>
    <t>rise to vmax too quickly, no MM plot, no desired [E] found</t>
  </si>
  <si>
    <t>Pro 5 Nle</t>
  </si>
  <si>
    <t>LC,XC</t>
  </si>
  <si>
    <t xml:space="preserve">Row 11 TTL Nle NPO 60C </t>
  </si>
  <si>
    <t>y= uM/min</t>
  </si>
  <si>
    <t>sub_conc_level</t>
  </si>
  <si>
    <t>substrate</t>
  </si>
  <si>
    <t xml:space="preserve">enzyme_conc </t>
  </si>
  <si>
    <t>temp</t>
  </si>
  <si>
    <t>For Reference Only</t>
  </si>
  <si>
    <t>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</si>
</sst>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0.0000"/>
  </numFmts>
  <fonts count="10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sz val="11.0"/>
      <color rgb="FF0000FF"/>
      <name val="Calibri"/>
    </font>
    <font>
      <sz val="11.0"/>
      <color rgb="FFFF0000"/>
      <name val="Calibri"/>
    </font>
    <font>
      <sz val="11.0"/>
      <color rgb="FF38761D"/>
      <name val="Calibri"/>
    </font>
    <font>
      <color theme="1"/>
      <name val="Arial"/>
      <scheme val="minor"/>
    </font>
    <font>
      <sz val="11.0"/>
      <color rgb="FF000000"/>
      <name val="Calibri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2" fontId="2" numFmtId="0" xfId="0" applyAlignment="1" applyFill="1" applyFont="1">
      <alignment horizontal="center" vertical="bottom"/>
    </xf>
    <xf borderId="0" fillId="0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vertical="bottom"/>
    </xf>
    <xf borderId="0" fillId="2" fontId="4" numFmtId="0" xfId="0" applyAlignment="1" applyFont="1">
      <alignment horizontal="center" vertical="bottom"/>
    </xf>
    <xf borderId="0" fillId="3" fontId="5" numFmtId="0" xfId="0" applyAlignment="1" applyFill="1" applyFont="1">
      <alignment horizontal="center" vertical="bottom"/>
    </xf>
    <xf borderId="0" fillId="3" fontId="5" numFmtId="164" xfId="0" applyAlignment="1" applyFont="1" applyNumberFormat="1">
      <alignment horizontal="center" vertical="bottom"/>
    </xf>
    <xf borderId="0" fillId="2" fontId="2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164" xfId="0" applyAlignment="1" applyFont="1" applyNumberFormat="1">
      <alignment horizontal="center"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horizontal="center"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165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3"/>
      <c r="M1" s="4" t="s">
        <v>11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5" t="s">
        <v>12</v>
      </c>
      <c r="B2" s="5">
        <v>60.0</v>
      </c>
      <c r="C2" s="5">
        <v>0.0015</v>
      </c>
      <c r="D2" s="5" t="s">
        <v>13</v>
      </c>
      <c r="E2" s="5">
        <f>7.185773/1000</f>
        <v>0.007185773</v>
      </c>
      <c r="F2" s="5">
        <v>0.1316</v>
      </c>
      <c r="G2" s="5">
        <f t="shared" ref="G2:G7" si="1">E2/C2</f>
        <v>4.790515333</v>
      </c>
      <c r="H2" s="5">
        <f t="shared" ref="H2:H16" si="2">G2/F2</f>
        <v>36.4020922</v>
      </c>
      <c r="I2" s="6" t="s">
        <v>14</v>
      </c>
      <c r="J2" s="7">
        <v>230718.0</v>
      </c>
      <c r="K2" s="7" t="s">
        <v>15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5" t="s">
        <v>12</v>
      </c>
      <c r="B3" s="5">
        <v>60.0</v>
      </c>
      <c r="C3" s="5">
        <v>0.0015</v>
      </c>
      <c r="D3" s="5" t="s">
        <v>16</v>
      </c>
      <c r="E3" s="5">
        <f>9.609052/1000</f>
        <v>0.009609052</v>
      </c>
      <c r="F3" s="5">
        <v>0.002443201</v>
      </c>
      <c r="G3" s="5">
        <f t="shared" si="1"/>
        <v>6.406034667</v>
      </c>
      <c r="H3" s="5">
        <f t="shared" si="2"/>
        <v>2621.984301</v>
      </c>
      <c r="I3" s="6" t="s">
        <v>17</v>
      </c>
      <c r="J3" s="7">
        <v>230721.0</v>
      </c>
      <c r="K3" s="7" t="s">
        <v>15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8" t="s">
        <v>18</v>
      </c>
      <c r="B4" s="8">
        <v>60.0</v>
      </c>
      <c r="C4" s="8">
        <v>0.0015</v>
      </c>
      <c r="D4" s="8" t="s">
        <v>19</v>
      </c>
      <c r="E4" s="8">
        <f>7.185773/1000</f>
        <v>0.007185773</v>
      </c>
      <c r="F4" s="8">
        <v>0.0244118</v>
      </c>
      <c r="G4" s="8">
        <f t="shared" si="1"/>
        <v>4.790515333</v>
      </c>
      <c r="H4" s="8">
        <f t="shared" si="2"/>
        <v>196.2376938</v>
      </c>
      <c r="I4" s="3"/>
      <c r="J4" s="7">
        <v>230726.0</v>
      </c>
      <c r="K4" s="7" t="s">
        <v>15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8" t="s">
        <v>18</v>
      </c>
      <c r="B5" s="8">
        <v>60.0</v>
      </c>
      <c r="C5" s="8">
        <v>0.0015</v>
      </c>
      <c r="D5" s="8" t="s">
        <v>20</v>
      </c>
      <c r="E5" s="8">
        <f>14.97261/1000</f>
        <v>0.01497261</v>
      </c>
      <c r="F5" s="8">
        <v>0.0134486</v>
      </c>
      <c r="G5" s="8">
        <f t="shared" si="1"/>
        <v>9.98174</v>
      </c>
      <c r="H5" s="8">
        <f t="shared" si="2"/>
        <v>742.2140595</v>
      </c>
      <c r="I5" s="3"/>
      <c r="J5" s="7">
        <v>230728.0</v>
      </c>
      <c r="K5" s="7" t="s">
        <v>15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8" t="s">
        <v>18</v>
      </c>
      <c r="B6" s="8">
        <v>25.0</v>
      </c>
      <c r="C6" s="8">
        <v>0.0015</v>
      </c>
      <c r="D6" s="8" t="s">
        <v>19</v>
      </c>
      <c r="E6" s="8">
        <f>5.83411/1000</f>
        <v>0.00583411</v>
      </c>
      <c r="F6" s="8">
        <v>0.1628689</v>
      </c>
      <c r="G6" s="8">
        <f t="shared" si="1"/>
        <v>3.889406667</v>
      </c>
      <c r="H6" s="8">
        <f t="shared" si="2"/>
        <v>23.88059763</v>
      </c>
      <c r="I6" s="3" t="s">
        <v>21</v>
      </c>
      <c r="J6" s="7">
        <v>230801.0</v>
      </c>
      <c r="K6" s="7" t="s">
        <v>15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8" t="s">
        <v>18</v>
      </c>
      <c r="B7" s="8">
        <v>25.0</v>
      </c>
      <c r="C7" s="8">
        <v>0.0015</v>
      </c>
      <c r="D7" s="8" t="s">
        <v>20</v>
      </c>
      <c r="E7" s="8">
        <f>3.553224/1000</f>
        <v>0.003553224</v>
      </c>
      <c r="F7" s="8">
        <v>0.003557866</v>
      </c>
      <c r="G7" s="8">
        <f t="shared" si="1"/>
        <v>2.368816</v>
      </c>
      <c r="H7" s="8">
        <f t="shared" si="2"/>
        <v>665.7968569</v>
      </c>
      <c r="I7" s="3" t="s">
        <v>22</v>
      </c>
      <c r="J7" s="7">
        <v>230802.0</v>
      </c>
      <c r="K7" s="7" t="s">
        <v>15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9" t="s">
        <v>23</v>
      </c>
      <c r="B8" s="9">
        <v>25.0</v>
      </c>
      <c r="C8" s="9">
        <f>0.33*10^-3</f>
        <v>0.00033</v>
      </c>
      <c r="D8" s="9" t="s">
        <v>19</v>
      </c>
      <c r="E8" s="10">
        <f>18.64701714/1000</f>
        <v>0.01864701714</v>
      </c>
      <c r="F8" s="9">
        <v>0.3376</v>
      </c>
      <c r="G8" s="9">
        <f>E8/0.33</f>
        <v>0.05650611255</v>
      </c>
      <c r="H8" s="9">
        <f t="shared" si="2"/>
        <v>0.1673759258</v>
      </c>
      <c r="I8" s="3"/>
      <c r="J8" s="7">
        <v>230808.0</v>
      </c>
      <c r="K8" s="7" t="s">
        <v>24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9" t="s">
        <v>25</v>
      </c>
      <c r="B9" s="9">
        <v>25.0</v>
      </c>
      <c r="C9" s="9">
        <f>0.25*10^-3</f>
        <v>0.00025</v>
      </c>
      <c r="D9" s="9" t="s">
        <v>20</v>
      </c>
      <c r="E9" s="10">
        <f>0.57150857</f>
        <v>0.57150857</v>
      </c>
      <c r="F9" s="9">
        <v>0.490938</v>
      </c>
      <c r="G9" s="9">
        <f>E9/0.25</f>
        <v>2.28603428</v>
      </c>
      <c r="H9" s="9">
        <f t="shared" si="2"/>
        <v>4.656462282</v>
      </c>
      <c r="I9" s="3"/>
      <c r="J9" s="7">
        <v>230808.0</v>
      </c>
      <c r="K9" s="7" t="s">
        <v>24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5" t="s">
        <v>26</v>
      </c>
      <c r="B10" s="5">
        <v>60.0</v>
      </c>
      <c r="C10" s="5">
        <v>0.0015</v>
      </c>
      <c r="D10" s="5" t="s">
        <v>19</v>
      </c>
      <c r="E10" s="11">
        <f>10.06024/1000</f>
        <v>0.01006024</v>
      </c>
      <c r="F10" s="5">
        <v>0.05408121</v>
      </c>
      <c r="G10" s="5">
        <f t="shared" ref="G10:G16" si="3">E10/C10</f>
        <v>6.706826667</v>
      </c>
      <c r="H10" s="5">
        <f t="shared" si="2"/>
        <v>124.0139906</v>
      </c>
      <c r="I10" s="6" t="s">
        <v>27</v>
      </c>
      <c r="J10" s="7">
        <v>230811.0</v>
      </c>
      <c r="K10" s="7" t="s">
        <v>15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5" t="s">
        <v>26</v>
      </c>
      <c r="B11" s="5">
        <v>60.0</v>
      </c>
      <c r="C11" s="5">
        <v>0.0015</v>
      </c>
      <c r="D11" s="5" t="s">
        <v>20</v>
      </c>
      <c r="E11" s="11">
        <f>8.21386/1000</f>
        <v>0.00821386</v>
      </c>
      <c r="F11" s="5">
        <v>1.91E-4</v>
      </c>
      <c r="G11" s="5">
        <f t="shared" si="3"/>
        <v>5.475906667</v>
      </c>
      <c r="H11" s="5">
        <f t="shared" si="2"/>
        <v>28669.66841</v>
      </c>
      <c r="I11" s="3"/>
      <c r="J11" s="7">
        <v>230811.0</v>
      </c>
      <c r="K11" s="7" t="s">
        <v>15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12" t="s">
        <v>25</v>
      </c>
      <c r="B12" s="12">
        <v>25.0</v>
      </c>
      <c r="C12" s="12">
        <f>0.165*10^-3</f>
        <v>0.000165</v>
      </c>
      <c r="D12" s="12" t="s">
        <v>20</v>
      </c>
      <c r="E12" s="13">
        <f>41.40017*10^-3</f>
        <v>0.04140017</v>
      </c>
      <c r="F12" s="12">
        <v>0.005527777</v>
      </c>
      <c r="G12" s="12">
        <f t="shared" si="3"/>
        <v>250.9101212</v>
      </c>
      <c r="H12" s="12">
        <f t="shared" si="2"/>
        <v>45390.78208</v>
      </c>
      <c r="I12" s="3"/>
      <c r="J12" s="7">
        <v>230815.0</v>
      </c>
      <c r="K12" s="7" t="s">
        <v>24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12" t="s">
        <v>25</v>
      </c>
      <c r="B13" s="12">
        <v>25.0</v>
      </c>
      <c r="C13" s="12">
        <f>0.055*10^-3</f>
        <v>0.000055</v>
      </c>
      <c r="D13" s="12" t="s">
        <v>19</v>
      </c>
      <c r="E13" s="13">
        <v>0.01383585</v>
      </c>
      <c r="F13" s="13">
        <v>0.01209957</v>
      </c>
      <c r="G13" s="12">
        <f t="shared" si="3"/>
        <v>251.5609091</v>
      </c>
      <c r="H13" s="12">
        <f t="shared" si="2"/>
        <v>20790.89663</v>
      </c>
      <c r="I13" s="3"/>
      <c r="J13" s="7">
        <v>230816.0</v>
      </c>
      <c r="K13" s="7" t="s">
        <v>24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5" t="s">
        <v>26</v>
      </c>
      <c r="B14" s="5">
        <v>25.0</v>
      </c>
      <c r="C14" s="5">
        <v>0.00172</v>
      </c>
      <c r="D14" s="5" t="s">
        <v>19</v>
      </c>
      <c r="E14" s="11">
        <f>2.322669/1000</f>
        <v>0.002322669</v>
      </c>
      <c r="F14" s="11">
        <v>0.04781791</v>
      </c>
      <c r="G14" s="5">
        <f t="shared" si="3"/>
        <v>1.350388953</v>
      </c>
      <c r="H14" s="5">
        <f t="shared" si="2"/>
        <v>28.2402337</v>
      </c>
      <c r="I14" s="3"/>
      <c r="J14" s="7">
        <v>230818.0</v>
      </c>
      <c r="K14" s="7" t="s">
        <v>15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5" t="s">
        <v>26</v>
      </c>
      <c r="B15" s="5">
        <v>25.0</v>
      </c>
      <c r="C15" s="5">
        <v>0.00156</v>
      </c>
      <c r="D15" s="5" t="s">
        <v>20</v>
      </c>
      <c r="E15" s="11">
        <f>2.476894/1000</f>
        <v>0.002476894</v>
      </c>
      <c r="F15" s="5">
        <v>0.001509</v>
      </c>
      <c r="G15" s="5">
        <f t="shared" si="3"/>
        <v>1.587752564</v>
      </c>
      <c r="H15" s="5">
        <f t="shared" si="2"/>
        <v>1052.188578</v>
      </c>
      <c r="I15" s="3"/>
      <c r="J15" s="7">
        <v>230818.0</v>
      </c>
      <c r="K15" s="7" t="s">
        <v>28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12" t="s">
        <v>29</v>
      </c>
      <c r="B16" s="12">
        <v>60.0</v>
      </c>
      <c r="C16" s="12">
        <f>0.0365*10^-3</f>
        <v>0.0000365</v>
      </c>
      <c r="D16" s="12" t="s">
        <v>19</v>
      </c>
      <c r="E16" s="12">
        <v>0.00748294</v>
      </c>
      <c r="F16" s="12">
        <v>0.01520915</v>
      </c>
      <c r="G16" s="12">
        <f t="shared" si="3"/>
        <v>205.0120548</v>
      </c>
      <c r="H16" s="12">
        <f t="shared" si="2"/>
        <v>13479.52087</v>
      </c>
      <c r="I16" s="3"/>
      <c r="J16" s="7">
        <v>230825.0</v>
      </c>
      <c r="K16" s="7" t="s">
        <v>30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12" t="s">
        <v>23</v>
      </c>
      <c r="B17" s="12">
        <v>60.0</v>
      </c>
      <c r="C17" s="12" t="s">
        <v>31</v>
      </c>
      <c r="D17" s="12" t="s">
        <v>20</v>
      </c>
      <c r="E17" s="12" t="s">
        <v>31</v>
      </c>
      <c r="F17" s="12" t="s">
        <v>31</v>
      </c>
      <c r="G17" s="12" t="s">
        <v>31</v>
      </c>
      <c r="H17" s="12" t="s">
        <v>31</v>
      </c>
      <c r="I17" s="6" t="s">
        <v>32</v>
      </c>
      <c r="J17" s="7">
        <v>230823.0</v>
      </c>
      <c r="K17" s="7" t="s">
        <v>30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12" t="s">
        <v>33</v>
      </c>
      <c r="B18" s="12">
        <v>25.0</v>
      </c>
      <c r="C18" s="12">
        <f>0.11*10^-3</f>
        <v>0.00011</v>
      </c>
      <c r="D18" s="12" t="s">
        <v>19</v>
      </c>
      <c r="E18" s="12">
        <f>3.595017/1000</f>
        <v>0.003595017</v>
      </c>
      <c r="F18" s="12">
        <v>0.002442909</v>
      </c>
      <c r="G18" s="12">
        <f t="shared" ref="G18:G19" si="4">E18/C18</f>
        <v>32.68197273</v>
      </c>
      <c r="H18" s="12">
        <f t="shared" ref="H18:H19" si="5">G18/F18</f>
        <v>13378.30133</v>
      </c>
      <c r="I18" s="7"/>
      <c r="J18" s="7"/>
      <c r="K18" s="7" t="s">
        <v>24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12" t="s">
        <v>33</v>
      </c>
      <c r="B19" s="12">
        <v>25.0</v>
      </c>
      <c r="C19" s="12">
        <f>0.165*10^-3</f>
        <v>0.000165</v>
      </c>
      <c r="D19" s="12" t="s">
        <v>20</v>
      </c>
      <c r="E19" s="12">
        <f>4.616679/1000</f>
        <v>0.004616679</v>
      </c>
      <c r="F19" s="12">
        <v>0.0017477</v>
      </c>
      <c r="G19" s="12">
        <f t="shared" si="4"/>
        <v>27.97987273</v>
      </c>
      <c r="H19" s="12">
        <f t="shared" si="5"/>
        <v>16009.53981</v>
      </c>
      <c r="I19" s="7"/>
      <c r="J19" s="7"/>
      <c r="K19" s="7" t="s">
        <v>34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12"/>
      <c r="B20" s="12"/>
      <c r="C20" s="12"/>
      <c r="D20" s="12"/>
      <c r="E20" s="12"/>
      <c r="F20" s="12"/>
      <c r="G20" s="12"/>
      <c r="H20" s="12"/>
      <c r="I20" s="7"/>
      <c r="J20" s="7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6">
      <c r="A26" s="14" t="s">
        <v>35</v>
      </c>
    </row>
    <row r="27">
      <c r="A27" s="15">
        <v>2.0</v>
      </c>
      <c r="B27" s="15">
        <v>8.702857143</v>
      </c>
      <c r="D27" s="15"/>
      <c r="E27" s="15"/>
    </row>
    <row r="28">
      <c r="A28" s="15">
        <v>1.0</v>
      </c>
      <c r="B28" s="15">
        <v>7.951428571</v>
      </c>
      <c r="D28" s="15"/>
      <c r="E28" s="15"/>
    </row>
    <row r="29">
      <c r="A29" s="15">
        <v>0.2</v>
      </c>
      <c r="B29" s="15">
        <v>7.699028571</v>
      </c>
      <c r="D29" s="15"/>
      <c r="E29" s="15"/>
    </row>
    <row r="30">
      <c r="A30" s="15">
        <v>0.05</v>
      </c>
      <c r="B30" s="15">
        <v>9.314285714</v>
      </c>
      <c r="D30" s="15"/>
      <c r="E30" s="15"/>
    </row>
    <row r="31">
      <c r="A31" s="15">
        <v>0.0125</v>
      </c>
      <c r="B31" s="15">
        <v>6.677142857</v>
      </c>
      <c r="D31" s="15"/>
      <c r="E31" s="15"/>
    </row>
    <row r="32">
      <c r="A32" s="15">
        <v>0.00625</v>
      </c>
      <c r="B32" s="15">
        <v>6.710457143</v>
      </c>
      <c r="D32" s="15"/>
      <c r="E32" s="15"/>
    </row>
    <row r="33">
      <c r="A33" s="15">
        <v>0.003125</v>
      </c>
      <c r="B33" s="15">
        <v>9.291428571</v>
      </c>
      <c r="D33" s="15"/>
      <c r="E33" s="15"/>
    </row>
    <row r="34">
      <c r="A34" s="15">
        <v>0.0015625</v>
      </c>
      <c r="B34" s="15">
        <v>7.845714286</v>
      </c>
      <c r="D34" s="15"/>
      <c r="E34" s="15"/>
    </row>
    <row r="35">
      <c r="A35" s="15">
        <v>2.0E-4</v>
      </c>
      <c r="B35" s="15">
        <v>3.87</v>
      </c>
      <c r="D35" s="15"/>
      <c r="E35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I1" s="16" t="s">
        <v>41</v>
      </c>
    </row>
    <row r="2">
      <c r="A2" s="17">
        <v>233.0857</v>
      </c>
      <c r="B2" s="18">
        <v>0.2</v>
      </c>
      <c r="C2" s="14" t="s">
        <v>19</v>
      </c>
      <c r="D2" s="14">
        <v>0.0015</v>
      </c>
      <c r="E2" s="14">
        <v>60.0</v>
      </c>
      <c r="I2" s="14">
        <v>0.2</v>
      </c>
      <c r="J2" s="14">
        <v>10.0</v>
      </c>
    </row>
    <row r="3">
      <c r="A3" s="17">
        <v>226.6286</v>
      </c>
      <c r="B3" s="19">
        <v>0.2</v>
      </c>
      <c r="C3" s="14" t="s">
        <v>19</v>
      </c>
      <c r="D3" s="14">
        <v>0.0015</v>
      </c>
      <c r="E3" s="14">
        <v>60.0</v>
      </c>
      <c r="I3" s="14">
        <v>0.1</v>
      </c>
      <c r="J3" s="14">
        <v>5.0</v>
      </c>
    </row>
    <row r="4">
      <c r="A4" s="17">
        <v>230.4</v>
      </c>
      <c r="B4" s="19">
        <v>0.2</v>
      </c>
      <c r="C4" s="14" t="s">
        <v>19</v>
      </c>
      <c r="D4" s="14">
        <v>0.0015</v>
      </c>
      <c r="E4" s="14">
        <v>60.0</v>
      </c>
      <c r="I4" s="14">
        <v>0.05</v>
      </c>
      <c r="J4" s="14">
        <v>2.5</v>
      </c>
    </row>
    <row r="5">
      <c r="A5" s="17">
        <v>224.9143</v>
      </c>
      <c r="B5" s="20">
        <v>0.1</v>
      </c>
      <c r="C5" s="14" t="s">
        <v>19</v>
      </c>
      <c r="D5" s="14">
        <v>0.0015</v>
      </c>
      <c r="E5" s="14">
        <v>60.0</v>
      </c>
      <c r="I5" s="14">
        <v>0.025</v>
      </c>
      <c r="J5" s="14">
        <v>1.25</v>
      </c>
    </row>
    <row r="6">
      <c r="A6" s="21">
        <v>198.8571</v>
      </c>
      <c r="B6" s="20">
        <v>0.1</v>
      </c>
      <c r="C6" s="14" t="s">
        <v>19</v>
      </c>
      <c r="D6" s="14">
        <v>0.0015</v>
      </c>
      <c r="E6" s="14">
        <v>60.0</v>
      </c>
      <c r="I6" s="14">
        <v>0.0125</v>
      </c>
      <c r="J6" s="14">
        <v>0.625</v>
      </c>
    </row>
    <row r="7">
      <c r="A7" s="17">
        <v>227.3714</v>
      </c>
      <c r="B7" s="19">
        <v>0.1</v>
      </c>
      <c r="C7" s="14" t="s">
        <v>19</v>
      </c>
      <c r="D7" s="14">
        <v>0.0015</v>
      </c>
      <c r="E7" s="14">
        <v>60.0</v>
      </c>
      <c r="I7" s="14">
        <v>0.00625</v>
      </c>
      <c r="J7" s="14">
        <v>0.3125</v>
      </c>
    </row>
    <row r="8">
      <c r="A8" s="17">
        <v>213.5429</v>
      </c>
      <c r="B8" s="14">
        <v>0.05</v>
      </c>
      <c r="C8" s="14" t="s">
        <v>19</v>
      </c>
      <c r="D8" s="14">
        <v>0.0015</v>
      </c>
      <c r="E8" s="14">
        <v>60.0</v>
      </c>
      <c r="I8" s="14">
        <v>0.003125</v>
      </c>
      <c r="J8" s="14">
        <v>0.15625</v>
      </c>
    </row>
    <row r="9">
      <c r="A9" s="21">
        <v>197.2571</v>
      </c>
      <c r="B9" s="14">
        <v>0.05</v>
      </c>
      <c r="C9" s="14" t="s">
        <v>19</v>
      </c>
      <c r="D9" s="14">
        <v>0.0015</v>
      </c>
      <c r="E9" s="14">
        <v>60.0</v>
      </c>
      <c r="I9" s="14">
        <v>0.0015625</v>
      </c>
      <c r="J9" s="14">
        <v>0.078125</v>
      </c>
    </row>
    <row r="10">
      <c r="A10" s="21">
        <v>242.0</v>
      </c>
      <c r="B10" s="14">
        <v>0.05</v>
      </c>
      <c r="C10" s="14" t="s">
        <v>19</v>
      </c>
      <c r="D10" s="14">
        <v>0.0015</v>
      </c>
      <c r="E10" s="14">
        <v>60.0</v>
      </c>
    </row>
    <row r="11">
      <c r="A11" s="17">
        <v>184.5143</v>
      </c>
      <c r="B11" s="14">
        <v>0.05</v>
      </c>
      <c r="C11" s="14" t="s">
        <v>19</v>
      </c>
      <c r="D11" s="14">
        <v>0.0015</v>
      </c>
      <c r="E11" s="14">
        <v>60.0</v>
      </c>
    </row>
    <row r="12">
      <c r="A12" s="17">
        <v>140.2857</v>
      </c>
      <c r="B12" s="14">
        <v>0.025</v>
      </c>
      <c r="C12" s="14" t="s">
        <v>19</v>
      </c>
      <c r="D12" s="14">
        <v>0.0015</v>
      </c>
      <c r="E12" s="14">
        <v>60.0</v>
      </c>
    </row>
    <row r="13">
      <c r="A13" s="17">
        <v>140.2286</v>
      </c>
      <c r="B13" s="14">
        <v>0.025</v>
      </c>
      <c r="C13" s="14" t="s">
        <v>19</v>
      </c>
      <c r="D13" s="14">
        <v>0.0015</v>
      </c>
      <c r="E13" s="14">
        <v>60.0</v>
      </c>
    </row>
    <row r="14">
      <c r="A14" s="17">
        <v>144.3429</v>
      </c>
      <c r="B14" s="14">
        <v>0.025</v>
      </c>
      <c r="C14" s="14" t="s">
        <v>19</v>
      </c>
      <c r="D14" s="14">
        <v>0.0015</v>
      </c>
      <c r="E14" s="14">
        <v>60.0</v>
      </c>
    </row>
    <row r="15">
      <c r="A15" s="17">
        <v>89.65714</v>
      </c>
      <c r="B15" s="14">
        <v>0.0125</v>
      </c>
      <c r="C15" s="14" t="s">
        <v>19</v>
      </c>
      <c r="D15" s="14">
        <v>0.0015</v>
      </c>
      <c r="E15" s="14">
        <v>60.0</v>
      </c>
    </row>
    <row r="16">
      <c r="A16" s="17">
        <v>86.51429</v>
      </c>
      <c r="B16" s="14">
        <v>0.0125</v>
      </c>
      <c r="C16" s="14" t="s">
        <v>19</v>
      </c>
      <c r="D16" s="14">
        <v>0.0015</v>
      </c>
      <c r="E16" s="14">
        <v>60.0</v>
      </c>
    </row>
    <row r="17">
      <c r="A17" s="17">
        <v>94.11429</v>
      </c>
      <c r="B17" s="14">
        <v>0.0125</v>
      </c>
      <c r="C17" s="14" t="s">
        <v>19</v>
      </c>
      <c r="D17" s="14">
        <v>0.0015</v>
      </c>
      <c r="E17" s="14">
        <v>60.0</v>
      </c>
    </row>
    <row r="18">
      <c r="A18" s="17">
        <v>37.82286</v>
      </c>
      <c r="B18" s="14">
        <v>0.00625</v>
      </c>
      <c r="C18" s="14" t="s">
        <v>19</v>
      </c>
      <c r="D18" s="14">
        <v>0.0015</v>
      </c>
      <c r="E18" s="14">
        <v>60.0</v>
      </c>
    </row>
    <row r="19">
      <c r="A19" s="17">
        <v>43.30857</v>
      </c>
      <c r="B19" s="14">
        <v>0.00625</v>
      </c>
      <c r="C19" s="14" t="s">
        <v>19</v>
      </c>
      <c r="D19" s="14">
        <v>0.0015</v>
      </c>
      <c r="E19" s="14">
        <v>60.0</v>
      </c>
    </row>
    <row r="20">
      <c r="A20" s="17">
        <v>39.93714</v>
      </c>
      <c r="B20" s="14">
        <v>0.00625</v>
      </c>
      <c r="C20" s="14" t="s">
        <v>19</v>
      </c>
      <c r="D20" s="14">
        <v>0.0015</v>
      </c>
      <c r="E20" s="14">
        <v>60.0</v>
      </c>
    </row>
    <row r="21">
      <c r="A21" s="17">
        <v>19.75429</v>
      </c>
      <c r="B21" s="14">
        <v>0.003125</v>
      </c>
      <c r="C21" s="14" t="s">
        <v>19</v>
      </c>
      <c r="D21" s="14">
        <v>0.0015</v>
      </c>
      <c r="E21" s="14">
        <v>60.0</v>
      </c>
    </row>
    <row r="22">
      <c r="A22" s="17">
        <v>20.26286</v>
      </c>
      <c r="B22" s="14">
        <v>0.003125</v>
      </c>
      <c r="C22" s="14" t="s">
        <v>19</v>
      </c>
      <c r="D22" s="14">
        <v>0.0015</v>
      </c>
      <c r="E22" s="14">
        <v>60.0</v>
      </c>
    </row>
    <row r="23">
      <c r="A23" s="17">
        <v>24.44571</v>
      </c>
      <c r="B23" s="14">
        <v>0.003125</v>
      </c>
      <c r="C23" s="14" t="s">
        <v>19</v>
      </c>
      <c r="D23" s="14">
        <v>0.0015</v>
      </c>
      <c r="E23" s="14">
        <v>60.0</v>
      </c>
    </row>
    <row r="24">
      <c r="A24" s="17">
        <v>19.68571</v>
      </c>
      <c r="B24" s="14">
        <v>0.003125</v>
      </c>
      <c r="C24" s="14" t="s">
        <v>19</v>
      </c>
      <c r="D24" s="14">
        <v>0.0015</v>
      </c>
      <c r="E24" s="14">
        <v>60.0</v>
      </c>
    </row>
    <row r="25">
      <c r="A25" s="17">
        <v>9.817143</v>
      </c>
      <c r="B25" s="14">
        <v>0.0015625</v>
      </c>
      <c r="C25" s="14" t="s">
        <v>19</v>
      </c>
      <c r="D25" s="14">
        <v>0.0015</v>
      </c>
      <c r="E25" s="14">
        <v>60.0</v>
      </c>
    </row>
    <row r="26">
      <c r="A26" s="17">
        <v>10.96</v>
      </c>
      <c r="B26" s="14">
        <v>0.0015625</v>
      </c>
      <c r="C26" s="14" t="s">
        <v>19</v>
      </c>
      <c r="D26" s="14">
        <v>0.0015</v>
      </c>
      <c r="E26" s="14">
        <v>60.0</v>
      </c>
    </row>
    <row r="27">
      <c r="A27" s="17">
        <v>9.651429</v>
      </c>
      <c r="B27" s="14">
        <v>0.0015625</v>
      </c>
      <c r="C27" s="14" t="s">
        <v>19</v>
      </c>
      <c r="D27" s="14">
        <v>0.0015</v>
      </c>
      <c r="E27" s="14">
        <v>60.0</v>
      </c>
    </row>
    <row r="28">
      <c r="A28" s="17">
        <v>10.25714</v>
      </c>
      <c r="B28" s="14">
        <v>0.2</v>
      </c>
      <c r="C28" s="14" t="s">
        <v>20</v>
      </c>
      <c r="D28" s="14">
        <v>0.0015</v>
      </c>
      <c r="E28" s="14">
        <v>60.0</v>
      </c>
    </row>
    <row r="29">
      <c r="A29" s="17">
        <v>10.14286</v>
      </c>
      <c r="B29" s="14">
        <v>0.2</v>
      </c>
      <c r="C29" s="14" t="s">
        <v>20</v>
      </c>
      <c r="D29" s="14">
        <v>0.0015</v>
      </c>
      <c r="E29" s="14">
        <v>60.0</v>
      </c>
    </row>
    <row r="30">
      <c r="A30" s="17">
        <v>10.26286</v>
      </c>
      <c r="B30" s="14">
        <v>0.2</v>
      </c>
      <c r="C30" s="14" t="s">
        <v>20</v>
      </c>
      <c r="D30" s="14">
        <v>0.0015</v>
      </c>
      <c r="E30" s="14">
        <v>60.0</v>
      </c>
    </row>
    <row r="31">
      <c r="A31" s="17">
        <v>13.35429</v>
      </c>
      <c r="B31" s="14">
        <v>0.2</v>
      </c>
      <c r="C31" s="14" t="s">
        <v>20</v>
      </c>
      <c r="D31" s="14">
        <v>0.0015</v>
      </c>
      <c r="E31" s="14">
        <v>60.0</v>
      </c>
    </row>
    <row r="32">
      <c r="A32" s="17">
        <v>13.35429</v>
      </c>
      <c r="B32" s="14">
        <v>0.2</v>
      </c>
      <c r="C32" s="14" t="s">
        <v>20</v>
      </c>
      <c r="D32" s="14">
        <v>0.0015</v>
      </c>
      <c r="E32" s="14">
        <v>60.0</v>
      </c>
    </row>
    <row r="33">
      <c r="A33" s="17">
        <v>13.20571</v>
      </c>
      <c r="B33" s="14">
        <v>0.1</v>
      </c>
      <c r="C33" s="14" t="s">
        <v>20</v>
      </c>
      <c r="D33" s="14">
        <v>0.0015</v>
      </c>
      <c r="E33" s="14">
        <v>60.0</v>
      </c>
    </row>
    <row r="34">
      <c r="A34" s="17">
        <v>12.60571</v>
      </c>
      <c r="B34" s="14">
        <v>0.1</v>
      </c>
      <c r="C34" s="14" t="s">
        <v>20</v>
      </c>
      <c r="D34" s="14">
        <v>0.0015</v>
      </c>
      <c r="E34" s="14">
        <v>60.0</v>
      </c>
    </row>
    <row r="35">
      <c r="A35" s="17">
        <v>13.98857</v>
      </c>
      <c r="B35" s="14">
        <v>0.1</v>
      </c>
      <c r="C35" s="14" t="s">
        <v>20</v>
      </c>
      <c r="D35" s="14">
        <v>0.0015</v>
      </c>
      <c r="E35" s="14">
        <v>60.0</v>
      </c>
    </row>
    <row r="36">
      <c r="A36" s="17">
        <v>12.6</v>
      </c>
      <c r="B36" s="14">
        <v>0.05</v>
      </c>
      <c r="C36" s="14" t="s">
        <v>20</v>
      </c>
      <c r="D36" s="14">
        <v>0.0015</v>
      </c>
      <c r="E36" s="14">
        <v>60.0</v>
      </c>
    </row>
    <row r="37">
      <c r="A37" s="17">
        <v>12.86286</v>
      </c>
      <c r="B37" s="14">
        <v>0.05</v>
      </c>
      <c r="C37" s="14" t="s">
        <v>20</v>
      </c>
      <c r="D37" s="14">
        <v>0.0015</v>
      </c>
      <c r="E37" s="14">
        <v>60.0</v>
      </c>
    </row>
    <row r="38">
      <c r="A38" s="17">
        <v>5.128571</v>
      </c>
      <c r="B38" s="14">
        <v>0.05</v>
      </c>
      <c r="C38" s="14" t="s">
        <v>20</v>
      </c>
      <c r="D38" s="14">
        <v>0.0015</v>
      </c>
      <c r="E38" s="14">
        <v>60.0</v>
      </c>
    </row>
    <row r="39">
      <c r="A39" s="17">
        <v>14.03429</v>
      </c>
      <c r="B39" s="14">
        <v>0.025</v>
      </c>
      <c r="C39" s="14" t="s">
        <v>20</v>
      </c>
      <c r="D39" s="14">
        <v>0.0015</v>
      </c>
      <c r="E39" s="14">
        <v>60.0</v>
      </c>
    </row>
    <row r="40">
      <c r="A40" s="17">
        <v>14.46286</v>
      </c>
      <c r="B40" s="14">
        <v>0.025</v>
      </c>
      <c r="C40" s="14" t="s">
        <v>20</v>
      </c>
      <c r="D40" s="14">
        <v>0.0015</v>
      </c>
      <c r="E40" s="14">
        <v>60.0</v>
      </c>
    </row>
    <row r="41">
      <c r="A41" s="17">
        <v>14.09714</v>
      </c>
      <c r="B41" s="14">
        <v>0.025</v>
      </c>
      <c r="C41" s="14" t="s">
        <v>20</v>
      </c>
      <c r="D41" s="14">
        <v>0.0015</v>
      </c>
      <c r="E41" s="14">
        <v>60.0</v>
      </c>
    </row>
    <row r="42">
      <c r="A42" s="17">
        <v>5.868571</v>
      </c>
      <c r="B42" s="14">
        <v>0.0125</v>
      </c>
      <c r="C42" s="14" t="s">
        <v>20</v>
      </c>
      <c r="D42" s="14">
        <v>0.0015</v>
      </c>
      <c r="E42" s="14">
        <v>60.0</v>
      </c>
    </row>
    <row r="43">
      <c r="A43" s="17">
        <v>8.097143</v>
      </c>
      <c r="B43" s="14">
        <v>0.0125</v>
      </c>
      <c r="C43" s="14" t="s">
        <v>20</v>
      </c>
      <c r="D43" s="14">
        <v>0.0015</v>
      </c>
      <c r="E43" s="14">
        <v>60.0</v>
      </c>
    </row>
    <row r="44">
      <c r="A44" s="17">
        <v>8.708571</v>
      </c>
      <c r="B44" s="14">
        <v>0.0125</v>
      </c>
      <c r="C44" s="14" t="s">
        <v>20</v>
      </c>
      <c r="D44" s="14">
        <v>0.0015</v>
      </c>
      <c r="E44" s="14">
        <v>60.0</v>
      </c>
    </row>
    <row r="45">
      <c r="A45" s="17">
        <v>2.884571</v>
      </c>
      <c r="B45" s="14">
        <v>0.00625</v>
      </c>
      <c r="C45" s="14" t="s">
        <v>20</v>
      </c>
      <c r="D45" s="14">
        <v>0.0015</v>
      </c>
      <c r="E45" s="14">
        <v>60.0</v>
      </c>
    </row>
    <row r="46">
      <c r="A46" s="17">
        <v>3.66</v>
      </c>
      <c r="B46" s="14">
        <v>0.00625</v>
      </c>
      <c r="C46" s="14" t="s">
        <v>20</v>
      </c>
      <c r="D46" s="14">
        <v>0.0015</v>
      </c>
      <c r="E46" s="14">
        <v>60.0</v>
      </c>
    </row>
    <row r="47">
      <c r="A47" s="17">
        <v>3.533714</v>
      </c>
      <c r="B47" s="14">
        <v>0.00625</v>
      </c>
      <c r="C47" s="14" t="s">
        <v>20</v>
      </c>
      <c r="D47" s="14">
        <v>0.0015</v>
      </c>
      <c r="E47" s="14">
        <v>60.0</v>
      </c>
    </row>
    <row r="48">
      <c r="A48" s="17">
        <v>4.042286</v>
      </c>
      <c r="B48" s="14">
        <v>0.00625</v>
      </c>
      <c r="C48" s="14" t="s">
        <v>20</v>
      </c>
      <c r="D48" s="14">
        <v>0.0015</v>
      </c>
      <c r="E48" s="14">
        <v>60.0</v>
      </c>
    </row>
    <row r="49">
      <c r="A49" s="17">
        <v>1.5</v>
      </c>
      <c r="B49" s="14">
        <v>0.003125</v>
      </c>
      <c r="C49" s="14" t="s">
        <v>20</v>
      </c>
      <c r="D49" s="14">
        <v>0.0015</v>
      </c>
      <c r="E49" s="14">
        <v>60.0</v>
      </c>
    </row>
    <row r="50">
      <c r="A50" s="17">
        <v>1.744571</v>
      </c>
      <c r="B50" s="14">
        <v>0.003125</v>
      </c>
      <c r="C50" s="14" t="s">
        <v>20</v>
      </c>
      <c r="D50" s="14">
        <v>0.0015</v>
      </c>
      <c r="E50" s="14">
        <v>60.0</v>
      </c>
    </row>
    <row r="51">
      <c r="A51" s="17">
        <v>1.694286</v>
      </c>
      <c r="B51" s="14">
        <v>0.003125</v>
      </c>
      <c r="C51" s="14" t="s">
        <v>20</v>
      </c>
      <c r="D51" s="14">
        <v>0.0015</v>
      </c>
      <c r="E51" s="14">
        <v>60.0</v>
      </c>
    </row>
    <row r="52">
      <c r="A52" s="17">
        <v>3.281143</v>
      </c>
      <c r="B52" s="14">
        <v>0.003125</v>
      </c>
      <c r="C52" s="14" t="s">
        <v>20</v>
      </c>
      <c r="D52" s="14">
        <v>0.0015</v>
      </c>
      <c r="E52" s="14">
        <v>60.0</v>
      </c>
    </row>
    <row r="53">
      <c r="A53" s="17">
        <v>2.078857</v>
      </c>
      <c r="B53" s="14">
        <v>0.003125</v>
      </c>
      <c r="C53" s="14" t="s">
        <v>20</v>
      </c>
      <c r="D53" s="14">
        <v>0.0015</v>
      </c>
      <c r="E53" s="14">
        <v>60.0</v>
      </c>
    </row>
    <row r="54">
      <c r="A54" s="17">
        <v>1.739429</v>
      </c>
      <c r="B54" s="14">
        <v>0.0015625</v>
      </c>
      <c r="C54" s="14" t="s">
        <v>20</v>
      </c>
      <c r="D54" s="14">
        <v>0.0015</v>
      </c>
      <c r="E54" s="14">
        <v>60.0</v>
      </c>
    </row>
    <row r="55">
      <c r="A55" s="17">
        <v>2.685714</v>
      </c>
      <c r="B55" s="14">
        <v>0.0015625</v>
      </c>
      <c r="C55" s="14" t="s">
        <v>20</v>
      </c>
      <c r="D55" s="14">
        <v>0.0015</v>
      </c>
      <c r="E55" s="14">
        <v>60.0</v>
      </c>
    </row>
    <row r="56">
      <c r="A56" s="17">
        <v>2.018857</v>
      </c>
      <c r="B56" s="14">
        <v>0.0015625</v>
      </c>
      <c r="C56" s="14" t="s">
        <v>20</v>
      </c>
      <c r="D56" s="14">
        <v>0.0015</v>
      </c>
      <c r="E56" s="14">
        <v>60.0</v>
      </c>
    </row>
    <row r="57">
      <c r="A57" s="17">
        <v>2.857714</v>
      </c>
      <c r="B57" s="14">
        <v>0.0015625</v>
      </c>
      <c r="C57" s="14" t="s">
        <v>20</v>
      </c>
      <c r="D57" s="14">
        <v>0.0015</v>
      </c>
      <c r="E57" s="14">
        <v>60.0</v>
      </c>
    </row>
    <row r="58">
      <c r="A58" s="17">
        <v>3.18</v>
      </c>
      <c r="B58" s="14">
        <v>0.0015625</v>
      </c>
      <c r="C58" s="14" t="s">
        <v>20</v>
      </c>
      <c r="D58" s="14">
        <v>0.0015</v>
      </c>
      <c r="E58" s="14">
        <v>60.0</v>
      </c>
    </row>
  </sheetData>
  <mergeCells count="1">
    <mergeCell ref="I1:J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42</v>
      </c>
    </row>
  </sheetData>
  <drawing r:id="rId1"/>
</worksheet>
</file>