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a944279c7548da/Documents/"/>
    </mc:Choice>
  </mc:AlternateContent>
  <xr:revisionPtr revIDLastSave="15" documentId="8_{16532CBC-8152-4D81-854F-C38EDFDAC74C}" xr6:coauthVersionLast="44" xr6:coauthVersionMax="44" xr10:uidLastSave="{54CAF1B5-F301-44CE-8676-5BDC0CB2B1CF}"/>
  <bookViews>
    <workbookView xWindow="-108" yWindow="-108" windowWidth="23256" windowHeight="12576" xr2:uid="{74E92E74-BF0D-4F53-BE4E-AA5540F3F9CD}"/>
  </bookViews>
  <sheets>
    <sheet name="Кредит" sheetId="1" r:id="rId1"/>
    <sheet name="Депозит" sheetId="3" r:id="rId2"/>
  </sheets>
  <definedNames>
    <definedName name="cCount">Кредит!$D$5</definedName>
    <definedName name="cPayment">Кредит!$D$8</definedName>
    <definedName name="cRate">Кредит!$D$4</definedName>
    <definedName name="cRateM">Кредит!$D$6</definedName>
    <definedName name="cSumm">Кредит!$D$3</definedName>
    <definedName name="dAdd">Депозит!$D$6</definedName>
    <definedName name="dCount">Депозит!$D$5</definedName>
    <definedName name="dRate">Депозит!$D$4</definedName>
    <definedName name="dRateM">Депозит!$D$7</definedName>
    <definedName name="dResult">Депозит!$D$8</definedName>
    <definedName name="dSumm">Депозит!$D$3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D16" i="1" s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 s="1"/>
  <c r="B73" i="1"/>
  <c r="C73" i="1" s="1"/>
  <c r="C15" i="1"/>
  <c r="B15" i="1"/>
  <c r="E15" i="1"/>
  <c r="I14" i="1"/>
  <c r="F14" i="1"/>
  <c r="D14" i="1"/>
  <c r="B14" i="3"/>
  <c r="C14" i="3" s="1"/>
  <c r="D13" i="3"/>
  <c r="G13" i="3" s="1"/>
  <c r="D7" i="3"/>
  <c r="D8" i="3" s="1"/>
  <c r="D6" i="1"/>
  <c r="D7" i="1" s="1"/>
  <c r="D8" i="1" s="1"/>
  <c r="B15" i="3" l="1"/>
  <c r="E73" i="1"/>
  <c r="F73" i="1"/>
  <c r="D17" i="1"/>
  <c r="B74" i="1"/>
  <c r="E72" i="1"/>
  <c r="F72" i="1"/>
  <c r="G17" i="1"/>
  <c r="G16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H17" i="1" s="1"/>
  <c r="E16" i="1"/>
  <c r="H16" i="1" s="1"/>
  <c r="I16" i="1" s="1"/>
  <c r="D15" i="1"/>
  <c r="G15" i="1" s="1"/>
  <c r="H15" i="1" s="1"/>
  <c r="F15" i="1"/>
  <c r="D9" i="1"/>
  <c r="D14" i="3"/>
  <c r="E14" i="3" s="1"/>
  <c r="G14" i="3" s="1"/>
  <c r="D15" i="3" s="1"/>
  <c r="E15" i="3" s="1"/>
  <c r="F14" i="3"/>
  <c r="C15" i="3" l="1"/>
  <c r="B16" i="3"/>
  <c r="F15" i="3"/>
  <c r="I17" i="1"/>
  <c r="D18" i="1" s="1"/>
  <c r="E74" i="1"/>
  <c r="F74" i="1"/>
  <c r="C74" i="1"/>
  <c r="B75" i="1"/>
  <c r="I15" i="1"/>
  <c r="G15" i="3"/>
  <c r="D16" i="3" s="1"/>
  <c r="C16" i="3" l="1"/>
  <c r="B17" i="3"/>
  <c r="F16" i="3"/>
  <c r="G18" i="1"/>
  <c r="H18" i="1" s="1"/>
  <c r="I18" i="1" s="1"/>
  <c r="D19" i="1" s="1"/>
  <c r="E75" i="1"/>
  <c r="F75" i="1"/>
  <c r="B76" i="1"/>
  <c r="C75" i="1"/>
  <c r="E16" i="3"/>
  <c r="G16" i="3" s="1"/>
  <c r="D17" i="3" s="1"/>
  <c r="C17" i="3" l="1"/>
  <c r="B18" i="3"/>
  <c r="F17" i="3"/>
  <c r="G19" i="1"/>
  <c r="H19" i="1" s="1"/>
  <c r="I19" i="1" s="1"/>
  <c r="D20" i="1" s="1"/>
  <c r="E76" i="1"/>
  <c r="F76" i="1"/>
  <c r="C76" i="1"/>
  <c r="B77" i="1"/>
  <c r="E17" i="3"/>
  <c r="G17" i="3" s="1"/>
  <c r="D18" i="3" s="1"/>
  <c r="C18" i="3" l="1"/>
  <c r="B19" i="3"/>
  <c r="F18" i="3"/>
  <c r="G20" i="1"/>
  <c r="H20" i="1" s="1"/>
  <c r="I20" i="1" s="1"/>
  <c r="D21" i="1" s="1"/>
  <c r="E77" i="1"/>
  <c r="F77" i="1"/>
  <c r="B78" i="1"/>
  <c r="C77" i="1"/>
  <c r="E18" i="3"/>
  <c r="G18" i="3" s="1"/>
  <c r="D19" i="3" s="1"/>
  <c r="C19" i="3" l="1"/>
  <c r="B20" i="3"/>
  <c r="F19" i="3"/>
  <c r="G21" i="1"/>
  <c r="H21" i="1" s="1"/>
  <c r="I21" i="1" s="1"/>
  <c r="D22" i="1" s="1"/>
  <c r="E78" i="1"/>
  <c r="F78" i="1"/>
  <c r="C78" i="1"/>
  <c r="B79" i="1"/>
  <c r="E19" i="3"/>
  <c r="G19" i="3" s="1"/>
  <c r="D20" i="3" s="1"/>
  <c r="C20" i="3" l="1"/>
  <c r="F20" i="3"/>
  <c r="B21" i="3"/>
  <c r="G22" i="1"/>
  <c r="H22" i="1" s="1"/>
  <c r="I22" i="1" s="1"/>
  <c r="D23" i="1" s="1"/>
  <c r="E79" i="1"/>
  <c r="F79" i="1"/>
  <c r="B80" i="1"/>
  <c r="C79" i="1"/>
  <c r="E20" i="3"/>
  <c r="G20" i="3" s="1"/>
  <c r="D21" i="3" s="1"/>
  <c r="B22" i="3" l="1"/>
  <c r="F21" i="3"/>
  <c r="C21" i="3"/>
  <c r="G23" i="1"/>
  <c r="H23" i="1" s="1"/>
  <c r="I23" i="1" s="1"/>
  <c r="D24" i="1" s="1"/>
  <c r="E80" i="1"/>
  <c r="F80" i="1"/>
  <c r="C80" i="1"/>
  <c r="B81" i="1"/>
  <c r="E21" i="3"/>
  <c r="G21" i="3" s="1"/>
  <c r="D22" i="3" s="1"/>
  <c r="B23" i="3" l="1"/>
  <c r="F22" i="3"/>
  <c r="C22" i="3"/>
  <c r="G24" i="1"/>
  <c r="H24" i="1" s="1"/>
  <c r="I24" i="1" s="1"/>
  <c r="D25" i="1" s="1"/>
  <c r="E81" i="1"/>
  <c r="F81" i="1"/>
  <c r="B82" i="1"/>
  <c r="C81" i="1"/>
  <c r="E22" i="3"/>
  <c r="G22" i="3" s="1"/>
  <c r="D23" i="3" s="1"/>
  <c r="C23" i="3" l="1"/>
  <c r="F23" i="3"/>
  <c r="B24" i="3"/>
  <c r="I25" i="1"/>
  <c r="D26" i="1" s="1"/>
  <c r="G25" i="1"/>
  <c r="H25" i="1" s="1"/>
  <c r="E82" i="1"/>
  <c r="F82" i="1"/>
  <c r="C82" i="1"/>
  <c r="B83" i="1"/>
  <c r="E23" i="3"/>
  <c r="G23" i="3" s="1"/>
  <c r="D24" i="3" s="1"/>
  <c r="C24" i="3" l="1"/>
  <c r="F24" i="3"/>
  <c r="B25" i="3"/>
  <c r="E83" i="1"/>
  <c r="F83" i="1"/>
  <c r="B84" i="1"/>
  <c r="C83" i="1"/>
  <c r="G26" i="1"/>
  <c r="H26" i="1" s="1"/>
  <c r="I26" i="1" s="1"/>
  <c r="D27" i="1" s="1"/>
  <c r="E24" i="3"/>
  <c r="G24" i="3" s="1"/>
  <c r="D25" i="3" s="1"/>
  <c r="C25" i="3" l="1"/>
  <c r="F25" i="3"/>
  <c r="B26" i="3"/>
  <c r="G27" i="1"/>
  <c r="H27" i="1" s="1"/>
  <c r="I27" i="1" s="1"/>
  <c r="D28" i="1" s="1"/>
  <c r="E84" i="1"/>
  <c r="F84" i="1"/>
  <c r="C84" i="1"/>
  <c r="B85" i="1"/>
  <c r="E25" i="3"/>
  <c r="G25" i="3" s="1"/>
  <c r="B27" i="3" l="1"/>
  <c r="C26" i="3"/>
  <c r="F26" i="3"/>
  <c r="D26" i="3"/>
  <c r="E26" i="3" s="1"/>
  <c r="G26" i="3" s="1"/>
  <c r="D27" i="3" s="1"/>
  <c r="G28" i="1"/>
  <c r="H28" i="1" s="1"/>
  <c r="I28" i="1" s="1"/>
  <c r="D29" i="1" s="1"/>
  <c r="E85" i="1"/>
  <c r="F85" i="1"/>
  <c r="B86" i="1"/>
  <c r="C85" i="1"/>
  <c r="C27" i="3" l="1"/>
  <c r="F27" i="3"/>
  <c r="B28" i="3"/>
  <c r="G29" i="1"/>
  <c r="H29" i="1" s="1"/>
  <c r="I29" i="1" s="1"/>
  <c r="D30" i="1" s="1"/>
  <c r="E86" i="1"/>
  <c r="F86" i="1"/>
  <c r="C86" i="1"/>
  <c r="B87" i="1"/>
  <c r="E27" i="3"/>
  <c r="G27" i="3" l="1"/>
  <c r="D28" i="3" s="1"/>
  <c r="C28" i="3"/>
  <c r="F28" i="3"/>
  <c r="B29" i="3"/>
  <c r="G30" i="1"/>
  <c r="H30" i="1" s="1"/>
  <c r="I30" i="1" s="1"/>
  <c r="D31" i="1" s="1"/>
  <c r="E87" i="1"/>
  <c r="F87" i="1"/>
  <c r="B88" i="1"/>
  <c r="C87" i="1"/>
  <c r="E28" i="3"/>
  <c r="B30" i="3" l="1"/>
  <c r="C29" i="3"/>
  <c r="F29" i="3"/>
  <c r="G28" i="3"/>
  <c r="D29" i="3" s="1"/>
  <c r="E29" i="3" s="1"/>
  <c r="G29" i="3" s="1"/>
  <c r="D30" i="3" s="1"/>
  <c r="G31" i="1"/>
  <c r="H31" i="1" s="1"/>
  <c r="I31" i="1" s="1"/>
  <c r="D32" i="1" s="1"/>
  <c r="E88" i="1"/>
  <c r="F88" i="1"/>
  <c r="C88" i="1"/>
  <c r="B89" i="1"/>
  <c r="B31" i="3" l="1"/>
  <c r="C30" i="3"/>
  <c r="F30" i="3"/>
  <c r="G32" i="1"/>
  <c r="H32" i="1" s="1"/>
  <c r="I32" i="1" s="1"/>
  <c r="D33" i="1" s="1"/>
  <c r="E89" i="1"/>
  <c r="F89" i="1"/>
  <c r="B90" i="1"/>
  <c r="C89" i="1"/>
  <c r="E30" i="3"/>
  <c r="G30" i="3" s="1"/>
  <c r="D31" i="3" s="1"/>
  <c r="C31" i="3" l="1"/>
  <c r="B32" i="3"/>
  <c r="F31" i="3"/>
  <c r="I33" i="1"/>
  <c r="D34" i="1" s="1"/>
  <c r="G33" i="1"/>
  <c r="H33" i="1" s="1"/>
  <c r="E90" i="1"/>
  <c r="F90" i="1"/>
  <c r="C90" i="1"/>
  <c r="B91" i="1"/>
  <c r="E31" i="3"/>
  <c r="G31" i="3" l="1"/>
  <c r="D32" i="3" s="1"/>
  <c r="B33" i="3"/>
  <c r="C32" i="3"/>
  <c r="F32" i="3"/>
  <c r="I34" i="1"/>
  <c r="D35" i="1" s="1"/>
  <c r="G34" i="1"/>
  <c r="H34" i="1" s="1"/>
  <c r="E91" i="1"/>
  <c r="F91" i="1"/>
  <c r="B92" i="1"/>
  <c r="C91" i="1"/>
  <c r="E32" i="3"/>
  <c r="G32" i="3"/>
  <c r="D33" i="3" s="1"/>
  <c r="C33" i="3" l="1"/>
  <c r="F33" i="3"/>
  <c r="B34" i="3"/>
  <c r="E92" i="1"/>
  <c r="F92" i="1"/>
  <c r="C92" i="1"/>
  <c r="B93" i="1"/>
  <c r="I35" i="1"/>
  <c r="D36" i="1" s="1"/>
  <c r="G35" i="1"/>
  <c r="H35" i="1" s="1"/>
  <c r="E33" i="3"/>
  <c r="G33" i="3" s="1"/>
  <c r="D34" i="3" s="1"/>
  <c r="F34" i="3" l="1"/>
  <c r="C34" i="3"/>
  <c r="B35" i="3"/>
  <c r="E93" i="1"/>
  <c r="F93" i="1"/>
  <c r="B94" i="1"/>
  <c r="C93" i="1"/>
  <c r="G36" i="1"/>
  <c r="H36" i="1" s="1"/>
  <c r="I36" i="1" s="1"/>
  <c r="D37" i="1" s="1"/>
  <c r="E34" i="3"/>
  <c r="G34" i="3" s="1"/>
  <c r="F35" i="3" l="1"/>
  <c r="C35" i="3"/>
  <c r="B36" i="3"/>
  <c r="D35" i="3"/>
  <c r="E35" i="3" s="1"/>
  <c r="G37" i="1"/>
  <c r="H37" i="1" s="1"/>
  <c r="I37" i="1" s="1"/>
  <c r="D38" i="1" s="1"/>
  <c r="E94" i="1"/>
  <c r="F94" i="1"/>
  <c r="C94" i="1"/>
  <c r="B95" i="1"/>
  <c r="B37" i="3" l="1"/>
  <c r="F36" i="3"/>
  <c r="C36" i="3"/>
  <c r="G35" i="3"/>
  <c r="D36" i="3" s="1"/>
  <c r="E36" i="3" s="1"/>
  <c r="G36" i="3" s="1"/>
  <c r="D37" i="3" s="1"/>
  <c r="I38" i="1"/>
  <c r="D39" i="1" s="1"/>
  <c r="G38" i="1"/>
  <c r="H38" i="1" s="1"/>
  <c r="E95" i="1"/>
  <c r="F95" i="1"/>
  <c r="B96" i="1"/>
  <c r="C95" i="1"/>
  <c r="C37" i="3" l="1"/>
  <c r="F37" i="3"/>
  <c r="B38" i="3"/>
  <c r="E96" i="1"/>
  <c r="F96" i="1"/>
  <c r="C96" i="1"/>
  <c r="B97" i="1"/>
  <c r="G39" i="1"/>
  <c r="H39" i="1" s="1"/>
  <c r="I39" i="1" s="1"/>
  <c r="D40" i="1" s="1"/>
  <c r="E37" i="3"/>
  <c r="G37" i="3" s="1"/>
  <c r="D38" i="3" l="1"/>
  <c r="E38" i="3"/>
  <c r="B39" i="3"/>
  <c r="F38" i="3"/>
  <c r="C38" i="3"/>
  <c r="G38" i="3"/>
  <c r="G40" i="1"/>
  <c r="H40" i="1" s="1"/>
  <c r="I40" i="1" s="1"/>
  <c r="D41" i="1" s="1"/>
  <c r="F97" i="1"/>
  <c r="B98" i="1"/>
  <c r="C97" i="1"/>
  <c r="E97" i="1"/>
  <c r="C39" i="3" l="1"/>
  <c r="D39" i="3"/>
  <c r="E39" i="3"/>
  <c r="G39" i="3"/>
  <c r="F39" i="3"/>
  <c r="B40" i="3"/>
  <c r="G41" i="1"/>
  <c r="H41" i="1" s="1"/>
  <c r="I41" i="1" s="1"/>
  <c r="D42" i="1" s="1"/>
  <c r="F98" i="1"/>
  <c r="C98" i="1"/>
  <c r="E98" i="1"/>
  <c r="B99" i="1"/>
  <c r="C40" i="3" l="1"/>
  <c r="B41" i="3"/>
  <c r="E40" i="3"/>
  <c r="D40" i="3"/>
  <c r="F40" i="3"/>
  <c r="G40" i="3"/>
  <c r="G42" i="1"/>
  <c r="H42" i="1" s="1"/>
  <c r="I42" i="1" s="1"/>
  <c r="D43" i="1" s="1"/>
  <c r="F99" i="1"/>
  <c r="C99" i="1"/>
  <c r="E99" i="1"/>
  <c r="B100" i="1"/>
  <c r="E41" i="3" l="1"/>
  <c r="F41" i="3"/>
  <c r="G41" i="3"/>
  <c r="C41" i="3"/>
  <c r="D41" i="3"/>
  <c r="B42" i="3"/>
  <c r="G43" i="1"/>
  <c r="H43" i="1" s="1"/>
  <c r="I43" i="1" s="1"/>
  <c r="D44" i="1" s="1"/>
  <c r="F100" i="1"/>
  <c r="B101" i="1"/>
  <c r="C100" i="1"/>
  <c r="E100" i="1"/>
  <c r="G42" i="3" l="1"/>
  <c r="B43" i="3"/>
  <c r="C42" i="3"/>
  <c r="D42" i="3"/>
  <c r="F42" i="3"/>
  <c r="E42" i="3"/>
  <c r="G44" i="1"/>
  <c r="H44" i="1" s="1"/>
  <c r="I44" i="1" s="1"/>
  <c r="D45" i="1" s="1"/>
  <c r="B102" i="1"/>
  <c r="C101" i="1"/>
  <c r="E101" i="1"/>
  <c r="F101" i="1"/>
  <c r="B44" i="3" l="1"/>
  <c r="C43" i="3"/>
  <c r="E43" i="3"/>
  <c r="G43" i="3"/>
  <c r="D43" i="3"/>
  <c r="F43" i="3"/>
  <c r="G45" i="1"/>
  <c r="H45" i="1" s="1"/>
  <c r="I45" i="1" s="1"/>
  <c r="D46" i="1" s="1"/>
  <c r="B103" i="1"/>
  <c r="C102" i="1"/>
  <c r="E102" i="1"/>
  <c r="F102" i="1"/>
  <c r="C44" i="3" l="1"/>
  <c r="F44" i="3"/>
  <c r="D44" i="3"/>
  <c r="E44" i="3"/>
  <c r="G44" i="3"/>
  <c r="B45" i="3"/>
  <c r="G46" i="1"/>
  <c r="H46" i="1" s="1"/>
  <c r="I46" i="1" s="1"/>
  <c r="D47" i="1" s="1"/>
  <c r="B104" i="1"/>
  <c r="C103" i="1"/>
  <c r="E103" i="1"/>
  <c r="F103" i="1"/>
  <c r="E45" i="3" l="1"/>
  <c r="F45" i="3"/>
  <c r="B46" i="3"/>
  <c r="C45" i="3"/>
  <c r="D45" i="3"/>
  <c r="G45" i="3"/>
  <c r="G47" i="1"/>
  <c r="H47" i="1" s="1"/>
  <c r="I47" i="1" s="1"/>
  <c r="D48" i="1" s="1"/>
  <c r="B105" i="1"/>
  <c r="C104" i="1"/>
  <c r="E104" i="1"/>
  <c r="F104" i="1"/>
  <c r="G46" i="3" l="1"/>
  <c r="B47" i="3"/>
  <c r="D46" i="3"/>
  <c r="E46" i="3"/>
  <c r="F46" i="3"/>
  <c r="C46" i="3"/>
  <c r="I48" i="1"/>
  <c r="D49" i="1" s="1"/>
  <c r="G48" i="1"/>
  <c r="H48" i="1" s="1"/>
  <c r="B106" i="1"/>
  <c r="C105" i="1"/>
  <c r="E105" i="1"/>
  <c r="F105" i="1"/>
  <c r="B48" i="3" l="1"/>
  <c r="C47" i="3"/>
  <c r="D47" i="3"/>
  <c r="E47" i="3"/>
  <c r="G47" i="3"/>
  <c r="F47" i="3"/>
  <c r="G49" i="1"/>
  <c r="H49" i="1" s="1"/>
  <c r="I49" i="1" s="1"/>
  <c r="D50" i="1" s="1"/>
  <c r="B107" i="1"/>
  <c r="C106" i="1"/>
  <c r="E106" i="1"/>
  <c r="F106" i="1"/>
  <c r="B49" i="3" l="1"/>
  <c r="C48" i="3"/>
  <c r="E48" i="3"/>
  <c r="F48" i="3"/>
  <c r="G48" i="3"/>
  <c r="D48" i="3"/>
  <c r="I50" i="1"/>
  <c r="D51" i="1" s="1"/>
  <c r="G50" i="1"/>
  <c r="H50" i="1" s="1"/>
  <c r="B108" i="1"/>
  <c r="C107" i="1"/>
  <c r="E107" i="1"/>
  <c r="F107" i="1"/>
  <c r="E49" i="3" l="1"/>
  <c r="G49" i="3"/>
  <c r="F49" i="3"/>
  <c r="C49" i="3"/>
  <c r="D49" i="3"/>
  <c r="B50" i="3"/>
  <c r="G51" i="1"/>
  <c r="H51" i="1" s="1"/>
  <c r="I51" i="1" s="1"/>
  <c r="D52" i="1" s="1"/>
  <c r="B109" i="1"/>
  <c r="C108" i="1"/>
  <c r="E108" i="1"/>
  <c r="F108" i="1"/>
  <c r="F50" i="3" l="1"/>
  <c r="C50" i="3"/>
  <c r="E50" i="3"/>
  <c r="G50" i="3"/>
  <c r="B51" i="3"/>
  <c r="D50" i="3"/>
  <c r="I52" i="1"/>
  <c r="D53" i="1" s="1"/>
  <c r="G52" i="1"/>
  <c r="H52" i="1" s="1"/>
  <c r="B110" i="1"/>
  <c r="C109" i="1"/>
  <c r="E109" i="1"/>
  <c r="F109" i="1"/>
  <c r="B52" i="3" l="1"/>
  <c r="D51" i="3"/>
  <c r="G51" i="3"/>
  <c r="C51" i="3"/>
  <c r="E51" i="3"/>
  <c r="F51" i="3"/>
  <c r="I53" i="1"/>
  <c r="D54" i="1" s="1"/>
  <c r="G53" i="1"/>
  <c r="H53" i="1" s="1"/>
  <c r="B111" i="1"/>
  <c r="C110" i="1"/>
  <c r="E110" i="1"/>
  <c r="F110" i="1"/>
  <c r="B53" i="3" l="1"/>
  <c r="D52" i="3"/>
  <c r="G52" i="3"/>
  <c r="C52" i="3"/>
  <c r="E52" i="3"/>
  <c r="F52" i="3"/>
  <c r="B112" i="1"/>
  <c r="C111" i="1"/>
  <c r="E111" i="1"/>
  <c r="F111" i="1"/>
  <c r="G54" i="1"/>
  <c r="H54" i="1" s="1"/>
  <c r="I54" i="1" s="1"/>
  <c r="D55" i="1" s="1"/>
  <c r="D53" i="3" l="1"/>
  <c r="E53" i="3"/>
  <c r="F53" i="3"/>
  <c r="C53" i="3"/>
  <c r="G53" i="3"/>
  <c r="B54" i="3"/>
  <c r="I55" i="1"/>
  <c r="D56" i="1" s="1"/>
  <c r="G55" i="1"/>
  <c r="H55" i="1" s="1"/>
  <c r="B113" i="1"/>
  <c r="C112" i="1"/>
  <c r="E112" i="1"/>
  <c r="F112" i="1"/>
  <c r="G54" i="3" l="1"/>
  <c r="C54" i="3"/>
  <c r="D54" i="3"/>
  <c r="B55" i="3"/>
  <c r="E54" i="3"/>
  <c r="F54" i="3"/>
  <c r="B114" i="1"/>
  <c r="C113" i="1"/>
  <c r="E113" i="1"/>
  <c r="F113" i="1"/>
  <c r="I56" i="1"/>
  <c r="D57" i="1" s="1"/>
  <c r="G56" i="1"/>
  <c r="H56" i="1" s="1"/>
  <c r="G55" i="3" l="1"/>
  <c r="E55" i="3"/>
  <c r="B56" i="3"/>
  <c r="F55" i="3"/>
  <c r="C55" i="3"/>
  <c r="D55" i="3"/>
  <c r="G57" i="1"/>
  <c r="H57" i="1" s="1"/>
  <c r="I57" i="1" s="1"/>
  <c r="D58" i="1" s="1"/>
  <c r="B115" i="1"/>
  <c r="C114" i="1"/>
  <c r="E114" i="1"/>
  <c r="F114" i="1"/>
  <c r="B57" i="3" l="1"/>
  <c r="D56" i="3"/>
  <c r="E56" i="3"/>
  <c r="G56" i="3"/>
  <c r="C56" i="3"/>
  <c r="F56" i="3"/>
  <c r="G58" i="1"/>
  <c r="H58" i="1" s="1"/>
  <c r="I58" i="1" s="1"/>
  <c r="D59" i="1" s="1"/>
  <c r="B116" i="1"/>
  <c r="C115" i="1"/>
  <c r="E115" i="1"/>
  <c r="F115" i="1"/>
  <c r="E57" i="3" l="1"/>
  <c r="F57" i="3"/>
  <c r="B58" i="3"/>
  <c r="G57" i="3"/>
  <c r="C57" i="3"/>
  <c r="D57" i="3"/>
  <c r="G59" i="1"/>
  <c r="H59" i="1" s="1"/>
  <c r="I59" i="1" s="1"/>
  <c r="D60" i="1" s="1"/>
  <c r="B117" i="1"/>
  <c r="C116" i="1"/>
  <c r="E116" i="1"/>
  <c r="F116" i="1"/>
  <c r="G58" i="3" l="1"/>
  <c r="D58" i="3"/>
  <c r="F58" i="3"/>
  <c r="B59" i="3"/>
  <c r="C58" i="3"/>
  <c r="E58" i="3"/>
  <c r="G60" i="1"/>
  <c r="H60" i="1" s="1"/>
  <c r="I60" i="1" s="1"/>
  <c r="D61" i="1" s="1"/>
  <c r="B118" i="1"/>
  <c r="C117" i="1"/>
  <c r="E117" i="1"/>
  <c r="F117" i="1"/>
  <c r="B60" i="3" l="1"/>
  <c r="E59" i="3"/>
  <c r="F59" i="3"/>
  <c r="G59" i="3"/>
  <c r="C59" i="3"/>
  <c r="D59" i="3"/>
  <c r="G61" i="1"/>
  <c r="H61" i="1" s="1"/>
  <c r="I61" i="1" s="1"/>
  <c r="D62" i="1" s="1"/>
  <c r="B119" i="1"/>
  <c r="C118" i="1"/>
  <c r="E118" i="1"/>
  <c r="F118" i="1"/>
  <c r="C60" i="3" l="1"/>
  <c r="D60" i="3"/>
  <c r="B61" i="3"/>
  <c r="F60" i="3"/>
  <c r="E60" i="3"/>
  <c r="G60" i="3"/>
  <c r="I62" i="1"/>
  <c r="D63" i="1" s="1"/>
  <c r="G62" i="1"/>
  <c r="H62" i="1" s="1"/>
  <c r="B120" i="1"/>
  <c r="C119" i="1"/>
  <c r="E119" i="1"/>
  <c r="F119" i="1"/>
  <c r="E61" i="3" l="1"/>
  <c r="C61" i="3"/>
  <c r="B62" i="3"/>
  <c r="D61" i="3"/>
  <c r="F61" i="3"/>
  <c r="G61" i="3"/>
  <c r="G63" i="1"/>
  <c r="H63" i="1" s="1"/>
  <c r="I63" i="1" s="1"/>
  <c r="D64" i="1" s="1"/>
  <c r="B121" i="1"/>
  <c r="C120" i="1"/>
  <c r="F120" i="1"/>
  <c r="E120" i="1"/>
  <c r="F62" i="3" l="1"/>
  <c r="G62" i="3"/>
  <c r="B63" i="3"/>
  <c r="D62" i="3"/>
  <c r="E62" i="3"/>
  <c r="C62" i="3"/>
  <c r="G64" i="1"/>
  <c r="H64" i="1" s="1"/>
  <c r="I64" i="1" s="1"/>
  <c r="D65" i="1" s="1"/>
  <c r="B122" i="1"/>
  <c r="C121" i="1"/>
  <c r="E121" i="1"/>
  <c r="F121" i="1"/>
  <c r="B64" i="3" l="1"/>
  <c r="D63" i="3"/>
  <c r="E63" i="3"/>
  <c r="G63" i="3"/>
  <c r="C63" i="3"/>
  <c r="F63" i="3"/>
  <c r="I65" i="1"/>
  <c r="D66" i="1" s="1"/>
  <c r="G65" i="1"/>
  <c r="H65" i="1" s="1"/>
  <c r="B123" i="1"/>
  <c r="C122" i="1"/>
  <c r="E122" i="1"/>
  <c r="F122" i="1"/>
  <c r="C64" i="3" l="1"/>
  <c r="G64" i="3"/>
  <c r="D64" i="3"/>
  <c r="B65" i="3"/>
  <c r="F64" i="3"/>
  <c r="E64" i="3"/>
  <c r="G66" i="1"/>
  <c r="H66" i="1" s="1"/>
  <c r="I66" i="1" s="1"/>
  <c r="D67" i="1" s="1"/>
  <c r="B124" i="1"/>
  <c r="C123" i="1"/>
  <c r="E123" i="1"/>
  <c r="F123" i="1"/>
  <c r="D65" i="3" l="1"/>
  <c r="C65" i="3"/>
  <c r="E65" i="3"/>
  <c r="F65" i="3"/>
  <c r="B66" i="3"/>
  <c r="G65" i="3"/>
  <c r="G67" i="1"/>
  <c r="H67" i="1" s="1"/>
  <c r="I67" i="1" s="1"/>
  <c r="D68" i="1" s="1"/>
  <c r="B125" i="1"/>
  <c r="C124" i="1"/>
  <c r="E124" i="1"/>
  <c r="F124" i="1"/>
  <c r="C66" i="3" l="1"/>
  <c r="D66" i="3"/>
  <c r="E66" i="3"/>
  <c r="G66" i="3"/>
  <c r="B67" i="3"/>
  <c r="F66" i="3"/>
  <c r="G68" i="1"/>
  <c r="H68" i="1" s="1"/>
  <c r="I68" i="1" s="1"/>
  <c r="D69" i="1" s="1"/>
  <c r="B126" i="1"/>
  <c r="C125" i="1"/>
  <c r="E125" i="1"/>
  <c r="F125" i="1"/>
  <c r="B68" i="3" l="1"/>
  <c r="C67" i="3"/>
  <c r="D67" i="3"/>
  <c r="E67" i="3"/>
  <c r="F67" i="3"/>
  <c r="G67" i="3"/>
  <c r="I69" i="1"/>
  <c r="D70" i="1" s="1"/>
  <c r="G69" i="1"/>
  <c r="H69" i="1" s="1"/>
  <c r="B127" i="1"/>
  <c r="C126" i="1"/>
  <c r="E126" i="1"/>
  <c r="F126" i="1"/>
  <c r="C68" i="3" l="1"/>
  <c r="D68" i="3"/>
  <c r="E68" i="3"/>
  <c r="B69" i="3"/>
  <c r="G68" i="3"/>
  <c r="F68" i="3"/>
  <c r="B128" i="1"/>
  <c r="C127" i="1"/>
  <c r="E127" i="1"/>
  <c r="F127" i="1"/>
  <c r="I70" i="1"/>
  <c r="D71" i="1" s="1"/>
  <c r="G70" i="1"/>
  <c r="H70" i="1" s="1"/>
  <c r="D69" i="3" l="1"/>
  <c r="E69" i="3"/>
  <c r="G69" i="3"/>
  <c r="F69" i="3"/>
  <c r="C69" i="3"/>
  <c r="B70" i="3"/>
  <c r="G71" i="1"/>
  <c r="H71" i="1" s="1"/>
  <c r="I71" i="1" s="1"/>
  <c r="D72" i="1" s="1"/>
  <c r="B129" i="1"/>
  <c r="C128" i="1"/>
  <c r="E128" i="1"/>
  <c r="F128" i="1"/>
  <c r="F70" i="3" l="1"/>
  <c r="C70" i="3"/>
  <c r="D70" i="3"/>
  <c r="E70" i="3"/>
  <c r="G70" i="3"/>
  <c r="B71" i="3"/>
  <c r="G72" i="1"/>
  <c r="H72" i="1" s="1"/>
  <c r="I72" i="1" s="1"/>
  <c r="D73" i="1" s="1"/>
  <c r="B130" i="1"/>
  <c r="C129" i="1"/>
  <c r="E129" i="1"/>
  <c r="F129" i="1"/>
  <c r="B72" i="3" l="1"/>
  <c r="C71" i="3"/>
  <c r="D71" i="3"/>
  <c r="E71" i="3"/>
  <c r="F71" i="3"/>
  <c r="G71" i="3"/>
  <c r="I73" i="1"/>
  <c r="D74" i="1" s="1"/>
  <c r="G73" i="1"/>
  <c r="H73" i="1" s="1"/>
  <c r="B131" i="1"/>
  <c r="C130" i="1"/>
  <c r="E130" i="1"/>
  <c r="F130" i="1"/>
  <c r="C72" i="3" l="1"/>
  <c r="F72" i="3"/>
  <c r="G72" i="3"/>
  <c r="D72" i="3"/>
  <c r="E72" i="3"/>
  <c r="B73" i="3"/>
  <c r="G74" i="1"/>
  <c r="H74" i="1" s="1"/>
  <c r="I74" i="1" s="1"/>
  <c r="D75" i="1" s="1"/>
  <c r="B132" i="1"/>
  <c r="C131" i="1"/>
  <c r="E131" i="1"/>
  <c r="F131" i="1"/>
  <c r="D73" i="3" l="1"/>
  <c r="B74" i="3"/>
  <c r="E73" i="3"/>
  <c r="F73" i="3"/>
  <c r="G73" i="3"/>
  <c r="C73" i="3"/>
  <c r="G75" i="1"/>
  <c r="H75" i="1" s="1"/>
  <c r="I75" i="1" s="1"/>
  <c r="D76" i="1" s="1"/>
  <c r="B133" i="1"/>
  <c r="C132" i="1"/>
  <c r="E132" i="1"/>
  <c r="F132" i="1"/>
  <c r="G74" i="3" l="1"/>
  <c r="B75" i="3"/>
  <c r="C74" i="3"/>
  <c r="D74" i="3"/>
  <c r="E74" i="3"/>
  <c r="F74" i="3"/>
  <c r="G76" i="1"/>
  <c r="H76" i="1" s="1"/>
  <c r="I76" i="1"/>
  <c r="D77" i="1" s="1"/>
  <c r="B134" i="1"/>
  <c r="C133" i="1"/>
  <c r="E133" i="1"/>
  <c r="F133" i="1"/>
  <c r="B76" i="3" l="1"/>
  <c r="C75" i="3"/>
  <c r="D75" i="3"/>
  <c r="F75" i="3"/>
  <c r="E75" i="3"/>
  <c r="G75" i="3"/>
  <c r="B135" i="1"/>
  <c r="C134" i="1"/>
  <c r="E134" i="1"/>
  <c r="F134" i="1"/>
  <c r="G77" i="1"/>
  <c r="H77" i="1" s="1"/>
  <c r="I77" i="1" s="1"/>
  <c r="D78" i="1" s="1"/>
  <c r="B77" i="3" l="1"/>
  <c r="F76" i="3"/>
  <c r="C76" i="3"/>
  <c r="D76" i="3"/>
  <c r="E76" i="3"/>
  <c r="G76" i="3"/>
  <c r="G78" i="1"/>
  <c r="H78" i="1" s="1"/>
  <c r="I78" i="1" s="1"/>
  <c r="D79" i="1" s="1"/>
  <c r="G135" i="1"/>
  <c r="H135" i="1"/>
  <c r="I135" i="1"/>
  <c r="B136" i="1"/>
  <c r="C135" i="1"/>
  <c r="D135" i="1"/>
  <c r="E135" i="1"/>
  <c r="F135" i="1"/>
  <c r="E77" i="3" l="1"/>
  <c r="B78" i="3"/>
  <c r="D77" i="3"/>
  <c r="G77" i="3"/>
  <c r="C77" i="3"/>
  <c r="F77" i="3"/>
  <c r="G79" i="1"/>
  <c r="H79" i="1" s="1"/>
  <c r="I79" i="1" s="1"/>
  <c r="D80" i="1" s="1"/>
  <c r="G136" i="1"/>
  <c r="H136" i="1"/>
  <c r="I136" i="1"/>
  <c r="B137" i="1"/>
  <c r="D136" i="1"/>
  <c r="F136" i="1"/>
  <c r="C136" i="1"/>
  <c r="E136" i="1"/>
  <c r="C78" i="3" l="1"/>
  <c r="D78" i="3"/>
  <c r="E78" i="3"/>
  <c r="F78" i="3"/>
  <c r="G78" i="3"/>
  <c r="B79" i="3"/>
  <c r="G80" i="1"/>
  <c r="H80" i="1" s="1"/>
  <c r="I80" i="1" s="1"/>
  <c r="D81" i="1" s="1"/>
  <c r="G137" i="1"/>
  <c r="H137" i="1"/>
  <c r="I137" i="1"/>
  <c r="B138" i="1"/>
  <c r="D137" i="1"/>
  <c r="C137" i="1"/>
  <c r="E137" i="1"/>
  <c r="F137" i="1"/>
  <c r="D79" i="3" l="1"/>
  <c r="E79" i="3"/>
  <c r="F79" i="3"/>
  <c r="G79" i="3"/>
  <c r="B80" i="3"/>
  <c r="C79" i="3"/>
  <c r="G81" i="1"/>
  <c r="H81" i="1" s="1"/>
  <c r="I81" i="1" s="1"/>
  <c r="D82" i="1" s="1"/>
  <c r="H138" i="1"/>
  <c r="I138" i="1"/>
  <c r="B139" i="1"/>
  <c r="D138" i="1"/>
  <c r="C138" i="1"/>
  <c r="E138" i="1"/>
  <c r="F138" i="1"/>
  <c r="G138" i="1"/>
  <c r="E80" i="3" l="1"/>
  <c r="F80" i="3"/>
  <c r="G80" i="3"/>
  <c r="C80" i="3"/>
  <c r="D80" i="3"/>
  <c r="B81" i="3"/>
  <c r="G82" i="1"/>
  <c r="H82" i="1" s="1"/>
  <c r="I82" i="1" s="1"/>
  <c r="D83" i="1" s="1"/>
  <c r="H139" i="1"/>
  <c r="I139" i="1"/>
  <c r="B140" i="1"/>
  <c r="D139" i="1"/>
  <c r="C139" i="1"/>
  <c r="E139" i="1"/>
  <c r="F139" i="1"/>
  <c r="G139" i="1"/>
  <c r="G81" i="3" l="1"/>
  <c r="C81" i="3"/>
  <c r="D81" i="3"/>
  <c r="B82" i="3"/>
  <c r="E81" i="3"/>
  <c r="F81" i="3"/>
  <c r="G83" i="1"/>
  <c r="H83" i="1" s="1"/>
  <c r="I83" i="1"/>
  <c r="D84" i="1" s="1"/>
  <c r="H140" i="1"/>
  <c r="I140" i="1"/>
  <c r="B141" i="1"/>
  <c r="D140" i="1"/>
  <c r="C140" i="1"/>
  <c r="E140" i="1"/>
  <c r="F140" i="1"/>
  <c r="G140" i="1"/>
  <c r="C82" i="3" l="1"/>
  <c r="D82" i="3"/>
  <c r="E82" i="3"/>
  <c r="F82" i="3"/>
  <c r="B83" i="3"/>
  <c r="G82" i="3"/>
  <c r="G84" i="1"/>
  <c r="H84" i="1" s="1"/>
  <c r="I84" i="1"/>
  <c r="D85" i="1" s="1"/>
  <c r="H141" i="1"/>
  <c r="I141" i="1"/>
  <c r="B142" i="1"/>
  <c r="D141" i="1"/>
  <c r="C141" i="1"/>
  <c r="E141" i="1"/>
  <c r="F141" i="1"/>
  <c r="G141" i="1"/>
  <c r="C83" i="3" l="1"/>
  <c r="D83" i="3"/>
  <c r="E83" i="3"/>
  <c r="F83" i="3"/>
  <c r="G83" i="3"/>
  <c r="B84" i="3"/>
  <c r="G85" i="1"/>
  <c r="H85" i="1" s="1"/>
  <c r="I85" i="1" s="1"/>
  <c r="D86" i="1" s="1"/>
  <c r="H142" i="1"/>
  <c r="I142" i="1"/>
  <c r="D142" i="1"/>
  <c r="B143" i="1"/>
  <c r="C142" i="1"/>
  <c r="E142" i="1"/>
  <c r="F142" i="1"/>
  <c r="G142" i="1"/>
  <c r="E84" i="3" l="1"/>
  <c r="F84" i="3"/>
  <c r="G84" i="3"/>
  <c r="B85" i="3"/>
  <c r="C84" i="3"/>
  <c r="D84" i="3"/>
  <c r="G86" i="1"/>
  <c r="H86" i="1" s="1"/>
  <c r="I86" i="1" s="1"/>
  <c r="D87" i="1" s="1"/>
  <c r="H143" i="1"/>
  <c r="I143" i="1"/>
  <c r="D143" i="1"/>
  <c r="C143" i="1"/>
  <c r="E143" i="1"/>
  <c r="G143" i="1"/>
  <c r="B144" i="1"/>
  <c r="F143" i="1"/>
  <c r="B86" i="3" l="1"/>
  <c r="C85" i="3"/>
  <c r="D85" i="3"/>
  <c r="E85" i="3"/>
  <c r="F85" i="3"/>
  <c r="G85" i="3"/>
  <c r="G87" i="1"/>
  <c r="H87" i="1" s="1"/>
  <c r="I87" i="1" s="1"/>
  <c r="D88" i="1" s="1"/>
  <c r="H144" i="1"/>
  <c r="I144" i="1"/>
  <c r="D144" i="1"/>
  <c r="F144" i="1"/>
  <c r="G144" i="1"/>
  <c r="B145" i="1"/>
  <c r="E144" i="1"/>
  <c r="C144" i="1"/>
  <c r="E86" i="3" l="1"/>
  <c r="F86" i="3"/>
  <c r="G86" i="3"/>
  <c r="B87" i="3"/>
  <c r="C86" i="3"/>
  <c r="D86" i="3"/>
  <c r="G88" i="1"/>
  <c r="H88" i="1" s="1"/>
  <c r="I88" i="1" s="1"/>
  <c r="D89" i="1" s="1"/>
  <c r="H145" i="1"/>
  <c r="I145" i="1"/>
  <c r="D145" i="1"/>
  <c r="E145" i="1"/>
  <c r="F145" i="1"/>
  <c r="C145" i="1"/>
  <c r="G145" i="1"/>
  <c r="B146" i="1"/>
  <c r="E87" i="3" l="1"/>
  <c r="F87" i="3"/>
  <c r="G87" i="3"/>
  <c r="B88" i="3"/>
  <c r="C87" i="3"/>
  <c r="D87" i="3"/>
  <c r="I89" i="1"/>
  <c r="D90" i="1" s="1"/>
  <c r="G89" i="1"/>
  <c r="H89" i="1" s="1"/>
  <c r="H146" i="1"/>
  <c r="I146" i="1"/>
  <c r="D146" i="1"/>
  <c r="C146" i="1"/>
  <c r="E146" i="1"/>
  <c r="F146" i="1"/>
  <c r="B147" i="1"/>
  <c r="G146" i="1"/>
  <c r="E88" i="3" l="1"/>
  <c r="F88" i="3"/>
  <c r="G88" i="3"/>
  <c r="B89" i="3"/>
  <c r="C88" i="3"/>
  <c r="D88" i="3"/>
  <c r="H147" i="1"/>
  <c r="I147" i="1"/>
  <c r="D147" i="1"/>
  <c r="G147" i="1"/>
  <c r="B148" i="1"/>
  <c r="C147" i="1"/>
  <c r="E147" i="1"/>
  <c r="F147" i="1"/>
  <c r="I90" i="1"/>
  <c r="D91" i="1" s="1"/>
  <c r="G90" i="1"/>
  <c r="H90" i="1" s="1"/>
  <c r="F89" i="3" l="1"/>
  <c r="G89" i="3"/>
  <c r="B90" i="3"/>
  <c r="C89" i="3"/>
  <c r="D89" i="3"/>
  <c r="E89" i="3"/>
  <c r="I91" i="1"/>
  <c r="D92" i="1" s="1"/>
  <c r="G91" i="1"/>
  <c r="H91" i="1" s="1"/>
  <c r="H148" i="1"/>
  <c r="I148" i="1"/>
  <c r="D148" i="1"/>
  <c r="C148" i="1"/>
  <c r="F148" i="1"/>
  <c r="G148" i="1"/>
  <c r="B149" i="1"/>
  <c r="E148" i="1"/>
  <c r="B91" i="3" l="1"/>
  <c r="D90" i="3"/>
  <c r="C90" i="3"/>
  <c r="F90" i="3"/>
  <c r="E90" i="3"/>
  <c r="G90" i="3"/>
  <c r="G92" i="1"/>
  <c r="H92" i="1" s="1"/>
  <c r="I92" i="1" s="1"/>
  <c r="D93" i="1" s="1"/>
  <c r="H149" i="1"/>
  <c r="I149" i="1"/>
  <c r="D149" i="1"/>
  <c r="E149" i="1"/>
  <c r="F149" i="1"/>
  <c r="G149" i="1"/>
  <c r="C149" i="1"/>
  <c r="B150" i="1"/>
  <c r="C91" i="3" l="1"/>
  <c r="D91" i="3"/>
  <c r="E91" i="3"/>
  <c r="G91" i="3"/>
  <c r="B92" i="3"/>
  <c r="F91" i="3"/>
  <c r="G93" i="1"/>
  <c r="H93" i="1" s="1"/>
  <c r="I93" i="1" s="1"/>
  <c r="D94" i="1" s="1"/>
  <c r="H150" i="1"/>
  <c r="I150" i="1"/>
  <c r="D150" i="1"/>
  <c r="B151" i="1"/>
  <c r="C150" i="1"/>
  <c r="E150" i="1"/>
  <c r="F150" i="1"/>
  <c r="G150" i="1"/>
  <c r="E92" i="3" l="1"/>
  <c r="F92" i="3"/>
  <c r="C92" i="3"/>
  <c r="G92" i="3"/>
  <c r="B93" i="3"/>
  <c r="D92" i="3"/>
  <c r="G94" i="1"/>
  <c r="H94" i="1" s="1"/>
  <c r="I94" i="1" s="1"/>
  <c r="D95" i="1" s="1"/>
  <c r="H151" i="1"/>
  <c r="I151" i="1"/>
  <c r="D151" i="1"/>
  <c r="C151" i="1"/>
  <c r="E151" i="1"/>
  <c r="G151" i="1"/>
  <c r="B152" i="1"/>
  <c r="F151" i="1"/>
  <c r="G93" i="3" l="1"/>
  <c r="D93" i="3"/>
  <c r="B94" i="3"/>
  <c r="E93" i="3"/>
  <c r="F93" i="3"/>
  <c r="C93" i="3"/>
  <c r="I95" i="1"/>
  <c r="D96" i="1" s="1"/>
  <c r="G95" i="1"/>
  <c r="H95" i="1" s="1"/>
  <c r="H152" i="1"/>
  <c r="I152" i="1"/>
  <c r="D152" i="1"/>
  <c r="F152" i="1"/>
  <c r="G152" i="1"/>
  <c r="B153" i="1"/>
  <c r="C152" i="1"/>
  <c r="E152" i="1"/>
  <c r="C94" i="3" l="1"/>
  <c r="D94" i="3"/>
  <c r="E94" i="3"/>
  <c r="F94" i="3"/>
  <c r="G94" i="3"/>
  <c r="B95" i="3"/>
  <c r="H153" i="1"/>
  <c r="I153" i="1"/>
  <c r="D153" i="1"/>
  <c r="E153" i="1"/>
  <c r="F153" i="1"/>
  <c r="C153" i="1"/>
  <c r="G153" i="1"/>
  <c r="B154" i="1"/>
  <c r="G96" i="1"/>
  <c r="H96" i="1" s="1"/>
  <c r="I96" i="1" s="1"/>
  <c r="D97" i="1" s="1"/>
  <c r="D95" i="3" l="1"/>
  <c r="E95" i="3"/>
  <c r="F95" i="3"/>
  <c r="G95" i="3"/>
  <c r="B96" i="3"/>
  <c r="C95" i="3"/>
  <c r="G97" i="1"/>
  <c r="H97" i="1" s="1"/>
  <c r="I97" i="1" s="1"/>
  <c r="D98" i="1" s="1"/>
  <c r="H154" i="1"/>
  <c r="I154" i="1"/>
  <c r="D154" i="1"/>
  <c r="C154" i="1"/>
  <c r="E154" i="1"/>
  <c r="F154" i="1"/>
  <c r="B155" i="1"/>
  <c r="G154" i="1"/>
  <c r="E96" i="3" l="1"/>
  <c r="C96" i="3"/>
  <c r="F96" i="3"/>
  <c r="G96" i="3"/>
  <c r="B97" i="3"/>
  <c r="D96" i="3"/>
  <c r="G98" i="1"/>
  <c r="H98" i="1" s="1"/>
  <c r="I98" i="1" s="1"/>
  <c r="D99" i="1" s="1"/>
  <c r="H155" i="1"/>
  <c r="I155" i="1"/>
  <c r="D155" i="1"/>
  <c r="G155" i="1"/>
  <c r="B156" i="1"/>
  <c r="C155" i="1"/>
  <c r="E155" i="1"/>
  <c r="F155" i="1"/>
  <c r="G97" i="3" l="1"/>
  <c r="B98" i="3"/>
  <c r="C97" i="3"/>
  <c r="E97" i="3"/>
  <c r="D97" i="3"/>
  <c r="F97" i="3"/>
  <c r="G99" i="1"/>
  <c r="H99" i="1" s="1"/>
  <c r="I99" i="1" s="1"/>
  <c r="D100" i="1" s="1"/>
  <c r="H156" i="1"/>
  <c r="D156" i="1"/>
  <c r="C156" i="1"/>
  <c r="F156" i="1"/>
  <c r="G156" i="1"/>
  <c r="B157" i="1"/>
  <c r="E156" i="1"/>
  <c r="I156" i="1"/>
  <c r="C98" i="3" l="1"/>
  <c r="D98" i="3"/>
  <c r="G98" i="3"/>
  <c r="B99" i="3"/>
  <c r="E98" i="3"/>
  <c r="F98" i="3"/>
  <c r="G100" i="1"/>
  <c r="H100" i="1" s="1"/>
  <c r="I100" i="1" s="1"/>
  <c r="D101" i="1" s="1"/>
  <c r="H157" i="1"/>
  <c r="D157" i="1"/>
  <c r="C157" i="1"/>
  <c r="E157" i="1"/>
  <c r="F157" i="1"/>
  <c r="I157" i="1"/>
  <c r="B158" i="1"/>
  <c r="G157" i="1"/>
  <c r="D99" i="3" l="1"/>
  <c r="E99" i="3"/>
  <c r="F99" i="3"/>
  <c r="G99" i="3"/>
  <c r="B100" i="3"/>
  <c r="C99" i="3"/>
  <c r="G101" i="1"/>
  <c r="H101" i="1" s="1"/>
  <c r="I101" i="1" s="1"/>
  <c r="D102" i="1" s="1"/>
  <c r="H158" i="1"/>
  <c r="D158" i="1"/>
  <c r="F158" i="1"/>
  <c r="G158" i="1"/>
  <c r="I158" i="1"/>
  <c r="C158" i="1"/>
  <c r="E158" i="1"/>
  <c r="B159" i="1"/>
  <c r="F100" i="3" l="1"/>
  <c r="B101" i="3"/>
  <c r="G100" i="3"/>
  <c r="C100" i="3"/>
  <c r="D100" i="3"/>
  <c r="E100" i="3"/>
  <c r="G102" i="1"/>
  <c r="H102" i="1" s="1"/>
  <c r="I102" i="1" s="1"/>
  <c r="D103" i="1" s="1"/>
  <c r="H159" i="1"/>
  <c r="D159" i="1"/>
  <c r="I159" i="1"/>
  <c r="B160" i="1"/>
  <c r="C159" i="1"/>
  <c r="E159" i="1"/>
  <c r="F159" i="1"/>
  <c r="G159" i="1"/>
  <c r="B102" i="3" l="1"/>
  <c r="C101" i="3"/>
  <c r="D101" i="3"/>
  <c r="E101" i="3"/>
  <c r="G101" i="3"/>
  <c r="F101" i="3"/>
  <c r="G103" i="1"/>
  <c r="H103" i="1" s="1"/>
  <c r="I103" i="1"/>
  <c r="D104" i="1" s="1"/>
  <c r="H160" i="1"/>
  <c r="D160" i="1"/>
  <c r="C160" i="1"/>
  <c r="F160" i="1"/>
  <c r="G160" i="1"/>
  <c r="I160" i="1"/>
  <c r="B161" i="1"/>
  <c r="E160" i="1"/>
  <c r="C102" i="3" l="1"/>
  <c r="D102" i="3"/>
  <c r="E102" i="3"/>
  <c r="F102" i="3"/>
  <c r="G102" i="3"/>
  <c r="B103" i="3"/>
  <c r="G104" i="1"/>
  <c r="H104" i="1" s="1"/>
  <c r="I104" i="1"/>
  <c r="D105" i="1" s="1"/>
  <c r="H161" i="1"/>
  <c r="D161" i="1"/>
  <c r="C161" i="1"/>
  <c r="E161" i="1"/>
  <c r="F161" i="1"/>
  <c r="I161" i="1"/>
  <c r="B162" i="1"/>
  <c r="G161" i="1"/>
  <c r="C103" i="3" l="1"/>
  <c r="D103" i="3"/>
  <c r="E103" i="3"/>
  <c r="F103" i="3"/>
  <c r="G103" i="3"/>
  <c r="B104" i="3"/>
  <c r="G105" i="1"/>
  <c r="H105" i="1" s="1"/>
  <c r="I105" i="1"/>
  <c r="D106" i="1" s="1"/>
  <c r="H162" i="1"/>
  <c r="D162" i="1"/>
  <c r="F162" i="1"/>
  <c r="G162" i="1"/>
  <c r="I162" i="1"/>
  <c r="C162" i="1"/>
  <c r="E162" i="1"/>
  <c r="B163" i="1"/>
  <c r="D104" i="3" l="1"/>
  <c r="F104" i="3"/>
  <c r="G104" i="3"/>
  <c r="E104" i="3"/>
  <c r="B105" i="3"/>
  <c r="C104" i="3"/>
  <c r="G106" i="1"/>
  <c r="H106" i="1" s="1"/>
  <c r="I106" i="1"/>
  <c r="D107" i="1" s="1"/>
  <c r="G163" i="1"/>
  <c r="H163" i="1"/>
  <c r="I163" i="1"/>
  <c r="C163" i="1"/>
  <c r="D163" i="1"/>
  <c r="B164" i="1"/>
  <c r="E163" i="1"/>
  <c r="F163" i="1"/>
  <c r="G105" i="3" l="1"/>
  <c r="B106" i="3"/>
  <c r="C105" i="3"/>
  <c r="D105" i="3"/>
  <c r="E105" i="3"/>
  <c r="F105" i="3"/>
  <c r="G164" i="1"/>
  <c r="H164" i="1"/>
  <c r="I164" i="1"/>
  <c r="C164" i="1"/>
  <c r="D164" i="1"/>
  <c r="E164" i="1"/>
  <c r="F164" i="1"/>
  <c r="B165" i="1"/>
  <c r="G107" i="1"/>
  <c r="H107" i="1" s="1"/>
  <c r="I107" i="1"/>
  <c r="D108" i="1" s="1"/>
  <c r="B107" i="3" l="1"/>
  <c r="G106" i="3"/>
  <c r="C106" i="3"/>
  <c r="E106" i="3"/>
  <c r="F106" i="3"/>
  <c r="D106" i="3"/>
  <c r="G165" i="1"/>
  <c r="H165" i="1"/>
  <c r="I165" i="1"/>
  <c r="C165" i="1"/>
  <c r="D165" i="1"/>
  <c r="E165" i="1"/>
  <c r="F165" i="1"/>
  <c r="B166" i="1"/>
  <c r="G108" i="1"/>
  <c r="H108" i="1" s="1"/>
  <c r="I108" i="1" s="1"/>
  <c r="D109" i="1" s="1"/>
  <c r="D107" i="3" l="1"/>
  <c r="G107" i="3"/>
  <c r="C107" i="3"/>
  <c r="E107" i="3"/>
  <c r="F107" i="3"/>
  <c r="B108" i="3"/>
  <c r="G109" i="1"/>
  <c r="H109" i="1" s="1"/>
  <c r="I109" i="1" s="1"/>
  <c r="D110" i="1" s="1"/>
  <c r="G166" i="1"/>
  <c r="H166" i="1"/>
  <c r="I166" i="1"/>
  <c r="C166" i="1"/>
  <c r="D166" i="1"/>
  <c r="F166" i="1"/>
  <c r="B167" i="1"/>
  <c r="E166" i="1"/>
  <c r="E108" i="3" l="1"/>
  <c r="C108" i="3"/>
  <c r="F108" i="3"/>
  <c r="G108" i="3"/>
  <c r="B109" i="3"/>
  <c r="D108" i="3"/>
  <c r="G110" i="1"/>
  <c r="H110" i="1" s="1"/>
  <c r="I110" i="1"/>
  <c r="D111" i="1" s="1"/>
  <c r="G167" i="1"/>
  <c r="H167" i="1"/>
  <c r="I167" i="1"/>
  <c r="C167" i="1"/>
  <c r="D167" i="1"/>
  <c r="E167" i="1"/>
  <c r="F167" i="1"/>
  <c r="B168" i="1"/>
  <c r="G109" i="3" l="1"/>
  <c r="C109" i="3"/>
  <c r="E109" i="3"/>
  <c r="B110" i="3"/>
  <c r="D109" i="3"/>
  <c r="F109" i="3"/>
  <c r="G111" i="1"/>
  <c r="H111" i="1" s="1"/>
  <c r="I111" i="1" s="1"/>
  <c r="D112" i="1" s="1"/>
  <c r="G168" i="1"/>
  <c r="H168" i="1"/>
  <c r="I168" i="1"/>
  <c r="C168" i="1"/>
  <c r="D168" i="1"/>
  <c r="E168" i="1"/>
  <c r="F168" i="1"/>
  <c r="B169" i="1"/>
  <c r="B111" i="3" l="1"/>
  <c r="D110" i="3"/>
  <c r="E110" i="3"/>
  <c r="F110" i="3"/>
  <c r="C110" i="3"/>
  <c r="G110" i="3"/>
  <c r="G112" i="1"/>
  <c r="H112" i="1" s="1"/>
  <c r="I112" i="1"/>
  <c r="D113" i="1" s="1"/>
  <c r="G169" i="1"/>
  <c r="H169" i="1"/>
  <c r="I169" i="1"/>
  <c r="C169" i="1"/>
  <c r="D169" i="1"/>
  <c r="E169" i="1"/>
  <c r="F169" i="1"/>
  <c r="B170" i="1"/>
  <c r="D111" i="3" l="1"/>
  <c r="E111" i="3"/>
  <c r="F111" i="3"/>
  <c r="B112" i="3"/>
  <c r="C111" i="3"/>
  <c r="G111" i="3"/>
  <c r="G170" i="1"/>
  <c r="H170" i="1"/>
  <c r="I170" i="1"/>
  <c r="C170" i="1"/>
  <c r="D170" i="1"/>
  <c r="E170" i="1"/>
  <c r="F170" i="1"/>
  <c r="B171" i="1"/>
  <c r="G113" i="1"/>
  <c r="H113" i="1" s="1"/>
  <c r="I113" i="1"/>
  <c r="D114" i="1" s="1"/>
  <c r="D112" i="3" l="1"/>
  <c r="E112" i="3"/>
  <c r="F112" i="3"/>
  <c r="G112" i="3"/>
  <c r="B113" i="3"/>
  <c r="C112" i="3"/>
  <c r="G114" i="1"/>
  <c r="H114" i="1" s="1"/>
  <c r="I114" i="1"/>
  <c r="D115" i="1" s="1"/>
  <c r="G171" i="1"/>
  <c r="H171" i="1"/>
  <c r="I171" i="1"/>
  <c r="C171" i="1"/>
  <c r="D171" i="1"/>
  <c r="B172" i="1"/>
  <c r="E171" i="1"/>
  <c r="F171" i="1"/>
  <c r="F113" i="3" l="1"/>
  <c r="G113" i="3"/>
  <c r="B114" i="3"/>
  <c r="E113" i="3"/>
  <c r="C113" i="3"/>
  <c r="D113" i="3"/>
  <c r="G172" i="1"/>
  <c r="H172" i="1"/>
  <c r="I172" i="1"/>
  <c r="C172" i="1"/>
  <c r="D172" i="1"/>
  <c r="E172" i="1"/>
  <c r="F172" i="1"/>
  <c r="B173" i="1"/>
  <c r="G115" i="1"/>
  <c r="H115" i="1" s="1"/>
  <c r="I115" i="1" s="1"/>
  <c r="D116" i="1" s="1"/>
  <c r="B115" i="3" l="1"/>
  <c r="D114" i="3"/>
  <c r="F114" i="3"/>
  <c r="C114" i="3"/>
  <c r="G114" i="3"/>
  <c r="E114" i="3"/>
  <c r="G116" i="1"/>
  <c r="H116" i="1" s="1"/>
  <c r="I116" i="1" s="1"/>
  <c r="D117" i="1" s="1"/>
  <c r="G173" i="1"/>
  <c r="H173" i="1"/>
  <c r="I173" i="1"/>
  <c r="C173" i="1"/>
  <c r="D173" i="1"/>
  <c r="E173" i="1"/>
  <c r="F173" i="1"/>
  <c r="B174" i="1"/>
  <c r="D115" i="3" l="1"/>
  <c r="E115" i="3"/>
  <c r="F115" i="3"/>
  <c r="G115" i="3"/>
  <c r="C115" i="3"/>
  <c r="B116" i="3"/>
  <c r="G117" i="1"/>
  <c r="H117" i="1" s="1"/>
  <c r="I117" i="1" s="1"/>
  <c r="D118" i="1" s="1"/>
  <c r="G174" i="1"/>
  <c r="H174" i="1"/>
  <c r="I174" i="1"/>
  <c r="C174" i="1"/>
  <c r="D174" i="1"/>
  <c r="F174" i="1"/>
  <c r="B175" i="1"/>
  <c r="E174" i="1"/>
  <c r="F116" i="3" l="1"/>
  <c r="G116" i="3"/>
  <c r="C116" i="3"/>
  <c r="B117" i="3"/>
  <c r="D116" i="3"/>
  <c r="E116" i="3"/>
  <c r="I118" i="1"/>
  <c r="D119" i="1" s="1"/>
  <c r="G118" i="1"/>
  <c r="H118" i="1" s="1"/>
  <c r="G175" i="1"/>
  <c r="H175" i="1"/>
  <c r="I175" i="1"/>
  <c r="C175" i="1"/>
  <c r="D175" i="1"/>
  <c r="E175" i="1"/>
  <c r="F175" i="1"/>
  <c r="B176" i="1"/>
  <c r="G117" i="3" l="1"/>
  <c r="B118" i="3"/>
  <c r="C117" i="3"/>
  <c r="E117" i="3"/>
  <c r="F117" i="3"/>
  <c r="D117" i="3"/>
  <c r="G119" i="1"/>
  <c r="H119" i="1" s="1"/>
  <c r="I119" i="1" s="1"/>
  <c r="D120" i="1" s="1"/>
  <c r="G176" i="1"/>
  <c r="H176" i="1"/>
  <c r="I176" i="1"/>
  <c r="C176" i="1"/>
  <c r="D176" i="1"/>
  <c r="E176" i="1"/>
  <c r="F176" i="1"/>
  <c r="B177" i="1"/>
  <c r="C118" i="3" l="1"/>
  <c r="E118" i="3"/>
  <c r="D118" i="3"/>
  <c r="B119" i="3"/>
  <c r="F118" i="3"/>
  <c r="G118" i="3"/>
  <c r="G120" i="1"/>
  <c r="H120" i="1" s="1"/>
  <c r="I120" i="1" s="1"/>
  <c r="D121" i="1" s="1"/>
  <c r="G177" i="1"/>
  <c r="H177" i="1"/>
  <c r="I177" i="1"/>
  <c r="C177" i="1"/>
  <c r="D177" i="1"/>
  <c r="E177" i="1"/>
  <c r="F177" i="1"/>
  <c r="B178" i="1"/>
  <c r="D119" i="3" l="1"/>
  <c r="E119" i="3"/>
  <c r="G119" i="3"/>
  <c r="F119" i="3"/>
  <c r="B120" i="3"/>
  <c r="C119" i="3"/>
  <c r="G121" i="1"/>
  <c r="H121" i="1" s="1"/>
  <c r="I121" i="1"/>
  <c r="D122" i="1" s="1"/>
  <c r="G178" i="1"/>
  <c r="H178" i="1"/>
  <c r="I178" i="1"/>
  <c r="C178" i="1"/>
  <c r="D178" i="1"/>
  <c r="E178" i="1"/>
  <c r="F178" i="1"/>
  <c r="B179" i="1"/>
  <c r="E120" i="3" l="1"/>
  <c r="F120" i="3"/>
  <c r="G120" i="3"/>
  <c r="C120" i="3"/>
  <c r="B121" i="3"/>
  <c r="D120" i="3"/>
  <c r="G179" i="1"/>
  <c r="H179" i="1"/>
  <c r="I179" i="1"/>
  <c r="C179" i="1"/>
  <c r="D179" i="1"/>
  <c r="B180" i="1"/>
  <c r="E179" i="1"/>
  <c r="F179" i="1"/>
  <c r="G122" i="1"/>
  <c r="H122" i="1" s="1"/>
  <c r="I122" i="1" s="1"/>
  <c r="D123" i="1" s="1"/>
  <c r="B122" i="3" l="1"/>
  <c r="C121" i="3"/>
  <c r="D121" i="3"/>
  <c r="E121" i="3"/>
  <c r="G121" i="3"/>
  <c r="F121" i="3"/>
  <c r="G123" i="1"/>
  <c r="H123" i="1" s="1"/>
  <c r="I123" i="1" s="1"/>
  <c r="D124" i="1" s="1"/>
  <c r="G180" i="1"/>
  <c r="H180" i="1"/>
  <c r="I180" i="1"/>
  <c r="C180" i="1"/>
  <c r="D180" i="1"/>
  <c r="E180" i="1"/>
  <c r="F180" i="1"/>
  <c r="B181" i="1"/>
  <c r="C122" i="3" l="1"/>
  <c r="G122" i="3"/>
  <c r="D122" i="3"/>
  <c r="B123" i="3"/>
  <c r="F122" i="3"/>
  <c r="E122" i="3"/>
  <c r="G124" i="1"/>
  <c r="H124" i="1" s="1"/>
  <c r="I124" i="1"/>
  <c r="D125" i="1" s="1"/>
  <c r="G181" i="1"/>
  <c r="H181" i="1"/>
  <c r="I181" i="1"/>
  <c r="C181" i="1"/>
  <c r="D181" i="1"/>
  <c r="E181" i="1"/>
  <c r="F181" i="1"/>
  <c r="B182" i="1"/>
  <c r="B124" i="3" l="1"/>
  <c r="F123" i="3"/>
  <c r="G123" i="3"/>
  <c r="E123" i="3"/>
  <c r="C123" i="3"/>
  <c r="D123" i="3"/>
  <c r="G182" i="1"/>
  <c r="H182" i="1"/>
  <c r="I182" i="1"/>
  <c r="C182" i="1"/>
  <c r="D182" i="1"/>
  <c r="F182" i="1"/>
  <c r="B183" i="1"/>
  <c r="E182" i="1"/>
  <c r="G125" i="1"/>
  <c r="H125" i="1" s="1"/>
  <c r="I125" i="1"/>
  <c r="D126" i="1" s="1"/>
  <c r="E124" i="3" l="1"/>
  <c r="F124" i="3"/>
  <c r="G124" i="3"/>
  <c r="C124" i="3"/>
  <c r="B125" i="3"/>
  <c r="D124" i="3"/>
  <c r="G183" i="1"/>
  <c r="H183" i="1"/>
  <c r="I183" i="1"/>
  <c r="C183" i="1"/>
  <c r="D183" i="1"/>
  <c r="E183" i="1"/>
  <c r="F183" i="1"/>
  <c r="B184" i="1"/>
  <c r="G126" i="1"/>
  <c r="H126" i="1" s="1"/>
  <c r="I126" i="1"/>
  <c r="D127" i="1" s="1"/>
  <c r="B126" i="3" l="1"/>
  <c r="D125" i="3"/>
  <c r="C125" i="3"/>
  <c r="E125" i="3"/>
  <c r="G125" i="3"/>
  <c r="F125" i="3"/>
  <c r="G184" i="1"/>
  <c r="H184" i="1"/>
  <c r="I184" i="1"/>
  <c r="C184" i="1"/>
  <c r="D184" i="1"/>
  <c r="E184" i="1"/>
  <c r="F184" i="1"/>
  <c r="B185" i="1"/>
  <c r="G127" i="1"/>
  <c r="H127" i="1" s="1"/>
  <c r="I127" i="1" s="1"/>
  <c r="D128" i="1" s="1"/>
  <c r="C126" i="3" l="1"/>
  <c r="F126" i="3"/>
  <c r="D126" i="3"/>
  <c r="E126" i="3"/>
  <c r="G126" i="3"/>
  <c r="B127" i="3"/>
  <c r="G128" i="1"/>
  <c r="H128" i="1" s="1"/>
  <c r="I128" i="1"/>
  <c r="D129" i="1" s="1"/>
  <c r="G185" i="1"/>
  <c r="H185" i="1"/>
  <c r="I185" i="1"/>
  <c r="C185" i="1"/>
  <c r="D185" i="1"/>
  <c r="E185" i="1"/>
  <c r="F185" i="1"/>
  <c r="B186" i="1"/>
  <c r="D127" i="3" l="1"/>
  <c r="G127" i="3"/>
  <c r="E127" i="3"/>
  <c r="B128" i="3"/>
  <c r="C127" i="3"/>
  <c r="F127" i="3"/>
  <c r="G186" i="1"/>
  <c r="H186" i="1"/>
  <c r="I186" i="1"/>
  <c r="C186" i="1"/>
  <c r="D186" i="1"/>
  <c r="E186" i="1"/>
  <c r="F186" i="1"/>
  <c r="B187" i="1"/>
  <c r="G129" i="1"/>
  <c r="H129" i="1" s="1"/>
  <c r="I129" i="1" s="1"/>
  <c r="D130" i="1" s="1"/>
  <c r="D128" i="3" l="1"/>
  <c r="E128" i="3"/>
  <c r="G128" i="3"/>
  <c r="B129" i="3"/>
  <c r="F128" i="3"/>
  <c r="C128" i="3"/>
  <c r="G130" i="1"/>
  <c r="H130" i="1" s="1"/>
  <c r="I130" i="1" s="1"/>
  <c r="D131" i="1" s="1"/>
  <c r="G187" i="1"/>
  <c r="H187" i="1"/>
  <c r="I187" i="1"/>
  <c r="C187" i="1"/>
  <c r="D187" i="1"/>
  <c r="B188" i="1"/>
  <c r="E187" i="1"/>
  <c r="F187" i="1"/>
  <c r="E129" i="3" l="1"/>
  <c r="B130" i="3"/>
  <c r="G129" i="3"/>
  <c r="D129" i="3"/>
  <c r="F129" i="3"/>
  <c r="C129" i="3"/>
  <c r="G131" i="1"/>
  <c r="H131" i="1" s="1"/>
  <c r="I131" i="1" s="1"/>
  <c r="D132" i="1" s="1"/>
  <c r="G188" i="1"/>
  <c r="H188" i="1"/>
  <c r="I188" i="1"/>
  <c r="C188" i="1"/>
  <c r="D188" i="1"/>
  <c r="E188" i="1"/>
  <c r="F188" i="1"/>
  <c r="B189" i="1"/>
  <c r="E130" i="3" l="1"/>
  <c r="C130" i="3"/>
  <c r="F130" i="3"/>
  <c r="G130" i="3"/>
  <c r="B131" i="3"/>
  <c r="D130" i="3"/>
  <c r="G132" i="1"/>
  <c r="H132" i="1" s="1"/>
  <c r="I132" i="1"/>
  <c r="D133" i="1" s="1"/>
  <c r="G189" i="1"/>
  <c r="H189" i="1"/>
  <c r="I189" i="1"/>
  <c r="C189" i="1"/>
  <c r="D189" i="1"/>
  <c r="E189" i="1"/>
  <c r="F189" i="1"/>
  <c r="B190" i="1"/>
  <c r="F131" i="3" l="1"/>
  <c r="G131" i="3"/>
  <c r="C131" i="3"/>
  <c r="D131" i="3"/>
  <c r="E131" i="3"/>
  <c r="B132" i="3"/>
  <c r="G133" i="1"/>
  <c r="H133" i="1" s="1"/>
  <c r="I133" i="1"/>
  <c r="D134" i="1" s="1"/>
  <c r="G190" i="1"/>
  <c r="H190" i="1"/>
  <c r="I190" i="1"/>
  <c r="C190" i="1"/>
  <c r="D190" i="1"/>
  <c r="F190" i="1"/>
  <c r="B191" i="1"/>
  <c r="E190" i="1"/>
  <c r="B133" i="3" l="1"/>
  <c r="F132" i="3"/>
  <c r="C132" i="3"/>
  <c r="E132" i="3"/>
  <c r="D132" i="3"/>
  <c r="G132" i="3"/>
  <c r="G134" i="1"/>
  <c r="H134" i="1" s="1"/>
  <c r="I134" i="1" s="1"/>
  <c r="G191" i="1"/>
  <c r="H191" i="1"/>
  <c r="I191" i="1"/>
  <c r="C191" i="1"/>
  <c r="D191" i="1"/>
  <c r="E191" i="1"/>
  <c r="F191" i="1"/>
  <c r="B192" i="1"/>
  <c r="B134" i="3" l="1"/>
  <c r="D133" i="3"/>
  <c r="E133" i="3"/>
  <c r="G133" i="3"/>
  <c r="F133" i="3"/>
  <c r="C133" i="3"/>
  <c r="G192" i="1"/>
  <c r="H192" i="1"/>
  <c r="I192" i="1"/>
  <c r="C192" i="1"/>
  <c r="D192" i="1"/>
  <c r="E192" i="1"/>
  <c r="F192" i="1"/>
  <c r="B193" i="1"/>
  <c r="B135" i="3" l="1"/>
  <c r="E134" i="3"/>
  <c r="F134" i="3"/>
  <c r="G134" i="3"/>
  <c r="C134" i="3"/>
  <c r="D134" i="3"/>
  <c r="G193" i="1"/>
  <c r="H193" i="1"/>
  <c r="I193" i="1"/>
  <c r="C193" i="1"/>
  <c r="D193" i="1"/>
  <c r="E193" i="1"/>
  <c r="F193" i="1"/>
  <c r="B194" i="1"/>
  <c r="C135" i="3" l="1"/>
  <c r="B136" i="3"/>
  <c r="G135" i="3"/>
  <c r="F135" i="3"/>
  <c r="E135" i="3"/>
  <c r="D135" i="3"/>
  <c r="G194" i="1"/>
  <c r="H194" i="1"/>
  <c r="I194" i="1"/>
  <c r="C194" i="1"/>
  <c r="D194" i="1"/>
  <c r="E194" i="1"/>
  <c r="F194" i="1"/>
  <c r="B195" i="1"/>
  <c r="E136" i="3" l="1"/>
  <c r="F136" i="3"/>
  <c r="G136" i="3"/>
  <c r="D136" i="3"/>
  <c r="C136" i="3"/>
  <c r="B137" i="3"/>
  <c r="G195" i="1"/>
  <c r="H195" i="1"/>
  <c r="I195" i="1"/>
  <c r="C195" i="1"/>
  <c r="D195" i="1"/>
  <c r="B196" i="1"/>
  <c r="E195" i="1"/>
  <c r="F195" i="1"/>
  <c r="B138" i="3" l="1"/>
  <c r="G137" i="3"/>
  <c r="C137" i="3"/>
  <c r="E137" i="3"/>
  <c r="D137" i="3"/>
  <c r="F137" i="3"/>
  <c r="G196" i="1"/>
  <c r="H196" i="1"/>
  <c r="I196" i="1"/>
  <c r="C196" i="1"/>
  <c r="D196" i="1"/>
  <c r="E196" i="1"/>
  <c r="F196" i="1"/>
  <c r="B197" i="1"/>
  <c r="D138" i="3" l="1"/>
  <c r="G138" i="3"/>
  <c r="E138" i="3"/>
  <c r="F138" i="3"/>
  <c r="B139" i="3"/>
  <c r="C138" i="3"/>
  <c r="G197" i="1"/>
  <c r="H197" i="1"/>
  <c r="I197" i="1"/>
  <c r="C197" i="1"/>
  <c r="D197" i="1"/>
  <c r="E197" i="1"/>
  <c r="F197" i="1"/>
  <c r="B198" i="1"/>
  <c r="E139" i="3" l="1"/>
  <c r="F139" i="3"/>
  <c r="C139" i="3"/>
  <c r="D139" i="3"/>
  <c r="G139" i="3"/>
  <c r="B140" i="3"/>
  <c r="G198" i="1"/>
  <c r="H198" i="1"/>
  <c r="I198" i="1"/>
  <c r="C198" i="1"/>
  <c r="D198" i="1"/>
  <c r="F198" i="1"/>
  <c r="B199" i="1"/>
  <c r="E198" i="1"/>
  <c r="F140" i="3" l="1"/>
  <c r="C140" i="3"/>
  <c r="E140" i="3"/>
  <c r="G140" i="3"/>
  <c r="B141" i="3"/>
  <c r="D140" i="3"/>
  <c r="G199" i="1"/>
  <c r="H199" i="1"/>
  <c r="I199" i="1"/>
  <c r="C199" i="1"/>
  <c r="D199" i="1"/>
  <c r="E199" i="1"/>
  <c r="F199" i="1"/>
  <c r="B200" i="1"/>
  <c r="B142" i="3" l="1"/>
  <c r="E141" i="3"/>
  <c r="C141" i="3"/>
  <c r="D141" i="3"/>
  <c r="G141" i="3"/>
  <c r="F141" i="3"/>
  <c r="G200" i="1"/>
  <c r="H200" i="1"/>
  <c r="I200" i="1"/>
  <c r="C200" i="1"/>
  <c r="D200" i="1"/>
  <c r="E200" i="1"/>
  <c r="F200" i="1"/>
  <c r="B201" i="1"/>
  <c r="C142" i="3" l="1"/>
  <c r="D142" i="3"/>
  <c r="E142" i="3"/>
  <c r="B143" i="3"/>
  <c r="G142" i="3"/>
  <c r="F142" i="3"/>
  <c r="G201" i="1"/>
  <c r="H201" i="1"/>
  <c r="I201" i="1"/>
  <c r="C201" i="1"/>
  <c r="D201" i="1"/>
  <c r="E201" i="1"/>
  <c r="F201" i="1"/>
  <c r="B202" i="1"/>
  <c r="E143" i="3" l="1"/>
  <c r="G143" i="3"/>
  <c r="F143" i="3"/>
  <c r="C143" i="3"/>
  <c r="D143" i="3"/>
  <c r="B144" i="3"/>
  <c r="G202" i="1"/>
  <c r="H202" i="1"/>
  <c r="I202" i="1"/>
  <c r="C202" i="1"/>
  <c r="D202" i="1"/>
  <c r="E202" i="1"/>
  <c r="F202" i="1"/>
  <c r="B203" i="1"/>
  <c r="C144" i="3" l="1"/>
  <c r="F144" i="3"/>
  <c r="E144" i="3"/>
  <c r="B145" i="3"/>
  <c r="G144" i="3"/>
  <c r="D144" i="3"/>
  <c r="G203" i="1"/>
  <c r="H203" i="1"/>
  <c r="I203" i="1"/>
  <c r="C203" i="1"/>
  <c r="D203" i="1"/>
  <c r="B204" i="1"/>
  <c r="E203" i="1"/>
  <c r="F203" i="1"/>
  <c r="B146" i="3" l="1"/>
  <c r="C145" i="3"/>
  <c r="D145" i="3"/>
  <c r="F145" i="3"/>
  <c r="E145" i="3"/>
  <c r="G145" i="3"/>
  <c r="G204" i="1"/>
  <c r="H204" i="1"/>
  <c r="I204" i="1"/>
  <c r="C204" i="1"/>
  <c r="D204" i="1"/>
  <c r="E204" i="1"/>
  <c r="F204" i="1"/>
  <c r="B205" i="1"/>
  <c r="C146" i="3" l="1"/>
  <c r="G146" i="3"/>
  <c r="D146" i="3"/>
  <c r="E146" i="3"/>
  <c r="F146" i="3"/>
  <c r="B147" i="3"/>
  <c r="G205" i="1"/>
  <c r="H205" i="1"/>
  <c r="I205" i="1"/>
  <c r="C205" i="1"/>
  <c r="D205" i="1"/>
  <c r="E205" i="1"/>
  <c r="F205" i="1"/>
  <c r="B206" i="1"/>
  <c r="B148" i="3" l="1"/>
  <c r="D147" i="3"/>
  <c r="G147" i="3"/>
  <c r="E147" i="3"/>
  <c r="F147" i="3"/>
  <c r="C147" i="3"/>
  <c r="G206" i="1"/>
  <c r="H206" i="1"/>
  <c r="I206" i="1"/>
  <c r="C206" i="1"/>
  <c r="D206" i="1"/>
  <c r="F206" i="1"/>
  <c r="B207" i="1"/>
  <c r="E206" i="1"/>
  <c r="F148" i="3" l="1"/>
  <c r="G148" i="3"/>
  <c r="B149" i="3"/>
  <c r="C148" i="3"/>
  <c r="D148" i="3"/>
  <c r="E148" i="3"/>
  <c r="G207" i="1"/>
  <c r="H207" i="1"/>
  <c r="I207" i="1"/>
  <c r="C207" i="1"/>
  <c r="D207" i="1"/>
  <c r="E207" i="1"/>
  <c r="F207" i="1"/>
  <c r="B208" i="1"/>
  <c r="B150" i="3" l="1"/>
  <c r="C149" i="3"/>
  <c r="D149" i="3"/>
  <c r="E149" i="3"/>
  <c r="G149" i="3"/>
  <c r="F149" i="3"/>
  <c r="G208" i="1"/>
  <c r="H208" i="1"/>
  <c r="I208" i="1"/>
  <c r="C208" i="1"/>
  <c r="D208" i="1"/>
  <c r="E208" i="1"/>
  <c r="F208" i="1"/>
  <c r="B209" i="1"/>
  <c r="C150" i="3" l="1"/>
  <c r="G150" i="3"/>
  <c r="D150" i="3"/>
  <c r="E150" i="3"/>
  <c r="F150" i="3"/>
  <c r="B151" i="3"/>
  <c r="G209" i="1"/>
  <c r="H209" i="1"/>
  <c r="I209" i="1"/>
  <c r="C209" i="1"/>
  <c r="D209" i="1"/>
  <c r="E209" i="1"/>
  <c r="F209" i="1"/>
  <c r="B210" i="1"/>
  <c r="D151" i="3" l="1"/>
  <c r="E151" i="3"/>
  <c r="C151" i="3"/>
  <c r="F151" i="3"/>
  <c r="G151" i="3"/>
  <c r="B152" i="3"/>
  <c r="G210" i="1"/>
  <c r="H210" i="1"/>
  <c r="I210" i="1"/>
  <c r="C210" i="1"/>
  <c r="D210" i="1"/>
  <c r="E210" i="1"/>
  <c r="F210" i="1"/>
  <c r="B211" i="1"/>
  <c r="F152" i="3" l="1"/>
  <c r="E152" i="3"/>
  <c r="C152" i="3"/>
  <c r="G152" i="3"/>
  <c r="B153" i="3"/>
  <c r="D152" i="3"/>
  <c r="G211" i="1"/>
  <c r="H211" i="1"/>
  <c r="C211" i="1"/>
  <c r="D211" i="1"/>
  <c r="I211" i="1"/>
  <c r="B212" i="1"/>
  <c r="E211" i="1"/>
  <c r="F211" i="1"/>
  <c r="B154" i="3" l="1"/>
  <c r="C153" i="3"/>
  <c r="D153" i="3"/>
  <c r="E153" i="3"/>
  <c r="G153" i="3"/>
  <c r="F153" i="3"/>
  <c r="I212" i="1"/>
  <c r="B213" i="1"/>
  <c r="C212" i="1"/>
  <c r="D212" i="1"/>
  <c r="E212" i="1"/>
  <c r="F212" i="1"/>
  <c r="G212" i="1"/>
  <c r="H212" i="1"/>
  <c r="C154" i="3" l="1"/>
  <c r="D154" i="3"/>
  <c r="G154" i="3"/>
  <c r="B155" i="3"/>
  <c r="E154" i="3"/>
  <c r="F154" i="3"/>
  <c r="I213" i="1"/>
  <c r="B214" i="1"/>
  <c r="C213" i="1"/>
  <c r="D213" i="1"/>
  <c r="E213" i="1"/>
  <c r="F213" i="1"/>
  <c r="G213" i="1"/>
  <c r="H213" i="1"/>
  <c r="G155" i="3" l="1"/>
  <c r="D155" i="3"/>
  <c r="E155" i="3"/>
  <c r="B156" i="3"/>
  <c r="F155" i="3"/>
  <c r="C155" i="3"/>
  <c r="I214" i="1"/>
  <c r="B215" i="1"/>
  <c r="C214" i="1"/>
  <c r="D214" i="1"/>
  <c r="E214" i="1"/>
  <c r="F214" i="1"/>
  <c r="G214" i="1"/>
  <c r="H214" i="1"/>
  <c r="F156" i="3" l="1"/>
  <c r="C156" i="3"/>
  <c r="G156" i="3"/>
  <c r="D156" i="3"/>
  <c r="E156" i="3"/>
  <c r="I215" i="1"/>
  <c r="B216" i="1"/>
  <c r="C215" i="1"/>
  <c r="D215" i="1"/>
  <c r="E215" i="1"/>
  <c r="F215" i="1"/>
  <c r="G215" i="1"/>
  <c r="H215" i="1"/>
  <c r="I216" i="1" l="1"/>
  <c r="B217" i="1"/>
  <c r="C216" i="1"/>
  <c r="D216" i="1"/>
  <c r="E216" i="1"/>
  <c r="F216" i="1"/>
  <c r="G216" i="1"/>
  <c r="H216" i="1"/>
  <c r="I217" i="1" l="1"/>
  <c r="B218" i="1"/>
  <c r="C217" i="1"/>
  <c r="D217" i="1"/>
  <c r="E217" i="1"/>
  <c r="F217" i="1"/>
  <c r="G217" i="1"/>
  <c r="H217" i="1"/>
  <c r="I218" i="1" l="1"/>
  <c r="B219" i="1"/>
  <c r="C218" i="1"/>
  <c r="D218" i="1"/>
  <c r="E218" i="1"/>
  <c r="F218" i="1"/>
  <c r="G218" i="1"/>
  <c r="H218" i="1"/>
  <c r="I219" i="1" l="1"/>
  <c r="B220" i="1"/>
  <c r="C219" i="1"/>
  <c r="D219" i="1"/>
  <c r="E219" i="1"/>
  <c r="F219" i="1"/>
  <c r="G219" i="1"/>
  <c r="H219" i="1"/>
  <c r="I220" i="1" l="1"/>
  <c r="B221" i="1"/>
  <c r="C220" i="1"/>
  <c r="D220" i="1"/>
  <c r="E220" i="1"/>
  <c r="F220" i="1"/>
  <c r="G220" i="1"/>
  <c r="H220" i="1"/>
  <c r="I221" i="1" l="1"/>
  <c r="B222" i="1"/>
  <c r="C221" i="1"/>
  <c r="D221" i="1"/>
  <c r="E221" i="1"/>
  <c r="F221" i="1"/>
  <c r="G221" i="1"/>
  <c r="H221" i="1"/>
  <c r="I222" i="1" l="1"/>
  <c r="B223" i="1"/>
  <c r="C222" i="1"/>
  <c r="D222" i="1"/>
  <c r="E222" i="1"/>
  <c r="F222" i="1"/>
  <c r="G222" i="1"/>
  <c r="H222" i="1"/>
  <c r="I223" i="1" l="1"/>
  <c r="B224" i="1"/>
  <c r="C223" i="1"/>
  <c r="D223" i="1"/>
  <c r="E223" i="1"/>
  <c r="F223" i="1"/>
  <c r="G223" i="1"/>
  <c r="H223" i="1"/>
  <c r="I224" i="1" l="1"/>
  <c r="B225" i="1"/>
  <c r="C224" i="1"/>
  <c r="D224" i="1"/>
  <c r="E224" i="1"/>
  <c r="F224" i="1"/>
  <c r="G224" i="1"/>
  <c r="H224" i="1"/>
  <c r="I225" i="1" l="1"/>
  <c r="B226" i="1"/>
  <c r="C225" i="1"/>
  <c r="D225" i="1"/>
  <c r="E225" i="1"/>
  <c r="F225" i="1"/>
  <c r="G225" i="1"/>
  <c r="H225" i="1"/>
  <c r="I226" i="1" l="1"/>
  <c r="B227" i="1"/>
  <c r="C226" i="1"/>
  <c r="D226" i="1"/>
  <c r="E226" i="1"/>
  <c r="F226" i="1"/>
  <c r="G226" i="1"/>
  <c r="H226" i="1"/>
  <c r="I227" i="1" l="1"/>
  <c r="B228" i="1"/>
  <c r="C227" i="1"/>
  <c r="D227" i="1"/>
  <c r="E227" i="1"/>
  <c r="F227" i="1"/>
  <c r="G227" i="1"/>
  <c r="H227" i="1"/>
  <c r="I228" i="1" l="1"/>
  <c r="B229" i="1"/>
  <c r="C228" i="1"/>
  <c r="D228" i="1"/>
  <c r="E228" i="1"/>
  <c r="F228" i="1"/>
  <c r="G228" i="1"/>
  <c r="H228" i="1"/>
  <c r="I229" i="1" l="1"/>
  <c r="B230" i="1"/>
  <c r="C229" i="1"/>
  <c r="D229" i="1"/>
  <c r="E229" i="1"/>
  <c r="F229" i="1"/>
  <c r="G229" i="1"/>
  <c r="H229" i="1"/>
  <c r="I230" i="1" l="1"/>
  <c r="B231" i="1"/>
  <c r="C230" i="1"/>
  <c r="D230" i="1"/>
  <c r="E230" i="1"/>
  <c r="F230" i="1"/>
  <c r="G230" i="1"/>
  <c r="H230" i="1"/>
  <c r="I231" i="1" l="1"/>
  <c r="B232" i="1"/>
  <c r="C231" i="1"/>
  <c r="D231" i="1"/>
  <c r="E231" i="1"/>
  <c r="F231" i="1"/>
  <c r="G231" i="1"/>
  <c r="H231" i="1"/>
  <c r="I232" i="1" l="1"/>
  <c r="B233" i="1"/>
  <c r="C232" i="1"/>
  <c r="D232" i="1"/>
  <c r="E232" i="1"/>
  <c r="F232" i="1"/>
  <c r="G232" i="1"/>
  <c r="H232" i="1"/>
  <c r="I233" i="1" l="1"/>
  <c r="B234" i="1"/>
  <c r="C233" i="1"/>
  <c r="D233" i="1"/>
  <c r="E233" i="1"/>
  <c r="F233" i="1"/>
  <c r="G233" i="1"/>
  <c r="H233" i="1"/>
  <c r="I234" i="1" l="1"/>
  <c r="B235" i="1"/>
  <c r="C234" i="1"/>
  <c r="D234" i="1"/>
  <c r="E234" i="1"/>
  <c r="F234" i="1"/>
  <c r="G234" i="1"/>
  <c r="H234" i="1"/>
  <c r="I235" i="1" l="1"/>
  <c r="B236" i="1"/>
  <c r="C235" i="1"/>
  <c r="D235" i="1"/>
  <c r="E235" i="1"/>
  <c r="F235" i="1"/>
  <c r="G235" i="1"/>
  <c r="H235" i="1"/>
  <c r="I236" i="1" l="1"/>
  <c r="B237" i="1"/>
  <c r="C236" i="1"/>
  <c r="D236" i="1"/>
  <c r="E236" i="1"/>
  <c r="F236" i="1"/>
  <c r="G236" i="1"/>
  <c r="H236" i="1"/>
  <c r="I237" i="1" l="1"/>
  <c r="B238" i="1"/>
  <c r="C237" i="1"/>
  <c r="D237" i="1"/>
  <c r="E237" i="1"/>
  <c r="F237" i="1"/>
  <c r="G237" i="1"/>
  <c r="H237" i="1"/>
  <c r="I238" i="1" l="1"/>
  <c r="B239" i="1"/>
  <c r="C238" i="1"/>
  <c r="D238" i="1"/>
  <c r="E238" i="1"/>
  <c r="F238" i="1"/>
  <c r="G238" i="1"/>
  <c r="H238" i="1"/>
  <c r="I239" i="1" l="1"/>
  <c r="B240" i="1"/>
  <c r="C239" i="1"/>
  <c r="D239" i="1"/>
  <c r="E239" i="1"/>
  <c r="F239" i="1"/>
  <c r="G239" i="1"/>
  <c r="H239" i="1"/>
  <c r="I240" i="1" l="1"/>
  <c r="B241" i="1"/>
  <c r="C240" i="1"/>
  <c r="D240" i="1"/>
  <c r="E240" i="1"/>
  <c r="F240" i="1"/>
  <c r="G240" i="1"/>
  <c r="H240" i="1"/>
  <c r="I241" i="1" l="1"/>
  <c r="B242" i="1"/>
  <c r="C241" i="1"/>
  <c r="D241" i="1"/>
  <c r="E241" i="1"/>
  <c r="F241" i="1"/>
  <c r="G241" i="1"/>
  <c r="H241" i="1"/>
  <c r="I242" i="1" l="1"/>
  <c r="B243" i="1"/>
  <c r="C242" i="1"/>
  <c r="D242" i="1"/>
  <c r="E242" i="1"/>
  <c r="F242" i="1"/>
  <c r="G242" i="1"/>
  <c r="H242" i="1"/>
  <c r="I243" i="1" l="1"/>
  <c r="B244" i="1"/>
  <c r="C243" i="1"/>
  <c r="D243" i="1"/>
  <c r="E243" i="1"/>
  <c r="F243" i="1"/>
  <c r="G243" i="1"/>
  <c r="H243" i="1"/>
  <c r="I244" i="1" l="1"/>
  <c r="B245" i="1"/>
  <c r="C244" i="1"/>
  <c r="E244" i="1"/>
  <c r="F244" i="1"/>
  <c r="D244" i="1"/>
  <c r="H244" i="1"/>
  <c r="G244" i="1"/>
  <c r="I245" i="1" l="1"/>
  <c r="B246" i="1"/>
  <c r="C245" i="1"/>
  <c r="E245" i="1"/>
  <c r="F245" i="1"/>
  <c r="G245" i="1"/>
  <c r="D245" i="1"/>
  <c r="H245" i="1"/>
  <c r="I246" i="1" l="1"/>
  <c r="B247" i="1"/>
  <c r="C246" i="1"/>
  <c r="E246" i="1"/>
  <c r="F246" i="1"/>
  <c r="D246" i="1"/>
  <c r="G246" i="1"/>
  <c r="H246" i="1"/>
  <c r="I247" i="1" l="1"/>
  <c r="B248" i="1"/>
  <c r="C247" i="1"/>
  <c r="E247" i="1"/>
  <c r="F247" i="1"/>
  <c r="G247" i="1"/>
  <c r="D247" i="1"/>
  <c r="H247" i="1"/>
  <c r="I248" i="1" l="1"/>
  <c r="B249" i="1"/>
  <c r="C248" i="1"/>
  <c r="E248" i="1"/>
  <c r="F248" i="1"/>
  <c r="D248" i="1"/>
  <c r="G248" i="1"/>
  <c r="H248" i="1"/>
  <c r="I249" i="1" l="1"/>
  <c r="B250" i="1"/>
  <c r="C249" i="1"/>
  <c r="E249" i="1"/>
  <c r="F249" i="1"/>
  <c r="D249" i="1"/>
  <c r="G249" i="1"/>
  <c r="H249" i="1"/>
  <c r="I250" i="1" l="1"/>
  <c r="B251" i="1"/>
  <c r="C250" i="1"/>
  <c r="E250" i="1"/>
  <c r="F250" i="1"/>
  <c r="D250" i="1"/>
  <c r="H250" i="1"/>
  <c r="G250" i="1"/>
  <c r="I251" i="1" l="1"/>
  <c r="B252" i="1"/>
  <c r="C251" i="1"/>
  <c r="E251" i="1"/>
  <c r="F251" i="1"/>
  <c r="H251" i="1"/>
  <c r="D251" i="1"/>
  <c r="G251" i="1"/>
  <c r="I252" i="1" l="1"/>
  <c r="B253" i="1"/>
  <c r="E252" i="1"/>
  <c r="F252" i="1"/>
  <c r="C252" i="1"/>
  <c r="G252" i="1"/>
  <c r="D252" i="1"/>
  <c r="H252" i="1"/>
  <c r="I253" i="1" l="1"/>
  <c r="B254" i="1"/>
  <c r="E253" i="1"/>
  <c r="F253" i="1"/>
  <c r="H253" i="1"/>
  <c r="C253" i="1"/>
  <c r="D253" i="1"/>
  <c r="G253" i="1"/>
  <c r="I254" i="1" l="1"/>
  <c r="B255" i="1"/>
  <c r="E254" i="1"/>
  <c r="F254" i="1"/>
  <c r="C254" i="1"/>
  <c r="G254" i="1"/>
  <c r="D254" i="1"/>
  <c r="H254" i="1"/>
  <c r="I255" i="1" l="1"/>
  <c r="B256" i="1"/>
  <c r="E255" i="1"/>
  <c r="G255" i="1"/>
  <c r="H255" i="1"/>
  <c r="C255" i="1"/>
  <c r="D255" i="1"/>
  <c r="F255" i="1"/>
  <c r="I256" i="1" l="1"/>
  <c r="B257" i="1"/>
  <c r="E256" i="1"/>
  <c r="D256" i="1"/>
  <c r="G256" i="1"/>
  <c r="C256" i="1"/>
  <c r="F256" i="1"/>
  <c r="H256" i="1"/>
  <c r="I257" i="1" l="1"/>
  <c r="B258" i="1"/>
  <c r="E257" i="1"/>
  <c r="D257" i="1"/>
  <c r="F257" i="1"/>
  <c r="H257" i="1"/>
  <c r="G257" i="1"/>
  <c r="C257" i="1"/>
  <c r="I258" i="1" l="1"/>
  <c r="B259" i="1"/>
  <c r="E258" i="1"/>
  <c r="H258" i="1"/>
  <c r="D258" i="1"/>
  <c r="C258" i="1"/>
  <c r="F258" i="1"/>
  <c r="G258" i="1"/>
  <c r="I259" i="1" l="1"/>
  <c r="B260" i="1"/>
  <c r="C259" i="1"/>
  <c r="E259" i="1"/>
  <c r="G259" i="1"/>
  <c r="D259" i="1"/>
  <c r="F259" i="1"/>
  <c r="H259" i="1"/>
  <c r="I260" i="1" l="1"/>
  <c r="B261" i="1"/>
  <c r="D260" i="1"/>
  <c r="E260" i="1"/>
  <c r="G260" i="1"/>
  <c r="F260" i="1"/>
  <c r="H260" i="1"/>
  <c r="C260" i="1"/>
  <c r="I261" i="1" l="1"/>
  <c r="B262" i="1"/>
  <c r="F261" i="1"/>
  <c r="G261" i="1"/>
  <c r="C261" i="1"/>
  <c r="D261" i="1"/>
  <c r="E261" i="1"/>
  <c r="H261" i="1"/>
  <c r="I262" i="1" l="1"/>
  <c r="B263" i="1"/>
  <c r="H262" i="1"/>
  <c r="C262" i="1"/>
  <c r="E262" i="1"/>
  <c r="D262" i="1"/>
  <c r="F262" i="1"/>
  <c r="G262" i="1"/>
  <c r="B264" i="1" l="1"/>
  <c r="C263" i="1"/>
  <c r="E263" i="1"/>
  <c r="G263" i="1"/>
  <c r="D263" i="1"/>
  <c r="F263" i="1"/>
  <c r="H263" i="1"/>
  <c r="I263" i="1"/>
  <c r="C264" i="1" l="1"/>
  <c r="D264" i="1"/>
  <c r="F264" i="1"/>
  <c r="H264" i="1"/>
  <c r="E264" i="1"/>
  <c r="G264" i="1"/>
  <c r="I264" i="1"/>
  <c r="B265" i="1"/>
  <c r="C265" i="1" l="1"/>
  <c r="D265" i="1"/>
  <c r="F265" i="1"/>
  <c r="H265" i="1"/>
  <c r="E265" i="1"/>
  <c r="G265" i="1"/>
  <c r="I265" i="1"/>
  <c r="B266" i="1"/>
  <c r="C266" i="1" l="1"/>
  <c r="D266" i="1"/>
  <c r="F266" i="1"/>
  <c r="H266" i="1"/>
  <c r="E266" i="1"/>
  <c r="G266" i="1"/>
  <c r="I266" i="1"/>
  <c r="B267" i="1"/>
  <c r="C267" i="1" l="1"/>
  <c r="D267" i="1"/>
  <c r="F267" i="1"/>
  <c r="H267" i="1"/>
  <c r="E267" i="1"/>
  <c r="G267" i="1"/>
  <c r="I267" i="1"/>
  <c r="B268" i="1"/>
  <c r="C268" i="1" l="1"/>
  <c r="D268" i="1"/>
  <c r="F268" i="1"/>
  <c r="H268" i="1"/>
  <c r="E268" i="1"/>
  <c r="G268" i="1"/>
  <c r="I268" i="1"/>
  <c r="B269" i="1"/>
  <c r="C269" i="1" l="1"/>
  <c r="D269" i="1"/>
  <c r="F269" i="1"/>
  <c r="H269" i="1"/>
  <c r="E269" i="1"/>
  <c r="G269" i="1"/>
  <c r="I269" i="1"/>
  <c r="B270" i="1"/>
  <c r="C270" i="1" l="1"/>
  <c r="D270" i="1"/>
  <c r="F270" i="1"/>
  <c r="H270" i="1"/>
  <c r="E270" i="1"/>
  <c r="G270" i="1"/>
  <c r="I270" i="1"/>
  <c r="B271" i="1"/>
  <c r="C271" i="1" l="1"/>
  <c r="D271" i="1"/>
  <c r="F271" i="1"/>
  <c r="H271" i="1"/>
  <c r="E271" i="1"/>
  <c r="G271" i="1"/>
  <c r="I271" i="1"/>
  <c r="B272" i="1"/>
  <c r="C272" i="1" l="1"/>
  <c r="D272" i="1"/>
  <c r="F272" i="1"/>
  <c r="H272" i="1"/>
  <c r="E272" i="1"/>
  <c r="G272" i="1"/>
  <c r="I272" i="1"/>
  <c r="B273" i="1"/>
  <c r="C273" i="1" l="1"/>
  <c r="D273" i="1"/>
  <c r="F273" i="1"/>
  <c r="H273" i="1"/>
  <c r="E273" i="1"/>
  <c r="G273" i="1"/>
  <c r="I273" i="1"/>
  <c r="B274" i="1"/>
  <c r="C274" i="1" l="1"/>
  <c r="D274" i="1"/>
  <c r="F274" i="1"/>
  <c r="H274" i="1"/>
  <c r="E274" i="1"/>
  <c r="G274" i="1"/>
  <c r="I274" i="1"/>
  <c r="B275" i="1"/>
  <c r="C275" i="1" l="1"/>
  <c r="D275" i="1"/>
  <c r="F275" i="1"/>
  <c r="H275" i="1"/>
  <c r="E275" i="1"/>
  <c r="G275" i="1"/>
  <c r="I275" i="1"/>
  <c r="B276" i="1"/>
  <c r="C276" i="1" l="1"/>
  <c r="D276" i="1"/>
  <c r="F276" i="1"/>
  <c r="H276" i="1"/>
  <c r="E276" i="1"/>
  <c r="G276" i="1"/>
  <c r="I276" i="1"/>
  <c r="B277" i="1"/>
  <c r="C277" i="1" l="1"/>
  <c r="D277" i="1"/>
  <c r="F277" i="1"/>
  <c r="H277" i="1"/>
  <c r="E277" i="1"/>
  <c r="G277" i="1"/>
  <c r="I277" i="1"/>
  <c r="B278" i="1"/>
  <c r="C278" i="1" l="1"/>
  <c r="D278" i="1"/>
  <c r="F278" i="1"/>
  <c r="H278" i="1"/>
  <c r="E278" i="1"/>
  <c r="G278" i="1"/>
  <c r="B279" i="1"/>
  <c r="I278" i="1"/>
  <c r="C279" i="1" l="1"/>
  <c r="D279" i="1"/>
  <c r="F279" i="1"/>
  <c r="H279" i="1"/>
  <c r="E279" i="1"/>
  <c r="G279" i="1"/>
  <c r="I279" i="1"/>
  <c r="B280" i="1"/>
  <c r="C280" i="1" l="1"/>
  <c r="D280" i="1"/>
  <c r="F280" i="1"/>
  <c r="H280" i="1"/>
  <c r="E280" i="1"/>
  <c r="G280" i="1"/>
  <c r="I280" i="1"/>
  <c r="B281" i="1"/>
  <c r="C281" i="1" l="1"/>
  <c r="D281" i="1"/>
  <c r="F281" i="1"/>
  <c r="H281" i="1"/>
  <c r="E281" i="1"/>
  <c r="G281" i="1"/>
  <c r="I281" i="1"/>
  <c r="B282" i="1"/>
  <c r="C282" i="1" l="1"/>
  <c r="D282" i="1"/>
  <c r="F282" i="1"/>
  <c r="H282" i="1"/>
  <c r="E282" i="1"/>
  <c r="G282" i="1"/>
  <c r="I282" i="1"/>
  <c r="B283" i="1"/>
  <c r="C283" i="1" l="1"/>
  <c r="D283" i="1"/>
  <c r="F283" i="1"/>
  <c r="H283" i="1"/>
  <c r="E283" i="1"/>
  <c r="G283" i="1"/>
  <c r="I283" i="1"/>
  <c r="B284" i="1"/>
  <c r="C284" i="1" l="1"/>
  <c r="D284" i="1"/>
  <c r="F284" i="1"/>
  <c r="H284" i="1"/>
  <c r="E284" i="1"/>
  <c r="G284" i="1"/>
  <c r="I284" i="1"/>
  <c r="B285" i="1"/>
  <c r="C285" i="1" l="1"/>
  <c r="D285" i="1"/>
  <c r="F285" i="1"/>
  <c r="H285" i="1"/>
  <c r="E285" i="1"/>
  <c r="G285" i="1"/>
  <c r="I285" i="1"/>
  <c r="B286" i="1"/>
  <c r="C286" i="1" l="1"/>
  <c r="D286" i="1"/>
  <c r="F286" i="1"/>
  <c r="H286" i="1"/>
  <c r="E286" i="1"/>
  <c r="G286" i="1"/>
  <c r="B287" i="1"/>
  <c r="I286" i="1"/>
  <c r="C287" i="1" l="1"/>
  <c r="D287" i="1"/>
  <c r="F287" i="1"/>
  <c r="H287" i="1"/>
  <c r="E287" i="1"/>
  <c r="G287" i="1"/>
  <c r="I287" i="1"/>
  <c r="B288" i="1"/>
  <c r="C288" i="1" l="1"/>
  <c r="D288" i="1"/>
  <c r="F288" i="1"/>
  <c r="H288" i="1"/>
  <c r="E288" i="1"/>
  <c r="G288" i="1"/>
  <c r="I288" i="1"/>
  <c r="B289" i="1"/>
  <c r="C289" i="1" l="1"/>
  <c r="D289" i="1"/>
  <c r="F289" i="1"/>
  <c r="H289" i="1"/>
  <c r="E289" i="1"/>
  <c r="G289" i="1"/>
  <c r="I289" i="1"/>
  <c r="B290" i="1"/>
  <c r="C290" i="1" l="1"/>
  <c r="D290" i="1"/>
  <c r="F290" i="1"/>
  <c r="H290" i="1"/>
  <c r="E290" i="1"/>
  <c r="G290" i="1"/>
  <c r="I290" i="1"/>
  <c r="B291" i="1"/>
  <c r="C291" i="1" l="1"/>
  <c r="D291" i="1"/>
  <c r="F291" i="1"/>
  <c r="H291" i="1"/>
  <c r="E291" i="1"/>
  <c r="G291" i="1"/>
  <c r="I291" i="1"/>
  <c r="B292" i="1"/>
  <c r="C292" i="1" l="1"/>
  <c r="D292" i="1"/>
  <c r="F292" i="1"/>
  <c r="H292" i="1"/>
  <c r="E292" i="1"/>
  <c r="G292" i="1"/>
  <c r="I292" i="1"/>
  <c r="B293" i="1"/>
  <c r="C293" i="1" l="1"/>
  <c r="D293" i="1"/>
  <c r="F293" i="1"/>
  <c r="H293" i="1"/>
  <c r="E293" i="1"/>
  <c r="G293" i="1"/>
  <c r="I293" i="1"/>
  <c r="B294" i="1"/>
  <c r="C294" i="1" l="1"/>
  <c r="D294" i="1"/>
  <c r="F294" i="1"/>
  <c r="H294" i="1"/>
  <c r="E294" i="1"/>
  <c r="G294" i="1"/>
  <c r="I294" i="1"/>
  <c r="B295" i="1"/>
  <c r="C295" i="1" l="1"/>
  <c r="D295" i="1"/>
  <c r="F295" i="1"/>
  <c r="H295" i="1"/>
  <c r="E295" i="1"/>
  <c r="G295" i="1"/>
  <c r="I295" i="1"/>
  <c r="B296" i="1"/>
  <c r="C296" i="1" l="1"/>
  <c r="D296" i="1"/>
  <c r="F296" i="1"/>
  <c r="H296" i="1"/>
  <c r="E296" i="1"/>
  <c r="G296" i="1"/>
  <c r="I296" i="1"/>
  <c r="B297" i="1"/>
  <c r="C297" i="1" l="1"/>
  <c r="D297" i="1"/>
  <c r="F297" i="1"/>
  <c r="H297" i="1"/>
  <c r="E297" i="1"/>
  <c r="G297" i="1"/>
  <c r="I297" i="1"/>
  <c r="B298" i="1"/>
  <c r="C298" i="1" l="1"/>
  <c r="F298" i="1"/>
  <c r="H298" i="1"/>
  <c r="B299" i="1"/>
  <c r="D298" i="1"/>
  <c r="E298" i="1"/>
  <c r="G298" i="1"/>
  <c r="I298" i="1"/>
  <c r="C299" i="1" l="1"/>
  <c r="F299" i="1"/>
  <c r="H299" i="1"/>
  <c r="D299" i="1"/>
  <c r="E299" i="1"/>
  <c r="G299" i="1"/>
  <c r="I299" i="1"/>
  <c r="B300" i="1"/>
  <c r="C300" i="1" l="1"/>
  <c r="F300" i="1"/>
  <c r="H300" i="1"/>
  <c r="G300" i="1"/>
  <c r="I300" i="1"/>
  <c r="B301" i="1"/>
  <c r="D300" i="1"/>
  <c r="E300" i="1"/>
  <c r="C301" i="1" l="1"/>
  <c r="F301" i="1"/>
  <c r="H301" i="1"/>
  <c r="D301" i="1"/>
  <c r="E301" i="1"/>
  <c r="G301" i="1"/>
  <c r="I301" i="1"/>
  <c r="B302" i="1"/>
  <c r="C302" i="1" l="1"/>
  <c r="F302" i="1"/>
  <c r="H302" i="1"/>
  <c r="D302" i="1"/>
  <c r="E302" i="1"/>
  <c r="G302" i="1"/>
  <c r="I302" i="1"/>
  <c r="B303" i="1"/>
  <c r="C303" i="1" l="1"/>
  <c r="F303" i="1"/>
  <c r="H303" i="1"/>
  <c r="I303" i="1"/>
  <c r="B304" i="1"/>
  <c r="D303" i="1"/>
  <c r="E303" i="1"/>
  <c r="G303" i="1"/>
  <c r="C304" i="1" l="1"/>
  <c r="F304" i="1"/>
  <c r="H304" i="1"/>
  <c r="D304" i="1"/>
  <c r="E304" i="1"/>
  <c r="G304" i="1"/>
  <c r="I304" i="1"/>
  <c r="B305" i="1"/>
  <c r="C305" i="1" l="1"/>
  <c r="F305" i="1"/>
  <c r="H305" i="1"/>
  <c r="E305" i="1"/>
  <c r="G305" i="1"/>
  <c r="I305" i="1"/>
  <c r="B306" i="1"/>
  <c r="D305" i="1"/>
  <c r="C306" i="1" l="1"/>
  <c r="F306" i="1"/>
  <c r="H306" i="1"/>
  <c r="B307" i="1"/>
  <c r="D306" i="1"/>
  <c r="E306" i="1"/>
  <c r="G306" i="1"/>
  <c r="I306" i="1"/>
  <c r="C307" i="1" l="1"/>
  <c r="F307" i="1"/>
  <c r="H307" i="1"/>
  <c r="D307" i="1"/>
  <c r="E307" i="1"/>
  <c r="G307" i="1"/>
  <c r="I307" i="1"/>
  <c r="B308" i="1"/>
  <c r="C308" i="1" l="1"/>
  <c r="F308" i="1"/>
  <c r="H308" i="1"/>
  <c r="G308" i="1"/>
  <c r="I308" i="1"/>
  <c r="B309" i="1"/>
  <c r="D308" i="1"/>
  <c r="E308" i="1"/>
  <c r="C309" i="1" l="1"/>
  <c r="F309" i="1"/>
  <c r="H309" i="1"/>
  <c r="D309" i="1"/>
  <c r="E309" i="1"/>
  <c r="G309" i="1"/>
  <c r="I309" i="1"/>
  <c r="B310" i="1"/>
  <c r="C310" i="1" l="1"/>
  <c r="F310" i="1"/>
  <c r="H310" i="1"/>
  <c r="D310" i="1"/>
  <c r="E310" i="1"/>
  <c r="G310" i="1"/>
  <c r="I310" i="1"/>
  <c r="B311" i="1"/>
  <c r="C311" i="1" l="1"/>
  <c r="F311" i="1"/>
  <c r="H311" i="1"/>
  <c r="I311" i="1"/>
  <c r="B312" i="1"/>
  <c r="D311" i="1"/>
  <c r="E311" i="1"/>
  <c r="G311" i="1"/>
  <c r="C312" i="1" l="1"/>
  <c r="F312" i="1"/>
  <c r="H312" i="1"/>
  <c r="D312" i="1"/>
  <c r="E312" i="1"/>
  <c r="G312" i="1"/>
  <c r="I312" i="1"/>
  <c r="B313" i="1"/>
  <c r="C313" i="1" l="1"/>
  <c r="F313" i="1"/>
  <c r="H313" i="1"/>
  <c r="E313" i="1"/>
  <c r="G313" i="1"/>
  <c r="I313" i="1"/>
  <c r="B314" i="1"/>
  <c r="D313" i="1"/>
  <c r="C314" i="1" l="1"/>
  <c r="F314" i="1"/>
  <c r="H314" i="1"/>
  <c r="B315" i="1"/>
  <c r="D314" i="1"/>
  <c r="E314" i="1"/>
  <c r="G314" i="1"/>
  <c r="I314" i="1"/>
  <c r="C315" i="1" l="1"/>
  <c r="F315" i="1"/>
  <c r="H315" i="1"/>
  <c r="D315" i="1"/>
  <c r="E315" i="1"/>
  <c r="G315" i="1"/>
  <c r="I315" i="1"/>
  <c r="B316" i="1"/>
  <c r="C316" i="1" l="1"/>
  <c r="F316" i="1"/>
  <c r="H316" i="1"/>
  <c r="G316" i="1"/>
  <c r="I316" i="1"/>
  <c r="B317" i="1"/>
  <c r="D316" i="1"/>
  <c r="E316" i="1"/>
  <c r="C317" i="1" l="1"/>
  <c r="F317" i="1"/>
  <c r="H317" i="1"/>
  <c r="D317" i="1"/>
  <c r="E317" i="1"/>
  <c r="G317" i="1"/>
  <c r="I317" i="1"/>
  <c r="B318" i="1"/>
  <c r="C318" i="1" l="1"/>
  <c r="F318" i="1"/>
  <c r="H318" i="1"/>
  <c r="D318" i="1"/>
  <c r="E318" i="1"/>
  <c r="G318" i="1"/>
  <c r="I318" i="1"/>
  <c r="B319" i="1"/>
  <c r="C319" i="1" l="1"/>
  <c r="F319" i="1"/>
  <c r="H319" i="1"/>
  <c r="I319" i="1"/>
  <c r="B320" i="1"/>
  <c r="D319" i="1"/>
  <c r="E319" i="1"/>
  <c r="G319" i="1"/>
  <c r="C320" i="1" l="1"/>
  <c r="F320" i="1"/>
  <c r="H320" i="1"/>
  <c r="D320" i="1"/>
  <c r="E320" i="1"/>
  <c r="G320" i="1"/>
  <c r="I320" i="1"/>
  <c r="B321" i="1"/>
  <c r="C321" i="1" l="1"/>
  <c r="F321" i="1"/>
  <c r="H321" i="1"/>
  <c r="E321" i="1"/>
  <c r="G321" i="1"/>
  <c r="I321" i="1"/>
  <c r="B322" i="1"/>
  <c r="D321" i="1"/>
  <c r="C322" i="1" l="1"/>
  <c r="F322" i="1"/>
  <c r="I322" i="1"/>
  <c r="B323" i="1"/>
  <c r="D322" i="1"/>
  <c r="E322" i="1"/>
  <c r="G322" i="1"/>
  <c r="H322" i="1"/>
  <c r="C323" i="1" l="1"/>
  <c r="F323" i="1"/>
  <c r="D323" i="1"/>
  <c r="E323" i="1"/>
  <c r="G323" i="1"/>
  <c r="H323" i="1"/>
  <c r="I323" i="1"/>
  <c r="B324" i="1"/>
  <c r="C324" i="1" l="1"/>
  <c r="F324" i="1"/>
  <c r="D324" i="1"/>
  <c r="E324" i="1"/>
  <c r="G324" i="1"/>
  <c r="H324" i="1"/>
  <c r="I324" i="1"/>
  <c r="B325" i="1"/>
  <c r="C325" i="1" l="1"/>
  <c r="F325" i="1"/>
  <c r="G325" i="1"/>
  <c r="H325" i="1"/>
  <c r="I325" i="1"/>
  <c r="B326" i="1"/>
  <c r="D325" i="1"/>
  <c r="E325" i="1"/>
  <c r="C326" i="1" l="1"/>
  <c r="F326" i="1"/>
  <c r="I326" i="1"/>
  <c r="B327" i="1"/>
  <c r="D326" i="1"/>
  <c r="E326" i="1"/>
  <c r="G326" i="1"/>
  <c r="H326" i="1"/>
  <c r="C327" i="1" l="1"/>
  <c r="F327" i="1"/>
  <c r="D327" i="1"/>
  <c r="E327" i="1"/>
  <c r="G327" i="1"/>
  <c r="H327" i="1"/>
  <c r="I327" i="1"/>
  <c r="B328" i="1"/>
  <c r="C328" i="1" l="1"/>
  <c r="F328" i="1"/>
  <c r="D328" i="1"/>
  <c r="E328" i="1"/>
  <c r="G328" i="1"/>
  <c r="H328" i="1"/>
  <c r="I328" i="1"/>
  <c r="B329" i="1"/>
  <c r="C329" i="1" l="1"/>
  <c r="F329" i="1"/>
  <c r="G329" i="1"/>
  <c r="H329" i="1"/>
  <c r="I329" i="1"/>
  <c r="B330" i="1"/>
  <c r="D329" i="1"/>
  <c r="E329" i="1"/>
  <c r="C330" i="1" l="1"/>
  <c r="F330" i="1"/>
  <c r="I330" i="1"/>
  <c r="B331" i="1"/>
  <c r="D330" i="1"/>
  <c r="E330" i="1"/>
  <c r="G330" i="1"/>
  <c r="H330" i="1"/>
  <c r="C331" i="1" l="1"/>
  <c r="F331" i="1"/>
  <c r="D331" i="1"/>
  <c r="G331" i="1"/>
  <c r="H331" i="1"/>
  <c r="B332" i="1"/>
  <c r="I331" i="1"/>
  <c r="E331" i="1"/>
  <c r="C332" i="1" l="1"/>
  <c r="F332" i="1"/>
  <c r="D332" i="1"/>
  <c r="E332" i="1"/>
  <c r="G332" i="1"/>
  <c r="I332" i="1"/>
  <c r="B333" i="1"/>
  <c r="H332" i="1"/>
  <c r="C333" i="1" l="1"/>
  <c r="F333" i="1"/>
  <c r="G333" i="1"/>
  <c r="H333" i="1"/>
  <c r="I333" i="1"/>
  <c r="D333" i="1"/>
  <c r="B334" i="1"/>
  <c r="E333" i="1"/>
  <c r="C334" i="1" l="1"/>
  <c r="F334" i="1"/>
  <c r="I334" i="1"/>
  <c r="B335" i="1"/>
  <c r="D334" i="1"/>
  <c r="E334" i="1"/>
  <c r="G334" i="1"/>
  <c r="H334" i="1"/>
  <c r="C335" i="1" l="1"/>
  <c r="F335" i="1"/>
  <c r="D335" i="1"/>
  <c r="G335" i="1"/>
  <c r="H335" i="1"/>
  <c r="I335" i="1"/>
  <c r="B336" i="1"/>
  <c r="E335" i="1"/>
  <c r="C336" i="1" l="1"/>
  <c r="F336" i="1"/>
  <c r="D336" i="1"/>
  <c r="E336" i="1"/>
  <c r="G336" i="1"/>
  <c r="I336" i="1"/>
  <c r="B337" i="1"/>
  <c r="H336" i="1"/>
  <c r="C337" i="1" l="1"/>
  <c r="F337" i="1"/>
  <c r="G337" i="1"/>
  <c r="H337" i="1"/>
  <c r="I337" i="1"/>
  <c r="E337" i="1"/>
  <c r="B338" i="1"/>
  <c r="D337" i="1"/>
  <c r="C338" i="1" l="1"/>
  <c r="F338" i="1"/>
  <c r="I338" i="1"/>
  <c r="B339" i="1"/>
  <c r="D338" i="1"/>
  <c r="E338" i="1"/>
  <c r="G338" i="1"/>
  <c r="H338" i="1"/>
  <c r="C339" i="1" l="1"/>
  <c r="F339" i="1"/>
  <c r="D339" i="1"/>
  <c r="G339" i="1"/>
  <c r="H339" i="1"/>
  <c r="E339" i="1"/>
  <c r="I339" i="1"/>
  <c r="B340" i="1"/>
  <c r="C340" i="1" l="1"/>
  <c r="F340" i="1"/>
  <c r="D340" i="1"/>
  <c r="E340" i="1"/>
  <c r="G340" i="1"/>
  <c r="I340" i="1"/>
  <c r="B341" i="1"/>
  <c r="H340" i="1"/>
  <c r="C341" i="1" l="1"/>
  <c r="F341" i="1"/>
  <c r="G341" i="1"/>
  <c r="H341" i="1"/>
  <c r="I341" i="1"/>
  <c r="D341" i="1"/>
  <c r="E341" i="1"/>
  <c r="B342" i="1"/>
  <c r="C342" i="1" l="1"/>
  <c r="F342" i="1"/>
  <c r="I342" i="1"/>
  <c r="B343" i="1"/>
  <c r="D342" i="1"/>
  <c r="E342" i="1"/>
  <c r="H342" i="1"/>
  <c r="G342" i="1"/>
  <c r="C343" i="1" l="1"/>
  <c r="F343" i="1"/>
  <c r="D343" i="1"/>
  <c r="G343" i="1"/>
  <c r="E343" i="1"/>
  <c r="H343" i="1"/>
  <c r="B344" i="1"/>
  <c r="I343" i="1"/>
  <c r="C344" i="1" l="1"/>
  <c r="F344" i="1"/>
  <c r="D344" i="1"/>
  <c r="E344" i="1"/>
  <c r="G344" i="1"/>
  <c r="I344" i="1"/>
  <c r="H344" i="1"/>
  <c r="B345" i="1"/>
  <c r="C345" i="1" l="1"/>
  <c r="F345" i="1"/>
  <c r="G345" i="1"/>
  <c r="H345" i="1"/>
  <c r="I345" i="1"/>
  <c r="E345" i="1"/>
  <c r="B346" i="1"/>
  <c r="D345" i="1"/>
  <c r="C346" i="1" l="1"/>
  <c r="F346" i="1"/>
  <c r="I346" i="1"/>
  <c r="B347" i="1"/>
  <c r="D346" i="1"/>
  <c r="E346" i="1"/>
  <c r="H346" i="1"/>
  <c r="G346" i="1"/>
  <c r="C347" i="1" l="1"/>
  <c r="F347" i="1"/>
  <c r="D347" i="1"/>
  <c r="G347" i="1"/>
  <c r="B348" i="1"/>
  <c r="E347" i="1"/>
  <c r="H347" i="1"/>
  <c r="I347" i="1"/>
  <c r="C348" i="1" l="1"/>
  <c r="F348" i="1"/>
  <c r="D348" i="1"/>
  <c r="E348" i="1"/>
  <c r="G348" i="1"/>
  <c r="I348" i="1"/>
  <c r="H348" i="1"/>
  <c r="B349" i="1"/>
  <c r="C349" i="1" l="1"/>
  <c r="F349" i="1"/>
  <c r="G349" i="1"/>
  <c r="H349" i="1"/>
  <c r="I349" i="1"/>
  <c r="E349" i="1"/>
  <c r="B350" i="1"/>
  <c r="D349" i="1"/>
  <c r="C350" i="1" l="1"/>
  <c r="F350" i="1"/>
  <c r="I350" i="1"/>
  <c r="B351" i="1"/>
  <c r="D350" i="1"/>
  <c r="H350" i="1"/>
  <c r="E350" i="1"/>
  <c r="G350" i="1"/>
  <c r="C351" i="1" l="1"/>
  <c r="F351" i="1"/>
  <c r="D351" i="1"/>
  <c r="G351" i="1"/>
  <c r="E351" i="1"/>
  <c r="H351" i="1"/>
  <c r="B352" i="1"/>
  <c r="I351" i="1"/>
  <c r="C352" i="1" l="1"/>
  <c r="F352" i="1"/>
  <c r="D352" i="1"/>
  <c r="E352" i="1"/>
  <c r="G352" i="1"/>
  <c r="I352" i="1"/>
  <c r="H352" i="1"/>
  <c r="B353" i="1"/>
  <c r="C353" i="1" l="1"/>
  <c r="F353" i="1"/>
  <c r="G353" i="1"/>
  <c r="H353" i="1"/>
  <c r="I353" i="1"/>
  <c r="E353" i="1"/>
  <c r="B354" i="1"/>
  <c r="D353" i="1"/>
  <c r="C354" i="1" l="1"/>
  <c r="F354" i="1"/>
  <c r="I354" i="1"/>
  <c r="B355" i="1"/>
  <c r="D354" i="1"/>
  <c r="E354" i="1"/>
  <c r="H354" i="1"/>
  <c r="G354" i="1"/>
  <c r="C355" i="1" l="1"/>
  <c r="F355" i="1"/>
  <c r="G355" i="1"/>
  <c r="I355" i="1"/>
  <c r="B356" i="1"/>
  <c r="D355" i="1"/>
  <c r="H355" i="1"/>
  <c r="E355" i="1"/>
  <c r="C356" i="1" l="1"/>
  <c r="F356" i="1"/>
  <c r="D356" i="1"/>
  <c r="E356" i="1"/>
  <c r="I356" i="1"/>
  <c r="G356" i="1"/>
  <c r="B357" i="1"/>
  <c r="H356" i="1"/>
  <c r="C357" i="1" l="1"/>
  <c r="F357" i="1"/>
  <c r="G357" i="1"/>
  <c r="H357" i="1"/>
  <c r="B358" i="1"/>
  <c r="D357" i="1"/>
  <c r="I357" i="1"/>
  <c r="E357" i="1"/>
  <c r="C358" i="1" l="1"/>
  <c r="F358" i="1"/>
  <c r="I358" i="1"/>
  <c r="B359" i="1"/>
  <c r="D358" i="1"/>
  <c r="E358" i="1"/>
  <c r="G358" i="1"/>
  <c r="H358" i="1"/>
  <c r="C359" i="1" l="1"/>
  <c r="F359" i="1"/>
  <c r="G359" i="1"/>
  <c r="B360" i="1"/>
  <c r="D359" i="1"/>
  <c r="E359" i="1"/>
  <c r="H359" i="1"/>
  <c r="I359" i="1"/>
  <c r="C360" i="1" l="1"/>
  <c r="F360" i="1"/>
  <c r="D360" i="1"/>
  <c r="E360" i="1"/>
  <c r="I360" i="1"/>
  <c r="G360" i="1"/>
  <c r="H360" i="1"/>
  <c r="B361" i="1"/>
  <c r="C361" i="1" l="1"/>
  <c r="F361" i="1"/>
  <c r="G361" i="1"/>
  <c r="H361" i="1"/>
  <c r="D361" i="1"/>
  <c r="E361" i="1"/>
  <c r="I361" i="1"/>
  <c r="B362" i="1"/>
  <c r="C362" i="1" l="1"/>
  <c r="F362" i="1"/>
  <c r="I362" i="1"/>
  <c r="B363" i="1"/>
  <c r="D362" i="1"/>
  <c r="E362" i="1"/>
  <c r="G362" i="1"/>
  <c r="H362" i="1"/>
  <c r="C363" i="1" l="1"/>
  <c r="F363" i="1"/>
  <c r="G363" i="1"/>
  <c r="E363" i="1"/>
  <c r="H363" i="1"/>
  <c r="D363" i="1"/>
  <c r="I363" i="1"/>
  <c r="B364" i="1"/>
  <c r="C364" i="1" l="1"/>
  <c r="F364" i="1"/>
  <c r="D364" i="1"/>
  <c r="E364" i="1"/>
  <c r="I364" i="1"/>
  <c r="G364" i="1"/>
  <c r="H364" i="1"/>
  <c r="B365" i="1"/>
  <c r="E365" i="1" l="1"/>
  <c r="F365" i="1"/>
  <c r="I365" i="1"/>
  <c r="D365" i="1"/>
  <c r="G365" i="1"/>
  <c r="C365" i="1"/>
  <c r="H365" i="1"/>
  <c r="B366" i="1"/>
  <c r="E366" i="1" l="1"/>
  <c r="F366" i="1"/>
  <c r="I366" i="1"/>
  <c r="C366" i="1"/>
  <c r="D366" i="1"/>
  <c r="G366" i="1"/>
  <c r="B367" i="1"/>
  <c r="H366" i="1"/>
  <c r="E367" i="1" l="1"/>
  <c r="F367" i="1"/>
  <c r="I367" i="1"/>
  <c r="H367" i="1"/>
  <c r="B368" i="1"/>
  <c r="C367" i="1"/>
  <c r="D367" i="1"/>
  <c r="G367" i="1"/>
  <c r="E368" i="1" l="1"/>
  <c r="B369" i="1"/>
  <c r="C368" i="1"/>
  <c r="F368" i="1"/>
  <c r="G368" i="1"/>
  <c r="D368" i="1"/>
  <c r="H368" i="1"/>
  <c r="I368" i="1"/>
  <c r="E369" i="1" l="1"/>
  <c r="C369" i="1"/>
  <c r="D369" i="1"/>
  <c r="G369" i="1"/>
  <c r="H369" i="1"/>
  <c r="B370" i="1"/>
  <c r="F369" i="1"/>
  <c r="I369" i="1"/>
  <c r="E370" i="1" l="1"/>
  <c r="C370" i="1"/>
  <c r="D370" i="1"/>
  <c r="F370" i="1"/>
  <c r="H370" i="1"/>
  <c r="I370" i="1"/>
  <c r="G370" i="1"/>
  <c r="B371" i="1"/>
  <c r="E371" i="1" l="1"/>
  <c r="D371" i="1"/>
  <c r="F371" i="1"/>
  <c r="G371" i="1"/>
  <c r="I371" i="1"/>
  <c r="B372" i="1"/>
  <c r="C371" i="1"/>
  <c r="H371" i="1"/>
  <c r="E372" i="1" l="1"/>
  <c r="F372" i="1"/>
  <c r="G372" i="1"/>
  <c r="H372" i="1"/>
  <c r="B373" i="1"/>
  <c r="C372" i="1"/>
  <c r="D372" i="1"/>
  <c r="I372" i="1"/>
  <c r="E373" i="1" l="1"/>
  <c r="G373" i="1"/>
  <c r="H373" i="1"/>
  <c r="I373" i="1"/>
  <c r="C373" i="1"/>
  <c r="D373" i="1"/>
  <c r="F373" i="1"/>
  <c r="B374" i="1"/>
  <c r="G374" i="1" l="1"/>
  <c r="H374" i="1"/>
  <c r="I374" i="1"/>
  <c r="C374" i="1"/>
  <c r="D374" i="1"/>
  <c r="E374" i="1"/>
  <c r="F374" i="1"/>
  <c r="B375" i="1"/>
  <c r="G375" i="1" l="1"/>
  <c r="H375" i="1"/>
  <c r="I375" i="1"/>
  <c r="C375" i="1"/>
  <c r="D375" i="1"/>
  <c r="B376" i="1"/>
  <c r="E375" i="1"/>
  <c r="F375" i="1"/>
  <c r="G376" i="1" l="1"/>
  <c r="H376" i="1"/>
  <c r="I376" i="1"/>
  <c r="C376" i="1"/>
  <c r="D376" i="1"/>
  <c r="E376" i="1"/>
  <c r="B377" i="1"/>
  <c r="F376" i="1"/>
  <c r="G377" i="1" l="1"/>
  <c r="H377" i="1"/>
  <c r="I377" i="1"/>
  <c r="C377" i="1"/>
  <c r="D377" i="1"/>
  <c r="E377" i="1"/>
  <c r="F377" i="1"/>
  <c r="B378" i="1"/>
  <c r="G378" i="1" l="1"/>
  <c r="H378" i="1"/>
  <c r="I378" i="1"/>
  <c r="C378" i="1"/>
  <c r="D378" i="1"/>
  <c r="F378" i="1"/>
  <c r="B379" i="1"/>
  <c r="E378" i="1"/>
  <c r="G379" i="1" l="1"/>
  <c r="H379" i="1"/>
  <c r="I379" i="1"/>
  <c r="C379" i="1"/>
  <c r="D379" i="1"/>
  <c r="F379" i="1"/>
  <c r="E379" i="1"/>
  <c r="B380" i="1"/>
  <c r="G380" i="1" l="1"/>
  <c r="H380" i="1"/>
  <c r="I380" i="1"/>
  <c r="C380" i="1"/>
  <c r="D380" i="1"/>
  <c r="E380" i="1"/>
  <c r="F380" i="1"/>
  <c r="B381" i="1"/>
  <c r="G381" i="1" l="1"/>
  <c r="H381" i="1"/>
  <c r="I381" i="1"/>
  <c r="C381" i="1"/>
  <c r="D381" i="1"/>
  <c r="E381" i="1"/>
  <c r="F381" i="1"/>
  <c r="B382" i="1"/>
  <c r="G382" i="1" l="1"/>
  <c r="H382" i="1"/>
  <c r="I382" i="1"/>
  <c r="C382" i="1"/>
  <c r="D382" i="1"/>
  <c r="E382" i="1"/>
  <c r="F382" i="1"/>
  <c r="B383" i="1"/>
  <c r="G383" i="1" l="1"/>
  <c r="H383" i="1"/>
  <c r="I383" i="1"/>
  <c r="C383" i="1"/>
  <c r="D383" i="1"/>
  <c r="B384" i="1"/>
  <c r="E383" i="1"/>
  <c r="F383" i="1"/>
  <c r="G384" i="1" l="1"/>
  <c r="H384" i="1"/>
  <c r="I384" i="1"/>
  <c r="C384" i="1"/>
  <c r="D384" i="1"/>
  <c r="E384" i="1"/>
  <c r="B385" i="1"/>
  <c r="F384" i="1"/>
  <c r="G385" i="1" l="1"/>
  <c r="H385" i="1"/>
  <c r="I385" i="1"/>
  <c r="C385" i="1"/>
  <c r="D385" i="1"/>
  <c r="E385" i="1"/>
  <c r="F385" i="1"/>
  <c r="B386" i="1"/>
  <c r="G386" i="1" l="1"/>
  <c r="H386" i="1"/>
  <c r="I386" i="1"/>
  <c r="C386" i="1"/>
  <c r="D386" i="1"/>
  <c r="F386" i="1"/>
  <c r="B387" i="1"/>
  <c r="E386" i="1"/>
  <c r="G387" i="1" l="1"/>
  <c r="H387" i="1"/>
  <c r="I387" i="1"/>
  <c r="C387" i="1"/>
  <c r="D387" i="1"/>
  <c r="E387" i="1"/>
  <c r="F387" i="1"/>
  <c r="B388" i="1"/>
  <c r="G388" i="1" l="1"/>
  <c r="H388" i="1"/>
  <c r="I388" i="1"/>
  <c r="C388" i="1"/>
  <c r="D388" i="1"/>
  <c r="E388" i="1"/>
  <c r="F388" i="1"/>
  <c r="B389" i="1"/>
  <c r="G389" i="1" l="1"/>
  <c r="H389" i="1"/>
  <c r="I389" i="1"/>
  <c r="C389" i="1"/>
  <c r="D389" i="1"/>
  <c r="E389" i="1"/>
  <c r="F389" i="1"/>
  <c r="B390" i="1"/>
  <c r="G390" i="1" l="1"/>
  <c r="H390" i="1"/>
  <c r="I390" i="1"/>
  <c r="C390" i="1"/>
  <c r="D390" i="1"/>
  <c r="E390" i="1"/>
  <c r="F390" i="1"/>
  <c r="B391" i="1"/>
  <c r="G391" i="1" l="1"/>
  <c r="H391" i="1"/>
  <c r="I391" i="1"/>
  <c r="C391" i="1"/>
  <c r="D391" i="1"/>
  <c r="B392" i="1"/>
  <c r="E391" i="1"/>
  <c r="F391" i="1"/>
  <c r="G392" i="1" l="1"/>
  <c r="H392" i="1"/>
  <c r="I392" i="1"/>
  <c r="C392" i="1"/>
  <c r="D392" i="1"/>
  <c r="E392" i="1"/>
  <c r="F392" i="1"/>
  <c r="B393" i="1"/>
  <c r="G393" i="1" l="1"/>
  <c r="H393" i="1"/>
  <c r="I393" i="1"/>
  <c r="C393" i="1"/>
  <c r="D393" i="1"/>
  <c r="E393" i="1"/>
  <c r="F393" i="1"/>
  <c r="B394" i="1"/>
  <c r="G394" i="1" l="1"/>
  <c r="H394" i="1"/>
  <c r="I394" i="1"/>
  <c r="C394" i="1"/>
  <c r="D394" i="1"/>
  <c r="F394" i="1"/>
  <c r="B395" i="1"/>
  <c r="E394" i="1"/>
  <c r="G395" i="1" l="1"/>
  <c r="H395" i="1"/>
  <c r="I395" i="1"/>
  <c r="C395" i="1"/>
  <c r="D395" i="1"/>
  <c r="E395" i="1"/>
  <c r="F395" i="1"/>
  <c r="B396" i="1"/>
  <c r="G396" i="1" l="1"/>
  <c r="H396" i="1"/>
  <c r="I396" i="1"/>
  <c r="C396" i="1"/>
  <c r="D396" i="1"/>
  <c r="E396" i="1"/>
  <c r="F396" i="1"/>
  <c r="B397" i="1"/>
  <c r="G397" i="1" l="1"/>
  <c r="H397" i="1"/>
  <c r="I397" i="1"/>
  <c r="C397" i="1"/>
  <c r="D397" i="1"/>
  <c r="E397" i="1"/>
  <c r="F397" i="1"/>
  <c r="B398" i="1"/>
  <c r="G398" i="1" l="1"/>
  <c r="H398" i="1"/>
  <c r="I398" i="1"/>
  <c r="C398" i="1"/>
  <c r="D398" i="1"/>
  <c r="E398" i="1"/>
  <c r="F398" i="1"/>
  <c r="B399" i="1"/>
  <c r="G399" i="1" l="1"/>
  <c r="H399" i="1"/>
  <c r="I399" i="1"/>
  <c r="C399" i="1"/>
  <c r="D399" i="1"/>
  <c r="B400" i="1"/>
  <c r="E399" i="1"/>
  <c r="F399" i="1"/>
  <c r="G400" i="1" l="1"/>
  <c r="H400" i="1"/>
  <c r="I400" i="1"/>
  <c r="C400" i="1"/>
  <c r="D400" i="1"/>
  <c r="E400" i="1"/>
  <c r="F400" i="1"/>
  <c r="B401" i="1"/>
  <c r="G401" i="1" l="1"/>
  <c r="H401" i="1"/>
  <c r="I401" i="1"/>
  <c r="C401" i="1"/>
  <c r="D401" i="1"/>
  <c r="E401" i="1"/>
  <c r="F401" i="1"/>
  <c r="B402" i="1"/>
  <c r="G402" i="1" l="1"/>
  <c r="H402" i="1"/>
  <c r="I402" i="1"/>
  <c r="C402" i="1"/>
  <c r="D402" i="1"/>
  <c r="F402" i="1"/>
  <c r="B403" i="1"/>
  <c r="E402" i="1"/>
  <c r="G403" i="1" l="1"/>
  <c r="H403" i="1"/>
  <c r="I403" i="1"/>
  <c r="C403" i="1"/>
  <c r="D403" i="1"/>
  <c r="F403" i="1"/>
  <c r="E403" i="1"/>
  <c r="B404" i="1"/>
  <c r="G404" i="1" l="1"/>
  <c r="H404" i="1"/>
  <c r="I404" i="1"/>
  <c r="C404" i="1"/>
  <c r="D404" i="1"/>
  <c r="E404" i="1"/>
  <c r="F404" i="1"/>
  <c r="B405" i="1"/>
  <c r="G405" i="1" l="1"/>
  <c r="H405" i="1"/>
  <c r="I405" i="1"/>
  <c r="C405" i="1"/>
  <c r="D405" i="1"/>
  <c r="E405" i="1"/>
  <c r="F405" i="1"/>
  <c r="B406" i="1"/>
  <c r="G406" i="1" l="1"/>
  <c r="H406" i="1"/>
  <c r="I406" i="1"/>
  <c r="C406" i="1"/>
  <c r="D406" i="1"/>
  <c r="E406" i="1"/>
  <c r="F406" i="1"/>
  <c r="B407" i="1"/>
  <c r="G407" i="1" l="1"/>
  <c r="H407" i="1"/>
  <c r="I407" i="1"/>
  <c r="C407" i="1"/>
  <c r="D407" i="1"/>
  <c r="B408" i="1"/>
  <c r="E407" i="1"/>
  <c r="F407" i="1"/>
  <c r="G408" i="1" l="1"/>
  <c r="H408" i="1"/>
  <c r="I408" i="1"/>
  <c r="C408" i="1"/>
  <c r="D408" i="1"/>
  <c r="E408" i="1"/>
  <c r="F408" i="1"/>
  <c r="B409" i="1"/>
  <c r="G409" i="1" l="1"/>
  <c r="H409" i="1"/>
  <c r="I409" i="1"/>
  <c r="C409" i="1"/>
  <c r="D409" i="1"/>
  <c r="E409" i="1"/>
  <c r="F409" i="1"/>
  <c r="B410" i="1"/>
  <c r="G410" i="1" l="1"/>
  <c r="H410" i="1"/>
  <c r="I410" i="1"/>
  <c r="C410" i="1"/>
  <c r="D410" i="1"/>
  <c r="F410" i="1"/>
  <c r="B411" i="1"/>
  <c r="E410" i="1"/>
  <c r="G411" i="1" l="1"/>
  <c r="H411" i="1"/>
  <c r="I411" i="1"/>
  <c r="C411" i="1"/>
  <c r="D411" i="1"/>
  <c r="E411" i="1"/>
  <c r="F411" i="1"/>
  <c r="B412" i="1"/>
  <c r="G412" i="1" l="1"/>
  <c r="H412" i="1"/>
  <c r="I412" i="1"/>
  <c r="C412" i="1"/>
  <c r="D412" i="1"/>
  <c r="E412" i="1"/>
  <c r="F412" i="1"/>
  <c r="B413" i="1"/>
  <c r="G413" i="1" l="1"/>
  <c r="H413" i="1"/>
  <c r="I413" i="1"/>
  <c r="C413" i="1"/>
  <c r="D413" i="1"/>
  <c r="F413" i="1"/>
  <c r="B414" i="1"/>
  <c r="E413" i="1"/>
  <c r="G414" i="1" l="1"/>
  <c r="H414" i="1"/>
  <c r="I414" i="1"/>
  <c r="C414" i="1"/>
  <c r="D414" i="1"/>
  <c r="E414" i="1"/>
  <c r="F414" i="1"/>
  <c r="B415" i="1"/>
  <c r="G415" i="1" l="1"/>
  <c r="H415" i="1"/>
  <c r="I415" i="1"/>
  <c r="C415" i="1"/>
  <c r="D415" i="1"/>
  <c r="B416" i="1"/>
  <c r="E415" i="1"/>
  <c r="F415" i="1"/>
  <c r="G416" i="1" l="1"/>
  <c r="H416" i="1"/>
  <c r="I416" i="1"/>
  <c r="C416" i="1"/>
  <c r="D416" i="1"/>
  <c r="E416" i="1"/>
  <c r="F416" i="1"/>
  <c r="B417" i="1"/>
  <c r="G417" i="1" l="1"/>
  <c r="H417" i="1"/>
  <c r="I417" i="1"/>
  <c r="C417" i="1"/>
  <c r="D417" i="1"/>
  <c r="E417" i="1"/>
  <c r="F417" i="1"/>
  <c r="B418" i="1"/>
  <c r="G418" i="1" l="1"/>
  <c r="H418" i="1"/>
  <c r="I418" i="1"/>
  <c r="C418" i="1"/>
  <c r="D418" i="1"/>
  <c r="F418" i="1"/>
  <c r="B419" i="1"/>
  <c r="E418" i="1"/>
  <c r="G419" i="1" l="1"/>
  <c r="H419" i="1"/>
  <c r="I419" i="1"/>
  <c r="C419" i="1"/>
  <c r="D419" i="1"/>
  <c r="E419" i="1"/>
  <c r="F419" i="1"/>
  <c r="B420" i="1"/>
  <c r="G420" i="1" l="1"/>
  <c r="H420" i="1"/>
  <c r="I420" i="1"/>
  <c r="C420" i="1"/>
  <c r="D420" i="1"/>
  <c r="E420" i="1"/>
  <c r="F420" i="1"/>
  <c r="B421" i="1"/>
  <c r="G421" i="1" l="1"/>
  <c r="H421" i="1"/>
  <c r="I421" i="1"/>
  <c r="C421" i="1"/>
  <c r="D421" i="1"/>
  <c r="E421" i="1"/>
  <c r="F421" i="1"/>
  <c r="B422" i="1"/>
  <c r="G422" i="1" l="1"/>
  <c r="H422" i="1"/>
  <c r="I422" i="1"/>
  <c r="C422" i="1"/>
  <c r="D422" i="1"/>
  <c r="E422" i="1"/>
  <c r="F422" i="1"/>
  <c r="B423" i="1"/>
  <c r="G423" i="1" l="1"/>
  <c r="H423" i="1"/>
  <c r="I423" i="1"/>
  <c r="C423" i="1"/>
  <c r="D423" i="1"/>
  <c r="B424" i="1"/>
  <c r="E423" i="1"/>
  <c r="F423" i="1"/>
  <c r="G424" i="1" l="1"/>
  <c r="H424" i="1"/>
  <c r="I424" i="1"/>
  <c r="C424" i="1"/>
  <c r="D424" i="1"/>
  <c r="E424" i="1"/>
  <c r="B425" i="1"/>
  <c r="F424" i="1"/>
  <c r="G425" i="1" l="1"/>
  <c r="H425" i="1"/>
  <c r="I425" i="1"/>
  <c r="C425" i="1"/>
  <c r="D425" i="1"/>
  <c r="E425" i="1"/>
  <c r="F425" i="1"/>
  <c r="B426" i="1"/>
  <c r="G426" i="1" l="1"/>
  <c r="H426" i="1"/>
  <c r="I426" i="1"/>
  <c r="C426" i="1"/>
  <c r="D426" i="1"/>
  <c r="F426" i="1"/>
  <c r="B427" i="1"/>
  <c r="E426" i="1"/>
  <c r="C427" i="1" l="1"/>
  <c r="D427" i="1"/>
  <c r="E427" i="1"/>
  <c r="B428" i="1"/>
  <c r="F427" i="1"/>
  <c r="G427" i="1"/>
  <c r="H427" i="1"/>
  <c r="I427" i="1"/>
  <c r="B429" i="1" l="1"/>
  <c r="C428" i="1"/>
  <c r="E428" i="1"/>
  <c r="D428" i="1"/>
  <c r="F428" i="1"/>
  <c r="G428" i="1"/>
  <c r="H428" i="1"/>
  <c r="I428" i="1"/>
  <c r="B430" i="1" l="1"/>
  <c r="C429" i="1"/>
  <c r="D429" i="1"/>
  <c r="E429" i="1"/>
  <c r="F429" i="1"/>
  <c r="G429" i="1"/>
  <c r="H429" i="1"/>
  <c r="I429" i="1"/>
  <c r="B431" i="1" l="1"/>
  <c r="C430" i="1"/>
  <c r="E430" i="1"/>
  <c r="D430" i="1"/>
  <c r="F430" i="1"/>
  <c r="G430" i="1"/>
  <c r="H430" i="1"/>
  <c r="I430" i="1"/>
  <c r="B432" i="1" l="1"/>
  <c r="C431" i="1"/>
  <c r="D431" i="1"/>
  <c r="E431" i="1"/>
  <c r="F431" i="1"/>
  <c r="G431" i="1"/>
  <c r="H431" i="1"/>
  <c r="I431" i="1"/>
  <c r="C432" i="1" l="1"/>
  <c r="E432" i="1"/>
  <c r="D432" i="1"/>
  <c r="F432" i="1"/>
  <c r="G432" i="1"/>
  <c r="H432" i="1"/>
  <c r="I432" i="1"/>
  <c r="B433" i="1"/>
  <c r="B434" i="1" l="1"/>
  <c r="C433" i="1"/>
  <c r="D433" i="1"/>
  <c r="E433" i="1"/>
  <c r="F433" i="1"/>
  <c r="G433" i="1"/>
  <c r="H433" i="1"/>
  <c r="I433" i="1"/>
  <c r="B435" i="1" l="1"/>
  <c r="C434" i="1"/>
  <c r="E434" i="1"/>
  <c r="D434" i="1"/>
  <c r="F434" i="1"/>
  <c r="G434" i="1"/>
  <c r="H434" i="1"/>
  <c r="I434" i="1"/>
  <c r="B436" i="1" l="1"/>
  <c r="C435" i="1"/>
  <c r="E435" i="1"/>
  <c r="D435" i="1"/>
  <c r="F435" i="1"/>
  <c r="G435" i="1"/>
  <c r="H435" i="1"/>
  <c r="I435" i="1"/>
  <c r="B437" i="1" l="1"/>
  <c r="C436" i="1"/>
  <c r="D436" i="1"/>
  <c r="E436" i="1"/>
  <c r="F436" i="1"/>
  <c r="G436" i="1"/>
  <c r="H436" i="1"/>
  <c r="I436" i="1"/>
  <c r="B438" i="1" l="1"/>
  <c r="C437" i="1"/>
  <c r="E437" i="1"/>
  <c r="D437" i="1"/>
  <c r="F437" i="1"/>
  <c r="G437" i="1"/>
  <c r="H437" i="1"/>
  <c r="I437" i="1"/>
  <c r="B439" i="1" l="1"/>
  <c r="C438" i="1"/>
  <c r="D438" i="1"/>
  <c r="E438" i="1"/>
  <c r="F438" i="1"/>
  <c r="G438" i="1"/>
  <c r="H438" i="1"/>
  <c r="I438" i="1"/>
  <c r="B440" i="1" l="1"/>
  <c r="C439" i="1"/>
  <c r="E439" i="1"/>
  <c r="D439" i="1"/>
  <c r="F439" i="1"/>
  <c r="G439" i="1"/>
  <c r="H439" i="1"/>
  <c r="I439" i="1"/>
  <c r="C440" i="1" l="1"/>
  <c r="E440" i="1"/>
  <c r="D440" i="1"/>
  <c r="F440" i="1"/>
  <c r="G440" i="1"/>
  <c r="H440" i="1"/>
  <c r="I440" i="1"/>
</calcChain>
</file>

<file path=xl/sharedStrings.xml><?xml version="1.0" encoding="utf-8"?>
<sst xmlns="http://schemas.openxmlformats.org/spreadsheetml/2006/main" count="76" uniqueCount="28">
  <si>
    <t>Сумма кредита</t>
  </si>
  <si>
    <t>Ставка кредита</t>
  </si>
  <si>
    <t>(ежемесячная ставка)</t>
  </si>
  <si>
    <t>(коэффициент аннуитета)</t>
  </si>
  <si>
    <t>Ежемесячный платеж</t>
  </si>
  <si>
    <t>Срок кредита, месяцев</t>
  </si>
  <si>
    <t>Ежемесячная комиссия</t>
  </si>
  <si>
    <t>Кредит</t>
  </si>
  <si>
    <t>Платеж</t>
  </si>
  <si>
    <t>Осталось платежей</t>
  </si>
  <si>
    <t>Комиссия</t>
  </si>
  <si>
    <t>Погашение тела</t>
  </si>
  <si>
    <t>Тело Кредита (вход)</t>
  </si>
  <si>
    <t>Остаток кредита (выход)</t>
  </si>
  <si>
    <t>Начальная сумма депозита</t>
  </si>
  <si>
    <t>Депозит</t>
  </si>
  <si>
    <t>Ставка депозита</t>
  </si>
  <si>
    <t>Срок депозита, месяцев</t>
  </si>
  <si>
    <t>Ежемесячный взнос (пополнение)</t>
  </si>
  <si>
    <t>Итоговая сумма депозита</t>
  </si>
  <si>
    <t>Взнос</t>
  </si>
  <si>
    <t>Проценты</t>
  </si>
  <si>
    <t>Сумма вклада (входящая)</t>
  </si>
  <si>
    <t>Сумма вклада (исходящая)</t>
  </si>
  <si>
    <t>Создание вклада</t>
  </si>
  <si>
    <t>Месяц</t>
  </si>
  <si>
    <t>Операция</t>
  </si>
  <si>
    <t>Взятие кредита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</si>
</sst>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168" fontId="0" fillId="2" borderId="0" xfId="0" applyNumberFormat="1" applyFill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2" borderId="0" xfId="0" applyNumberFormat="1" applyFill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8" fontId="2" fillId="4" borderId="0" xfId="0" applyNumberFormat="1" applyFont="1" applyFill="1" applyAlignment="1">
      <alignment vertical="center"/>
    </xf>
    <xf numFmtId="168" fontId="0" fillId="4" borderId="0" xfId="0" applyNumberFormat="1" applyFill="1" applyAlignment="1">
      <alignment vertical="center"/>
    </xf>
    <xf numFmtId="0" fontId="2" fillId="0" borderId="0" xfId="0" applyFont="1" applyAlignment="1">
      <alignment horizontal="center" vertical="center"/>
    </xf>
    <xf numFmtId="168" fontId="0" fillId="0" borderId="0" xfId="0" applyNumberFormat="1" applyFill="1" applyAlignment="1">
      <alignment vertical="center"/>
    </xf>
    <xf numFmtId="168" fontId="2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166" fontId="4" fillId="3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168" fontId="2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168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8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6" fillId="0" borderId="0" xfId="0" applyFont="1" applyFill="1" applyAlignment="1">
      <alignment horizontal="center" vertical="center"/>
    </xf>
    <xf numFmtId="166" fontId="4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69DE-31A4-41D8-949B-62166778DB72}">
  <dimension ref="B2:I440"/>
  <sheetViews>
    <sheetView tabSelected="1" workbookViewId="0">
      <selection activeCell="C6" sqref="C6"/>
    </sheetView>
  </sheetViews>
  <sheetFormatPr defaultRowHeight="21" customHeight="1" x14ac:dyDescent="0.3"/>
  <cols>
    <col min="1" max="1" width="8.88671875" style="1"/>
    <col min="2" max="2" width="5.44140625" style="1" bestFit="1" customWidth="1"/>
    <col min="3" max="3" width="35.109375" style="1" customWidth="1"/>
    <col min="4" max="4" width="22.88671875" style="1" customWidth="1"/>
    <col min="5" max="5" width="22.88671875" style="21" customWidth="1"/>
    <col min="6" max="6" width="18.6640625" style="1" customWidth="1"/>
    <col min="7" max="7" width="22.109375" style="1" customWidth="1"/>
    <col min="8" max="8" width="12.33203125" style="1" bestFit="1" customWidth="1"/>
    <col min="9" max="9" width="18.88671875" style="1" bestFit="1" customWidth="1"/>
    <col min="10" max="16384" width="8.88671875" style="1"/>
  </cols>
  <sheetData>
    <row r="2" spans="2:9" ht="21" customHeight="1" x14ac:dyDescent="0.3">
      <c r="D2" s="15" t="s">
        <v>7</v>
      </c>
      <c r="E2" s="16"/>
      <c r="F2" s="16"/>
      <c r="G2" s="16"/>
    </row>
    <row r="3" spans="2:9" ht="21" customHeight="1" x14ac:dyDescent="0.3">
      <c r="C3" s="1" t="s">
        <v>0</v>
      </c>
      <c r="D3" s="2">
        <v>5000000</v>
      </c>
      <c r="E3" s="11"/>
      <c r="F3" s="11"/>
      <c r="G3" s="11"/>
    </row>
    <row r="4" spans="2:9" ht="21" customHeight="1" x14ac:dyDescent="0.3">
      <c r="C4" s="1" t="s">
        <v>1</v>
      </c>
      <c r="D4" s="3">
        <v>10.5</v>
      </c>
      <c r="E4" s="17"/>
      <c r="F4" s="17"/>
      <c r="G4" s="17"/>
    </row>
    <row r="5" spans="2:9" ht="21" customHeight="1" x14ac:dyDescent="0.3">
      <c r="C5" s="1" t="s">
        <v>5</v>
      </c>
      <c r="D5" s="4">
        <v>120</v>
      </c>
      <c r="E5" s="18"/>
      <c r="F5" s="18"/>
      <c r="G5" s="18"/>
    </row>
    <row r="6" spans="2:9" ht="21" customHeight="1" x14ac:dyDescent="0.3">
      <c r="C6" s="5" t="s">
        <v>2</v>
      </c>
      <c r="D6" s="6">
        <f>D$4/100/12</f>
        <v>8.7499999999999991E-3</v>
      </c>
      <c r="E6" s="19"/>
      <c r="F6" s="19"/>
      <c r="G6" s="19"/>
    </row>
    <row r="7" spans="2:9" ht="21" customHeight="1" x14ac:dyDescent="0.3">
      <c r="C7" s="5" t="s">
        <v>3</v>
      </c>
      <c r="D7" s="6">
        <f>D$6*POWER(1+D$6,D$5)/(POWER(1+D$6,D$5)-1)</f>
        <v>1.3493499677554628E-2</v>
      </c>
      <c r="E7" s="19"/>
      <c r="F7" s="19"/>
      <c r="G7" s="19"/>
    </row>
    <row r="8" spans="2:9" ht="21" customHeight="1" x14ac:dyDescent="0.3">
      <c r="C8" s="7" t="s">
        <v>4</v>
      </c>
      <c r="D8" s="8">
        <f>D$3*D$7</f>
        <v>67467.498387773143</v>
      </c>
      <c r="E8" s="20"/>
      <c r="F8" s="20"/>
      <c r="G8" s="20"/>
    </row>
    <row r="9" spans="2:9" ht="21" customHeight="1" x14ac:dyDescent="0.3">
      <c r="C9" s="1" t="s">
        <v>6</v>
      </c>
      <c r="D9" s="9">
        <f>D$3*D$6</f>
        <v>43749.999999999993</v>
      </c>
      <c r="E9" s="11"/>
      <c r="F9" s="11"/>
      <c r="G9" s="11"/>
    </row>
    <row r="13" spans="2:9" s="10" customFormat="1" ht="21" customHeight="1" x14ac:dyDescent="0.3">
      <c r="B13" s="25" t="s">
        <v>25</v>
      </c>
      <c r="C13" s="25" t="s">
        <v>26</v>
      </c>
      <c r="D13" s="25" t="s">
        <v>12</v>
      </c>
      <c r="E13" s="25" t="s">
        <v>8</v>
      </c>
      <c r="F13" s="25" t="s">
        <v>9</v>
      </c>
      <c r="G13" s="25" t="s">
        <v>10</v>
      </c>
      <c r="H13" s="25" t="s">
        <v>11</v>
      </c>
      <c r="I13" s="25" t="s">
        <v>13</v>
      </c>
    </row>
    <row r="14" spans="2:9" s="7" customFormat="1" ht="21" customHeight="1" x14ac:dyDescent="0.3">
      <c r="B14" s="26">
        <v>0</v>
      </c>
      <c r="C14" s="26" t="s">
        <v>27</v>
      </c>
      <c r="D14" s="27">
        <f>cSumm</f>
        <v>5000000</v>
      </c>
      <c r="E14" s="27"/>
      <c r="F14" s="28">
        <f>cCount</f>
        <v>120</v>
      </c>
      <c r="G14" s="27"/>
      <c r="H14" s="27"/>
      <c r="I14" s="27">
        <f>D14</f>
        <v>5000000</v>
      </c>
    </row>
    <row r="15" spans="2:9" ht="21" customHeight="1" x14ac:dyDescent="0.3">
      <c r="B15" s="22">
        <f>IF(B14&lt;cCount,B14+1,"")</f>
        <v>1</v>
      </c>
      <c r="C15" s="22" t="str">
        <f>IF(B15&lt;=cCount,"Погашение кредита","")</f>
        <v>Погашение кредита</v>
      </c>
      <c r="D15" s="23">
        <f>IF(B15&lt;=cCount,I14,"")</f>
        <v>5000000</v>
      </c>
      <c r="E15" s="23">
        <f>IF(B15&lt;=cCount,cPayment,"")</f>
        <v>67467.498387773143</v>
      </c>
      <c r="F15" s="24">
        <f>IF(B15&lt;=cCount,cCount-B15,"")</f>
        <v>119</v>
      </c>
      <c r="G15" s="23">
        <f>IF(B15&lt;=cCount,D15*cRateM,"")</f>
        <v>43749.999999999993</v>
      </c>
      <c r="H15" s="23">
        <f>IF(B15&lt;=cCount,E15-G15,"")</f>
        <v>23717.49838777315</v>
      </c>
      <c r="I15" s="23">
        <f>IF(B15&lt;=cCount,D15-H15,"")</f>
        <v>4976282.5016122265</v>
      </c>
    </row>
    <row r="16" spans="2:9" ht="21" customHeight="1" x14ac:dyDescent="0.3">
      <c r="B16" s="22">
        <f>IF(B15&lt;cCount,B15+1,"")</f>
        <v>2</v>
      </c>
      <c r="C16" s="22" t="str">
        <f>IF(B16&lt;=cCount,"Погашение кредита","")</f>
        <v>Погашение кредита</v>
      </c>
      <c r="D16" s="23">
        <f>IF(B16&lt;=cCount,I15,"")</f>
        <v>4976282.5016122265</v>
      </c>
      <c r="E16" s="23">
        <f>IF(B16&lt;=cCount,cPayment,"")</f>
        <v>67467.498387773143</v>
      </c>
      <c r="F16" s="24">
        <f>IF(B16&lt;=cCount,cCount-B16,"")</f>
        <v>118</v>
      </c>
      <c r="G16" s="23">
        <f>IF(B16&lt;=cCount,D16*cRateM,"")</f>
        <v>43542.471889106979</v>
      </c>
      <c r="H16" s="23">
        <f>IF(B16&lt;=cCount,E16-G16,"")</f>
        <v>23925.026498666164</v>
      </c>
      <c r="I16" s="23">
        <f>IF(B16&lt;=cCount,D16-H16,"")</f>
        <v>4952357.4751135604</v>
      </c>
    </row>
    <row r="17" spans="2:9" ht="21" customHeight="1" x14ac:dyDescent="0.3">
      <c r="B17" s="22">
        <f>IF(B16&lt;cCount,B16+1,"")</f>
        <v>3</v>
      </c>
      <c r="C17" s="22" t="str">
        <f>IF(B17&lt;=cCount,"Погашение кредита","")</f>
        <v>Погашение кредита</v>
      </c>
      <c r="D17" s="23">
        <f>IF(B17&lt;=cCount,I16,"")</f>
        <v>4952357.4751135604</v>
      </c>
      <c r="E17" s="23">
        <f>IF(B17&lt;=cCount,cPayment,"")</f>
        <v>67467.498387773143</v>
      </c>
      <c r="F17" s="24">
        <f>IF(B17&lt;=cCount,cCount-B17,"")</f>
        <v>117</v>
      </c>
      <c r="G17" s="23">
        <f>IF(B17&lt;=cCount,D17*cRateM,"")</f>
        <v>43333.127907243652</v>
      </c>
      <c r="H17" s="23">
        <f>IF(B17&lt;=cCount,E17-G17,"")</f>
        <v>24134.370480529491</v>
      </c>
      <c r="I17" s="23">
        <f>IF(B17&lt;=cCount,D17-H17,"")</f>
        <v>4928223.1046330314</v>
      </c>
    </row>
    <row r="18" spans="2:9" ht="21" customHeight="1" x14ac:dyDescent="0.3">
      <c r="B18" s="22">
        <f>IF(B17&lt;cCount,B17+1,"")</f>
        <v>4</v>
      </c>
      <c r="C18" s="22" t="str">
        <f>IF(B18&lt;=cCount,"Погашение кредита","")</f>
        <v>Погашение кредита</v>
      </c>
      <c r="D18" s="23">
        <f>IF(B18&lt;=cCount,I17,"")</f>
        <v>4928223.1046330314</v>
      </c>
      <c r="E18" s="23">
        <f>IF(B18&lt;=cCount,cPayment,"")</f>
        <v>67467.498387773143</v>
      </c>
      <c r="F18" s="24">
        <f>IF(B18&lt;=cCount,cCount-B18,"")</f>
        <v>116</v>
      </c>
      <c r="G18" s="23">
        <f>IF(B18&lt;=cCount,D18*cRateM,"")</f>
        <v>43121.95216553902</v>
      </c>
      <c r="H18" s="23">
        <f>IF(B18&lt;=cCount,E18-G18,"")</f>
        <v>24345.546222234123</v>
      </c>
      <c r="I18" s="23">
        <f>IF(B18&lt;=cCount,D18-H18,"")</f>
        <v>4903877.5584107973</v>
      </c>
    </row>
    <row r="19" spans="2:9" ht="21" customHeight="1" x14ac:dyDescent="0.3">
      <c r="B19" s="22">
        <f>IF(B18&lt;cCount,B18+1,"")</f>
        <v>5</v>
      </c>
      <c r="C19" s="22" t="str">
        <f>IF(B19&lt;=cCount,"Погашение кредита","")</f>
        <v>Погашение кредита</v>
      </c>
      <c r="D19" s="23">
        <f>IF(B19&lt;=cCount,I18,"")</f>
        <v>4903877.5584107973</v>
      </c>
      <c r="E19" s="23">
        <f>IF(B19&lt;=cCount,cPayment,"")</f>
        <v>67467.498387773143</v>
      </c>
      <c r="F19" s="24">
        <f>IF(B19&lt;=cCount,cCount-B19,"")</f>
        <v>115</v>
      </c>
      <c r="G19" s="23">
        <f>IF(B19&lt;=cCount,D19*cRateM,"")</f>
        <v>42908.928636094475</v>
      </c>
      <c r="H19" s="23">
        <f>IF(B19&lt;=cCount,E19-G19,"")</f>
        <v>24558.569751678668</v>
      </c>
      <c r="I19" s="23">
        <f>IF(B19&lt;=cCount,D19-H19,"")</f>
        <v>4879318.9886591183</v>
      </c>
    </row>
    <row r="20" spans="2:9" ht="21" customHeight="1" x14ac:dyDescent="0.3">
      <c r="B20" s="22">
        <f>IF(B19&lt;cCount,B19+1,"")</f>
        <v>6</v>
      </c>
      <c r="C20" s="22" t="str">
        <f>IF(B20&lt;=cCount,"Погашение кредита","")</f>
        <v>Погашение кредита</v>
      </c>
      <c r="D20" s="23">
        <f>IF(B20&lt;=cCount,I19,"")</f>
        <v>4879318.9886591183</v>
      </c>
      <c r="E20" s="23">
        <f>IF(B20&lt;=cCount,cPayment,"")</f>
        <v>67467.498387773143</v>
      </c>
      <c r="F20" s="24">
        <f>IF(B20&lt;=cCount,cCount-B20,"")</f>
        <v>114</v>
      </c>
      <c r="G20" s="23">
        <f>IF(B20&lt;=cCount,D20*cRateM,"")</f>
        <v>42694.041150767283</v>
      </c>
      <c r="H20" s="23">
        <f>IF(B20&lt;=cCount,E20-G20,"")</f>
        <v>24773.457237005859</v>
      </c>
      <c r="I20" s="23">
        <f>IF(B20&lt;=cCount,D20-H20,"")</f>
        <v>4854545.5314221121</v>
      </c>
    </row>
    <row r="21" spans="2:9" ht="21" customHeight="1" x14ac:dyDescent="0.3">
      <c r="B21" s="22">
        <f>IF(B20&lt;cCount,B20+1,"")</f>
        <v>7</v>
      </c>
      <c r="C21" s="22" t="str">
        <f>IF(B21&lt;=cCount,"Погашение кредита","")</f>
        <v>Погашение кредита</v>
      </c>
      <c r="D21" s="23">
        <f>IF(B21&lt;=cCount,I20,"")</f>
        <v>4854545.5314221121</v>
      </c>
      <c r="E21" s="23">
        <f>IF(B21&lt;=cCount,cPayment,"")</f>
        <v>67467.498387773143</v>
      </c>
      <c r="F21" s="24">
        <f>IF(B21&lt;=cCount,cCount-B21,"")</f>
        <v>113</v>
      </c>
      <c r="G21" s="23">
        <f>IF(B21&lt;=cCount,D21*cRateM,"")</f>
        <v>42477.273399943479</v>
      </c>
      <c r="H21" s="23">
        <f>IF(B21&lt;=cCount,E21-G21,"")</f>
        <v>24990.224987829664</v>
      </c>
      <c r="I21" s="23">
        <f>IF(B21&lt;=cCount,D21-H21,"")</f>
        <v>4829555.3064342821</v>
      </c>
    </row>
    <row r="22" spans="2:9" ht="21" customHeight="1" x14ac:dyDescent="0.3">
      <c r="B22" s="22">
        <f>IF(B21&lt;cCount,B21+1,"")</f>
        <v>8</v>
      </c>
      <c r="C22" s="22" t="str">
        <f>IF(B22&lt;=cCount,"Погашение кредита","")</f>
        <v>Погашение кредита</v>
      </c>
      <c r="D22" s="23">
        <f>IF(B22&lt;=cCount,I21,"")</f>
        <v>4829555.3064342821</v>
      </c>
      <c r="E22" s="23">
        <f>IF(B22&lt;=cCount,cPayment,"")</f>
        <v>67467.498387773143</v>
      </c>
      <c r="F22" s="24">
        <f>IF(B22&lt;=cCount,cCount-B22,"")</f>
        <v>112</v>
      </c>
      <c r="G22" s="23">
        <f>IF(B22&lt;=cCount,D22*cRateM,"")</f>
        <v>42258.608931299961</v>
      </c>
      <c r="H22" s="23">
        <f>IF(B22&lt;=cCount,E22-G22,"")</f>
        <v>25208.889456473182</v>
      </c>
      <c r="I22" s="23">
        <f>IF(B22&lt;=cCount,D22-H22,"")</f>
        <v>4804346.4169778088</v>
      </c>
    </row>
    <row r="23" spans="2:9" ht="21" customHeight="1" x14ac:dyDescent="0.3">
      <c r="B23" s="22">
        <f>IF(B22&lt;cCount,B22+1,"")</f>
        <v>9</v>
      </c>
      <c r="C23" s="22" t="str">
        <f>IF(B23&lt;=cCount,"Погашение кредита","")</f>
        <v>Погашение кредита</v>
      </c>
      <c r="D23" s="23">
        <f>IF(B23&lt;=cCount,I22,"")</f>
        <v>4804346.4169778088</v>
      </c>
      <c r="E23" s="23">
        <f>IF(B23&lt;=cCount,cPayment,"")</f>
        <v>67467.498387773143</v>
      </c>
      <c r="F23" s="24">
        <f>IF(B23&lt;=cCount,cCount-B23,"")</f>
        <v>111</v>
      </c>
      <c r="G23" s="23">
        <f>IF(B23&lt;=cCount,D23*cRateM,"")</f>
        <v>42038.03114855582</v>
      </c>
      <c r="H23" s="23">
        <f>IF(B23&lt;=cCount,E23-G23,"")</f>
        <v>25429.467239217323</v>
      </c>
      <c r="I23" s="23">
        <f>IF(B23&lt;=cCount,D23-H23,"")</f>
        <v>4778916.9497385919</v>
      </c>
    </row>
    <row r="24" spans="2:9" ht="21" customHeight="1" x14ac:dyDescent="0.3">
      <c r="B24" s="22">
        <f>IF(B23&lt;cCount,B23+1,"")</f>
        <v>10</v>
      </c>
      <c r="C24" s="22" t="str">
        <f>IF(B24&lt;=cCount,"Погашение кредита","")</f>
        <v>Погашение кредита</v>
      </c>
      <c r="D24" s="23">
        <f>IF(B24&lt;=cCount,I23,"")</f>
        <v>4778916.9497385919</v>
      </c>
      <c r="E24" s="23">
        <f>IF(B24&lt;=cCount,cPayment,"")</f>
        <v>67467.498387773143</v>
      </c>
      <c r="F24" s="24">
        <f>IF(B24&lt;=cCount,cCount-B24,"")</f>
        <v>110</v>
      </c>
      <c r="G24" s="23">
        <f>IF(B24&lt;=cCount,D24*cRateM,"")</f>
        <v>41815.523310212673</v>
      </c>
      <c r="H24" s="23">
        <f>IF(B24&lt;=cCount,E24-G24,"")</f>
        <v>25651.97507756047</v>
      </c>
      <c r="I24" s="23">
        <f>IF(B24&lt;=cCount,D24-H24,"")</f>
        <v>4753264.9746610317</v>
      </c>
    </row>
    <row r="25" spans="2:9" ht="21" customHeight="1" x14ac:dyDescent="0.3">
      <c r="B25" s="22">
        <f>IF(B24&lt;cCount,B24+1,"")</f>
        <v>11</v>
      </c>
      <c r="C25" s="22" t="str">
        <f>IF(B25&lt;=cCount,"Погашение кредита","")</f>
        <v>Погашение кредита</v>
      </c>
      <c r="D25" s="23">
        <f>IF(B25&lt;=cCount,I24,"")</f>
        <v>4753264.9746610317</v>
      </c>
      <c r="E25" s="23">
        <f>IF(B25&lt;=cCount,cPayment,"")</f>
        <v>67467.498387773143</v>
      </c>
      <c r="F25" s="24">
        <f>IF(B25&lt;=cCount,cCount-B25,"")</f>
        <v>109</v>
      </c>
      <c r="G25" s="23">
        <f>IF(B25&lt;=cCount,D25*cRateM,"")</f>
        <v>41591.06852828402</v>
      </c>
      <c r="H25" s="23">
        <f>IF(B25&lt;=cCount,E25-G25,"")</f>
        <v>25876.429859489122</v>
      </c>
      <c r="I25" s="23">
        <f>IF(B25&lt;=cCount,D25-H25,"")</f>
        <v>4727388.5448015425</v>
      </c>
    </row>
    <row r="26" spans="2:9" ht="21" customHeight="1" x14ac:dyDescent="0.3">
      <c r="B26" s="22">
        <f>IF(B25&lt;cCount,B25+1,"")</f>
        <v>12</v>
      </c>
      <c r="C26" s="22" t="str">
        <f>IF(B26&lt;=cCount,"Погашение кредита","")</f>
        <v>Погашение кредита</v>
      </c>
      <c r="D26" s="23">
        <f>IF(B26&lt;=cCount,I25,"")</f>
        <v>4727388.5448015425</v>
      </c>
      <c r="E26" s="23">
        <f>IF(B26&lt;=cCount,cPayment,"")</f>
        <v>67467.498387773143</v>
      </c>
      <c r="F26" s="24">
        <f>IF(B26&lt;=cCount,cCount-B26,"")</f>
        <v>108</v>
      </c>
      <c r="G26" s="23">
        <f>IF(B26&lt;=cCount,D26*cRateM,"")</f>
        <v>41364.649767013492</v>
      </c>
      <c r="H26" s="23">
        <f>IF(B26&lt;=cCount,E26-G26,"")</f>
        <v>26102.848620759651</v>
      </c>
      <c r="I26" s="23">
        <f>IF(B26&lt;=cCount,D26-H26,"")</f>
        <v>4701285.6961807832</v>
      </c>
    </row>
    <row r="27" spans="2:9" ht="21" customHeight="1" x14ac:dyDescent="0.3">
      <c r="B27" s="22">
        <f>IF(B26&lt;cCount,B26+1,"")</f>
        <v>13</v>
      </c>
      <c r="C27" s="22" t="str">
        <f>IF(B27&lt;=cCount,"Погашение кредита","")</f>
        <v>Погашение кредита</v>
      </c>
      <c r="D27" s="23">
        <f>IF(B27&lt;=cCount,I26,"")</f>
        <v>4701285.6961807832</v>
      </c>
      <c r="E27" s="23">
        <f>IF(B27&lt;=cCount,cPayment,"")</f>
        <v>67467.498387773143</v>
      </c>
      <c r="F27" s="24">
        <f>IF(B27&lt;=cCount,cCount-B27,"")</f>
        <v>107</v>
      </c>
      <c r="G27" s="23">
        <f>IF(B27&lt;=cCount,D27*cRateM,"")</f>
        <v>41136.249841581848</v>
      </c>
      <c r="H27" s="23">
        <f>IF(B27&lt;=cCount,E27-G27,"")</f>
        <v>26331.248546191295</v>
      </c>
      <c r="I27" s="23">
        <f>IF(B27&lt;=cCount,D27-H27,"")</f>
        <v>4674954.4476345917</v>
      </c>
    </row>
    <row r="28" spans="2:9" ht="21" customHeight="1" x14ac:dyDescent="0.3">
      <c r="B28" s="22">
        <f>IF(B27&lt;cCount,B27+1,"")</f>
        <v>14</v>
      </c>
      <c r="C28" s="22" t="str">
        <f>IF(B28&lt;=cCount,"Погашение кредита","")</f>
        <v>Погашение кредита</v>
      </c>
      <c r="D28" s="23">
        <f>IF(B28&lt;=cCount,I27,"")</f>
        <v>4674954.4476345917</v>
      </c>
      <c r="E28" s="23">
        <f>IF(B28&lt;=cCount,cPayment,"")</f>
        <v>67467.498387773143</v>
      </c>
      <c r="F28" s="24">
        <f>IF(B28&lt;=cCount,cCount-B28,"")</f>
        <v>106</v>
      </c>
      <c r="G28" s="23">
        <f>IF(B28&lt;=cCount,D28*cRateM,"")</f>
        <v>40905.851416802674</v>
      </c>
      <c r="H28" s="23">
        <f>IF(B28&lt;=cCount,E28-G28,"")</f>
        <v>26561.646970970469</v>
      </c>
      <c r="I28" s="23">
        <f>IF(B28&lt;=cCount,D28-H28,"")</f>
        <v>4648392.8006636212</v>
      </c>
    </row>
    <row r="29" spans="2:9" ht="21" customHeight="1" x14ac:dyDescent="0.3">
      <c r="B29" s="22">
        <f>IF(B28&lt;cCount,B28+1,"")</f>
        <v>15</v>
      </c>
      <c r="C29" s="22" t="str">
        <f>IF(B29&lt;=cCount,"Погашение кредита","")</f>
        <v>Погашение кредита</v>
      </c>
      <c r="D29" s="23">
        <f>IF(B29&lt;=cCount,I28,"")</f>
        <v>4648392.8006636212</v>
      </c>
      <c r="E29" s="23">
        <f>IF(B29&lt;=cCount,cPayment,"")</f>
        <v>67467.498387773143</v>
      </c>
      <c r="F29" s="24">
        <f>IF(B29&lt;=cCount,cCount-B29,"")</f>
        <v>105</v>
      </c>
      <c r="G29" s="23">
        <f>IF(B29&lt;=cCount,D29*cRateM,"")</f>
        <v>40673.437005806678</v>
      </c>
      <c r="H29" s="23">
        <f>IF(B29&lt;=cCount,E29-G29,"")</f>
        <v>26794.061381966465</v>
      </c>
      <c r="I29" s="23">
        <f>IF(B29&lt;=cCount,D29-H29,"")</f>
        <v>4621598.7392816544</v>
      </c>
    </row>
    <row r="30" spans="2:9" ht="21" customHeight="1" x14ac:dyDescent="0.3">
      <c r="B30" s="22">
        <f>IF(B29&lt;cCount,B29+1,"")</f>
        <v>16</v>
      </c>
      <c r="C30" s="22" t="str">
        <f>IF(B30&lt;=cCount,"Погашение кредита","")</f>
        <v>Погашение кредита</v>
      </c>
      <c r="D30" s="23">
        <f>IF(B30&lt;=cCount,I29,"")</f>
        <v>4621598.7392816544</v>
      </c>
      <c r="E30" s="23">
        <f>IF(B30&lt;=cCount,cPayment,"")</f>
        <v>67467.498387773143</v>
      </c>
      <c r="F30" s="24">
        <f>IF(B30&lt;=cCount,cCount-B30,"")</f>
        <v>104</v>
      </c>
      <c r="G30" s="23">
        <f>IF(B30&lt;=cCount,D30*cRateM,"")</f>
        <v>40438.988968714475</v>
      </c>
      <c r="H30" s="23">
        <f>IF(B30&lt;=cCount,E30-G30,"")</f>
        <v>27028.509419058668</v>
      </c>
      <c r="I30" s="23">
        <f>IF(B30&lt;=cCount,D30-H30,"")</f>
        <v>4594570.2298625959</v>
      </c>
    </row>
    <row r="31" spans="2:9" ht="21" customHeight="1" x14ac:dyDescent="0.3">
      <c r="B31" s="22">
        <f>IF(B30&lt;cCount,B30+1,"")</f>
        <v>17</v>
      </c>
      <c r="C31" s="22" t="str">
        <f>IF(B31&lt;=cCount,"Погашение кредита","")</f>
        <v>Погашение кредита</v>
      </c>
      <c r="D31" s="23">
        <f>IF(B31&lt;=cCount,I30,"")</f>
        <v>4594570.2298625959</v>
      </c>
      <c r="E31" s="23">
        <f>IF(B31&lt;=cCount,cPayment,"")</f>
        <v>67467.498387773143</v>
      </c>
      <c r="F31" s="24">
        <f>IF(B31&lt;=cCount,cCount-B31,"")</f>
        <v>103</v>
      </c>
      <c r="G31" s="23">
        <f>IF(B31&lt;=cCount,D31*cRateM,"")</f>
        <v>40202.48951129771</v>
      </c>
      <c r="H31" s="23">
        <f>IF(B31&lt;=cCount,E31-G31,"")</f>
        <v>27265.008876475433</v>
      </c>
      <c r="I31" s="23">
        <f>IF(B31&lt;=cCount,D31-H31,"")</f>
        <v>4567305.2209861204</v>
      </c>
    </row>
    <row r="32" spans="2:9" ht="21" customHeight="1" x14ac:dyDescent="0.3">
      <c r="B32" s="22">
        <f>IF(B31&lt;cCount,B31+1,"")</f>
        <v>18</v>
      </c>
      <c r="C32" s="22" t="str">
        <f>IF(B32&lt;=cCount,"Погашение кредита","")</f>
        <v>Погашение кредита</v>
      </c>
      <c r="D32" s="23">
        <f>IF(B32&lt;=cCount,I31,"")</f>
        <v>4567305.2209861204</v>
      </c>
      <c r="E32" s="23">
        <f>IF(B32&lt;=cCount,cPayment,"")</f>
        <v>67467.498387773143</v>
      </c>
      <c r="F32" s="24">
        <f>IF(B32&lt;=cCount,cCount-B32,"")</f>
        <v>102</v>
      </c>
      <c r="G32" s="23">
        <f>IF(B32&lt;=cCount,D32*cRateM,"")</f>
        <v>39963.920683628552</v>
      </c>
      <c r="H32" s="23">
        <f>IF(B32&lt;=cCount,E32-G32,"")</f>
        <v>27503.577704144591</v>
      </c>
      <c r="I32" s="23">
        <f>IF(B32&lt;=cCount,D32-H32,"")</f>
        <v>4539801.6432819758</v>
      </c>
    </row>
    <row r="33" spans="2:9" ht="21" customHeight="1" x14ac:dyDescent="0.3">
      <c r="B33" s="22">
        <f>IF(B32&lt;cCount,B32+1,"")</f>
        <v>19</v>
      </c>
      <c r="C33" s="22" t="str">
        <f>IF(B33&lt;=cCount,"Погашение кредита","")</f>
        <v>Погашение кредита</v>
      </c>
      <c r="D33" s="23">
        <f>IF(B33&lt;=cCount,I32,"")</f>
        <v>4539801.6432819758</v>
      </c>
      <c r="E33" s="23">
        <f>IF(B33&lt;=cCount,cPayment,"")</f>
        <v>67467.498387773143</v>
      </c>
      <c r="F33" s="24">
        <f>IF(B33&lt;=cCount,cCount-B33,"")</f>
        <v>101</v>
      </c>
      <c r="G33" s="23">
        <f>IF(B33&lt;=cCount,D33*cRateM,"")</f>
        <v>39723.264378717286</v>
      </c>
      <c r="H33" s="23">
        <f>IF(B33&lt;=cCount,E33-G33,"")</f>
        <v>27744.234009055857</v>
      </c>
      <c r="I33" s="23">
        <f>IF(B33&lt;=cCount,D33-H33,"")</f>
        <v>4512057.4092729203</v>
      </c>
    </row>
    <row r="34" spans="2:9" ht="21" customHeight="1" x14ac:dyDescent="0.3">
      <c r="B34" s="22">
        <f>IF(B33&lt;cCount,B33+1,"")</f>
        <v>20</v>
      </c>
      <c r="C34" s="22" t="str">
        <f>IF(B34&lt;=cCount,"Погашение кредита","")</f>
        <v>Погашение кредита</v>
      </c>
      <c r="D34" s="23">
        <f>IF(B34&lt;=cCount,I33,"")</f>
        <v>4512057.4092729203</v>
      </c>
      <c r="E34" s="23">
        <f>IF(B34&lt;=cCount,cPayment,"")</f>
        <v>67467.498387773143</v>
      </c>
      <c r="F34" s="24">
        <f>IF(B34&lt;=cCount,cCount-B34,"")</f>
        <v>100</v>
      </c>
      <c r="G34" s="23">
        <f>IF(B34&lt;=cCount,D34*cRateM,"")</f>
        <v>39480.50233113805</v>
      </c>
      <c r="H34" s="23">
        <f>IF(B34&lt;=cCount,E34-G34,"")</f>
        <v>27986.996056635093</v>
      </c>
      <c r="I34" s="23">
        <f>IF(B34&lt;=cCount,D34-H34,"")</f>
        <v>4484070.4132162854</v>
      </c>
    </row>
    <row r="35" spans="2:9" ht="21" customHeight="1" x14ac:dyDescent="0.3">
      <c r="B35" s="22">
        <f>IF(B34&lt;cCount,B34+1,"")</f>
        <v>21</v>
      </c>
      <c r="C35" s="22" t="str">
        <f>IF(B35&lt;=cCount,"Погашение кредита","")</f>
        <v>Погашение кредита</v>
      </c>
      <c r="D35" s="23">
        <f>IF(B35&lt;=cCount,I34,"")</f>
        <v>4484070.4132162854</v>
      </c>
      <c r="E35" s="23">
        <f>IF(B35&lt;=cCount,cPayment,"")</f>
        <v>67467.498387773143</v>
      </c>
      <c r="F35" s="24">
        <f>IF(B35&lt;=cCount,cCount-B35,"")</f>
        <v>99</v>
      </c>
      <c r="G35" s="23">
        <f>IF(B35&lt;=cCount,D35*cRateM,"")</f>
        <v>39235.616115642493</v>
      </c>
      <c r="H35" s="23">
        <f>IF(B35&lt;=cCount,E35-G35,"")</f>
        <v>28231.88227213065</v>
      </c>
      <c r="I35" s="23">
        <f>IF(B35&lt;=cCount,D35-H35,"")</f>
        <v>4455838.5309441546</v>
      </c>
    </row>
    <row r="36" spans="2:9" ht="21" customHeight="1" x14ac:dyDescent="0.3">
      <c r="B36" s="22">
        <f>IF(B35&lt;cCount,B35+1,"")</f>
        <v>22</v>
      </c>
      <c r="C36" s="22" t="str">
        <f>IF(B36&lt;=cCount,"Погашение кредита","")</f>
        <v>Погашение кредита</v>
      </c>
      <c r="D36" s="23">
        <f>IF(B36&lt;=cCount,I35,"")</f>
        <v>4455838.5309441546</v>
      </c>
      <c r="E36" s="23">
        <f>IF(B36&lt;=cCount,cPayment,"")</f>
        <v>67467.498387773143</v>
      </c>
      <c r="F36" s="24">
        <f>IF(B36&lt;=cCount,cCount-B36,"")</f>
        <v>98</v>
      </c>
      <c r="G36" s="23">
        <f>IF(B36&lt;=cCount,D36*cRateM,"")</f>
        <v>38988.587145761347</v>
      </c>
      <c r="H36" s="23">
        <f>IF(B36&lt;=cCount,E36-G36,"")</f>
        <v>28478.911242011796</v>
      </c>
      <c r="I36" s="23">
        <f>IF(B36&lt;=cCount,D36-H36,"")</f>
        <v>4427359.6197021427</v>
      </c>
    </row>
    <row r="37" spans="2:9" ht="21" customHeight="1" x14ac:dyDescent="0.3">
      <c r="B37" s="22">
        <f>IF(B36&lt;cCount,B36+1,"")</f>
        <v>23</v>
      </c>
      <c r="C37" s="22" t="str">
        <f>IF(B37&lt;=cCount,"Погашение кредита","")</f>
        <v>Погашение кредита</v>
      </c>
      <c r="D37" s="23">
        <f>IF(B37&lt;=cCount,I36,"")</f>
        <v>4427359.6197021427</v>
      </c>
      <c r="E37" s="23">
        <f>IF(B37&lt;=cCount,cPayment,"")</f>
        <v>67467.498387773143</v>
      </c>
      <c r="F37" s="24">
        <f>IF(B37&lt;=cCount,cCount-B37,"")</f>
        <v>97</v>
      </c>
      <c r="G37" s="23">
        <f>IF(B37&lt;=cCount,D37*cRateM,"")</f>
        <v>38739.396672393741</v>
      </c>
      <c r="H37" s="23">
        <f>IF(B37&lt;=cCount,E37-G37,"")</f>
        <v>28728.101715379402</v>
      </c>
      <c r="I37" s="23">
        <f>IF(B37&lt;=cCount,D37-H37,"")</f>
        <v>4398631.5179867633</v>
      </c>
    </row>
    <row r="38" spans="2:9" ht="21" customHeight="1" x14ac:dyDescent="0.3">
      <c r="B38" s="22">
        <f>IF(B37&lt;cCount,B37+1,"")</f>
        <v>24</v>
      </c>
      <c r="C38" s="22" t="str">
        <f>IF(B38&lt;=cCount,"Погашение кредита","")</f>
        <v>Погашение кредита</v>
      </c>
      <c r="D38" s="23">
        <f>IF(B38&lt;=cCount,I37,"")</f>
        <v>4398631.5179867633</v>
      </c>
      <c r="E38" s="23">
        <f>IF(B38&lt;=cCount,cPayment,"")</f>
        <v>67467.498387773143</v>
      </c>
      <c r="F38" s="24">
        <f>IF(B38&lt;=cCount,cCount-B38,"")</f>
        <v>96</v>
      </c>
      <c r="G38" s="23">
        <f>IF(B38&lt;=cCount,D38*cRateM,"")</f>
        <v>38488.025782384175</v>
      </c>
      <c r="H38" s="23">
        <f>IF(B38&lt;=cCount,E38-G38,"")</f>
        <v>28979.472605388968</v>
      </c>
      <c r="I38" s="23">
        <f>IF(B38&lt;=cCount,D38-H38,"")</f>
        <v>4369652.0453813747</v>
      </c>
    </row>
    <row r="39" spans="2:9" ht="21" customHeight="1" x14ac:dyDescent="0.3">
      <c r="B39" s="22">
        <f>IF(B38&lt;cCount,B38+1,"")</f>
        <v>25</v>
      </c>
      <c r="C39" s="22" t="str">
        <f>IF(B39&lt;=cCount,"Погашение кредита","")</f>
        <v>Погашение кредита</v>
      </c>
      <c r="D39" s="23">
        <f>IF(B39&lt;=cCount,I38,"")</f>
        <v>4369652.0453813747</v>
      </c>
      <c r="E39" s="23">
        <f>IF(B39&lt;=cCount,cPayment,"")</f>
        <v>67467.498387773143</v>
      </c>
      <c r="F39" s="24">
        <f>IF(B39&lt;=cCount,cCount-B39,"")</f>
        <v>95</v>
      </c>
      <c r="G39" s="23">
        <f>IF(B39&lt;=cCount,D39*cRateM,"")</f>
        <v>38234.455397087026</v>
      </c>
      <c r="H39" s="23">
        <f>IF(B39&lt;=cCount,E39-G39,"")</f>
        <v>29233.042990686117</v>
      </c>
      <c r="I39" s="23">
        <f>IF(B39&lt;=cCount,D39-H39,"")</f>
        <v>4340419.0023906883</v>
      </c>
    </row>
    <row r="40" spans="2:9" ht="21" customHeight="1" x14ac:dyDescent="0.3">
      <c r="B40" s="22">
        <f>IF(B39&lt;cCount,B39+1,"")</f>
        <v>26</v>
      </c>
      <c r="C40" s="22" t="str">
        <f>IF(B40&lt;=cCount,"Погашение кредита","")</f>
        <v>Погашение кредита</v>
      </c>
      <c r="D40" s="23">
        <f>IF(B40&lt;=cCount,I39,"")</f>
        <v>4340419.0023906883</v>
      </c>
      <c r="E40" s="23">
        <f>IF(B40&lt;=cCount,cPayment,"")</f>
        <v>67467.498387773143</v>
      </c>
      <c r="F40" s="24">
        <f>IF(B40&lt;=cCount,cCount-B40,"")</f>
        <v>94</v>
      </c>
      <c r="G40" s="23">
        <f>IF(B40&lt;=cCount,D40*cRateM,"")</f>
        <v>37978.666270918518</v>
      </c>
      <c r="H40" s="23">
        <f>IF(B40&lt;=cCount,E40-G40,"")</f>
        <v>29488.832116854624</v>
      </c>
      <c r="I40" s="23">
        <f>IF(B40&lt;=cCount,D40-H40,"")</f>
        <v>4310930.1702738339</v>
      </c>
    </row>
    <row r="41" spans="2:9" ht="21" customHeight="1" x14ac:dyDescent="0.3">
      <c r="B41" s="22">
        <f>IF(B40&lt;cCount,B40+1,"")</f>
        <v>27</v>
      </c>
      <c r="C41" s="22" t="str">
        <f>IF(B41&lt;=cCount,"Погашение кредита","")</f>
        <v>Погашение кредита</v>
      </c>
      <c r="D41" s="23">
        <f>IF(B41&lt;=cCount,I40,"")</f>
        <v>4310930.1702738339</v>
      </c>
      <c r="E41" s="23">
        <f>IF(B41&lt;=cCount,cPayment,"")</f>
        <v>67467.498387773143</v>
      </c>
      <c r="F41" s="24">
        <f>IF(B41&lt;=cCount,cCount-B41,"")</f>
        <v>93</v>
      </c>
      <c r="G41" s="23">
        <f>IF(B41&lt;=cCount,D41*cRateM,"")</f>
        <v>37720.638989896041</v>
      </c>
      <c r="H41" s="23">
        <f>IF(B41&lt;=cCount,E41-G41,"")</f>
        <v>29746.859397877102</v>
      </c>
      <c r="I41" s="23">
        <f>IF(B41&lt;=cCount,D41-H41,"")</f>
        <v>4281183.3108759569</v>
      </c>
    </row>
    <row r="42" spans="2:9" ht="21" customHeight="1" x14ac:dyDescent="0.3">
      <c r="B42" s="22">
        <f>IF(B41&lt;cCount,B41+1,"")</f>
        <v>28</v>
      </c>
      <c r="C42" s="22" t="str">
        <f>IF(B42&lt;=cCount,"Погашение кредита","")</f>
        <v>Погашение кредита</v>
      </c>
      <c r="D42" s="23">
        <f>IF(B42&lt;=cCount,I41,"")</f>
        <v>4281183.3108759569</v>
      </c>
      <c r="E42" s="23">
        <f>IF(B42&lt;=cCount,cPayment,"")</f>
        <v>67467.498387773143</v>
      </c>
      <c r="F42" s="24">
        <f>IF(B42&lt;=cCount,cCount-B42,"")</f>
        <v>92</v>
      </c>
      <c r="G42" s="23">
        <f>IF(B42&lt;=cCount,D42*cRateM,"")</f>
        <v>37460.353970164622</v>
      </c>
      <c r="H42" s="23">
        <f>IF(B42&lt;=cCount,E42-G42,"")</f>
        <v>30007.144417608521</v>
      </c>
      <c r="I42" s="23">
        <f>IF(B42&lt;=cCount,D42-H42,"")</f>
        <v>4251176.1664583487</v>
      </c>
    </row>
    <row r="43" spans="2:9" ht="21" customHeight="1" x14ac:dyDescent="0.3">
      <c r="B43" s="22">
        <f>IF(B42&lt;cCount,B42+1,"")</f>
        <v>29</v>
      </c>
      <c r="C43" s="22" t="str">
        <f>IF(B43&lt;=cCount,"Погашение кредита","")</f>
        <v>Погашение кредита</v>
      </c>
      <c r="D43" s="23">
        <f>IF(B43&lt;=cCount,I42,"")</f>
        <v>4251176.1664583487</v>
      </c>
      <c r="E43" s="23">
        <f>IF(B43&lt;=cCount,cPayment,"")</f>
        <v>67467.498387773143</v>
      </c>
      <c r="F43" s="24">
        <f>IF(B43&lt;=cCount,cCount-B43,"")</f>
        <v>91</v>
      </c>
      <c r="G43" s="23">
        <f>IF(B43&lt;=cCount,D43*cRateM,"")</f>
        <v>37197.791456510546</v>
      </c>
      <c r="H43" s="23">
        <f>IF(B43&lt;=cCount,E43-G43,"")</f>
        <v>30269.706931262597</v>
      </c>
      <c r="I43" s="23">
        <f>IF(B43&lt;=cCount,D43-H43,"")</f>
        <v>4220906.4595270865</v>
      </c>
    </row>
    <row r="44" spans="2:9" ht="21" customHeight="1" x14ac:dyDescent="0.3">
      <c r="B44" s="22">
        <f>IF(B43&lt;cCount,B43+1,"")</f>
        <v>30</v>
      </c>
      <c r="C44" s="22" t="str">
        <f>IF(B44&lt;=cCount,"Погашение кредита","")</f>
        <v>Погашение кредита</v>
      </c>
      <c r="D44" s="23">
        <f>IF(B44&lt;=cCount,I43,"")</f>
        <v>4220906.4595270865</v>
      </c>
      <c r="E44" s="23">
        <f>IF(B44&lt;=cCount,cPayment,"")</f>
        <v>67467.498387773143</v>
      </c>
      <c r="F44" s="24">
        <f>IF(B44&lt;=cCount,cCount-B44,"")</f>
        <v>90</v>
      </c>
      <c r="G44" s="23">
        <f>IF(B44&lt;=cCount,D44*cRateM,"")</f>
        <v>36932.931520862003</v>
      </c>
      <c r="H44" s="23">
        <f>IF(B44&lt;=cCount,E44-G44,"")</f>
        <v>30534.56686691114</v>
      </c>
      <c r="I44" s="23">
        <f>IF(B44&lt;=cCount,D44-H44,"")</f>
        <v>4190371.8926601755</v>
      </c>
    </row>
    <row r="45" spans="2:9" ht="21" customHeight="1" x14ac:dyDescent="0.3">
      <c r="B45" s="22">
        <f>IF(B44&lt;cCount,B44+1,"")</f>
        <v>31</v>
      </c>
      <c r="C45" s="22" t="str">
        <f>IF(B45&lt;=cCount,"Погашение кредита","")</f>
        <v>Погашение кредита</v>
      </c>
      <c r="D45" s="23">
        <f>IF(B45&lt;=cCount,I44,"")</f>
        <v>4190371.8926601755</v>
      </c>
      <c r="E45" s="23">
        <f>IF(B45&lt;=cCount,cPayment,"")</f>
        <v>67467.498387773143</v>
      </c>
      <c r="F45" s="24">
        <f>IF(B45&lt;=cCount,cCount-B45,"")</f>
        <v>89</v>
      </c>
      <c r="G45" s="23">
        <f>IF(B45&lt;=cCount,D45*cRateM,"")</f>
        <v>36665.754060776533</v>
      </c>
      <c r="H45" s="23">
        <f>IF(B45&lt;=cCount,E45-G45,"")</f>
        <v>30801.74432699661</v>
      </c>
      <c r="I45" s="23">
        <f>IF(B45&lt;=cCount,D45-H45,"")</f>
        <v>4159570.1483331788</v>
      </c>
    </row>
    <row r="46" spans="2:9" ht="21" customHeight="1" x14ac:dyDescent="0.3">
      <c r="B46" s="22">
        <f>IF(B45&lt;cCount,B45+1,"")</f>
        <v>32</v>
      </c>
      <c r="C46" s="22" t="str">
        <f>IF(B46&lt;=cCount,"Погашение кредита","")</f>
        <v>Погашение кредита</v>
      </c>
      <c r="D46" s="23">
        <f>IF(B46&lt;=cCount,I45,"")</f>
        <v>4159570.1483331788</v>
      </c>
      <c r="E46" s="23">
        <f>IF(B46&lt;=cCount,cPayment,"")</f>
        <v>67467.498387773143</v>
      </c>
      <c r="F46" s="24">
        <f>IF(B46&lt;=cCount,cCount-B46,"")</f>
        <v>88</v>
      </c>
      <c r="G46" s="23">
        <f>IF(B46&lt;=cCount,D46*cRateM,"")</f>
        <v>36396.238797915314</v>
      </c>
      <c r="H46" s="23">
        <f>IF(B46&lt;=cCount,E46-G46,"")</f>
        <v>31071.259589857829</v>
      </c>
      <c r="I46" s="23">
        <f>IF(B46&lt;=cCount,D46-H46,"")</f>
        <v>4128498.8887433209</v>
      </c>
    </row>
    <row r="47" spans="2:9" ht="21" customHeight="1" x14ac:dyDescent="0.3">
      <c r="B47" s="22">
        <f>IF(B46&lt;cCount,B46+1,"")</f>
        <v>33</v>
      </c>
      <c r="C47" s="22" t="str">
        <f>IF(B47&lt;=cCount,"Погашение кредита","")</f>
        <v>Погашение кредита</v>
      </c>
      <c r="D47" s="23">
        <f>IF(B47&lt;=cCount,I46,"")</f>
        <v>4128498.8887433209</v>
      </c>
      <c r="E47" s="23">
        <f>IF(B47&lt;=cCount,cPayment,"")</f>
        <v>67467.498387773143</v>
      </c>
      <c r="F47" s="24">
        <f>IF(B47&lt;=cCount,cCount-B47,"")</f>
        <v>87</v>
      </c>
      <c r="G47" s="23">
        <f>IF(B47&lt;=cCount,D47*cRateM,"")</f>
        <v>36124.365276504053</v>
      </c>
      <c r="H47" s="23">
        <f>IF(B47&lt;=cCount,E47-G47,"")</f>
        <v>31343.13311126909</v>
      </c>
      <c r="I47" s="23">
        <f>IF(B47&lt;=cCount,D47-H47,"")</f>
        <v>4097155.7556320517</v>
      </c>
    </row>
    <row r="48" spans="2:9" ht="21" customHeight="1" x14ac:dyDescent="0.3">
      <c r="B48" s="22">
        <f>IF(B47&lt;cCount,B47+1,"")</f>
        <v>34</v>
      </c>
      <c r="C48" s="22" t="str">
        <f>IF(B48&lt;=cCount,"Погашение кредита","")</f>
        <v>Погашение кредита</v>
      </c>
      <c r="D48" s="23">
        <f>IF(B48&lt;=cCount,I47,"")</f>
        <v>4097155.7556320517</v>
      </c>
      <c r="E48" s="23">
        <f>IF(B48&lt;=cCount,cPayment,"")</f>
        <v>67467.498387773143</v>
      </c>
      <c r="F48" s="24">
        <f>IF(B48&lt;=cCount,cCount-B48,"")</f>
        <v>86</v>
      </c>
      <c r="G48" s="23">
        <f>IF(B48&lt;=cCount,D48*cRateM,"")</f>
        <v>35850.11286178045</v>
      </c>
      <c r="H48" s="23">
        <f>IF(B48&lt;=cCount,E48-G48,"")</f>
        <v>31617.385525992693</v>
      </c>
      <c r="I48" s="23">
        <f>IF(B48&lt;=cCount,D48-H48,"")</f>
        <v>4065538.3701060591</v>
      </c>
    </row>
    <row r="49" spans="2:9" ht="21" customHeight="1" x14ac:dyDescent="0.3">
      <c r="B49" s="22">
        <f>IF(B48&lt;cCount,B48+1,"")</f>
        <v>35</v>
      </c>
      <c r="C49" s="22" t="str">
        <f>IF(B49&lt;=cCount,"Погашение кредита","")</f>
        <v>Погашение кредита</v>
      </c>
      <c r="D49" s="23">
        <f>IF(B49&lt;=cCount,I48,"")</f>
        <v>4065538.3701060591</v>
      </c>
      <c r="E49" s="23">
        <f>IF(B49&lt;=cCount,cPayment,"")</f>
        <v>67467.498387773143</v>
      </c>
      <c r="F49" s="24">
        <f>IF(B49&lt;=cCount,cCount-B49,"")</f>
        <v>85</v>
      </c>
      <c r="G49" s="23">
        <f>IF(B49&lt;=cCount,D49*cRateM,"")</f>
        <v>35573.460738428017</v>
      </c>
      <c r="H49" s="23">
        <f>IF(B49&lt;=cCount,E49-G49,"")</f>
        <v>31894.037649345126</v>
      </c>
      <c r="I49" s="23">
        <f>IF(B49&lt;=cCount,D49-H49,"")</f>
        <v>4033644.332456714</v>
      </c>
    </row>
    <row r="50" spans="2:9" ht="21" customHeight="1" x14ac:dyDescent="0.3">
      <c r="B50" s="22">
        <f>IF(B49&lt;cCount,B49+1,"")</f>
        <v>36</v>
      </c>
      <c r="C50" s="22" t="str">
        <f>IF(B50&lt;=cCount,"Погашение кредита","")</f>
        <v>Погашение кредита</v>
      </c>
      <c r="D50" s="23">
        <f>IF(B50&lt;=cCount,I49,"")</f>
        <v>4033644.332456714</v>
      </c>
      <c r="E50" s="23">
        <f>IF(B50&lt;=cCount,cPayment,"")</f>
        <v>67467.498387773143</v>
      </c>
      <c r="F50" s="24">
        <f>IF(B50&lt;=cCount,cCount-B50,"")</f>
        <v>84</v>
      </c>
      <c r="G50" s="23">
        <f>IF(B50&lt;=cCount,D50*cRateM,"")</f>
        <v>35294.387908996243</v>
      </c>
      <c r="H50" s="23">
        <f>IF(B50&lt;=cCount,E50-G50,"")</f>
        <v>32173.1104787769</v>
      </c>
      <c r="I50" s="23">
        <f>IF(B50&lt;=cCount,D50-H50,"")</f>
        <v>4001471.221977937</v>
      </c>
    </row>
    <row r="51" spans="2:9" ht="21" customHeight="1" x14ac:dyDescent="0.3">
      <c r="B51" s="22">
        <f>IF(B50&lt;cCount,B50+1,"")</f>
        <v>37</v>
      </c>
      <c r="C51" s="22" t="str">
        <f>IF(B51&lt;=cCount,"Погашение кредита","")</f>
        <v>Погашение кредита</v>
      </c>
      <c r="D51" s="23">
        <f>IF(B51&lt;=cCount,I50,"")</f>
        <v>4001471.221977937</v>
      </c>
      <c r="E51" s="23">
        <f>IF(B51&lt;=cCount,cPayment,"")</f>
        <v>67467.498387773143</v>
      </c>
      <c r="F51" s="24">
        <f>IF(B51&lt;=cCount,cCount-B51,"")</f>
        <v>83</v>
      </c>
      <c r="G51" s="23">
        <f>IF(B51&lt;=cCount,D51*cRateM,"")</f>
        <v>35012.873192306943</v>
      </c>
      <c r="H51" s="23">
        <f>IF(B51&lt;=cCount,E51-G51,"")</f>
        <v>32454.6251954662</v>
      </c>
      <c r="I51" s="23">
        <f>IF(B51&lt;=cCount,D51-H51,"")</f>
        <v>3969016.5967824711</v>
      </c>
    </row>
    <row r="52" spans="2:9" ht="21" customHeight="1" x14ac:dyDescent="0.3">
      <c r="B52" s="22">
        <f>IF(B51&lt;cCount,B51+1,"")</f>
        <v>38</v>
      </c>
      <c r="C52" s="22" t="str">
        <f>IF(B52&lt;=cCount,"Погашение кредита","")</f>
        <v>Погашение кредита</v>
      </c>
      <c r="D52" s="23">
        <f>IF(B52&lt;=cCount,I51,"")</f>
        <v>3969016.5967824711</v>
      </c>
      <c r="E52" s="23">
        <f>IF(B52&lt;=cCount,cPayment,"")</f>
        <v>67467.498387773143</v>
      </c>
      <c r="F52" s="24">
        <f>IF(B52&lt;=cCount,cCount-B52,"")</f>
        <v>82</v>
      </c>
      <c r="G52" s="23">
        <f>IF(B52&lt;=cCount,D52*cRateM,"")</f>
        <v>34728.895221846615</v>
      </c>
      <c r="H52" s="23">
        <f>IF(B52&lt;=cCount,E52-G52,"")</f>
        <v>32738.603165926528</v>
      </c>
      <c r="I52" s="23">
        <f>IF(B52&lt;=cCount,D52-H52,"")</f>
        <v>3936277.9936165446</v>
      </c>
    </row>
    <row r="53" spans="2:9" ht="21" customHeight="1" x14ac:dyDescent="0.3">
      <c r="B53" s="22">
        <f>IF(B52&lt;cCount,B52+1,"")</f>
        <v>39</v>
      </c>
      <c r="C53" s="22" t="str">
        <f>IF(B53&lt;=cCount,"Погашение кредита","")</f>
        <v>Погашение кредита</v>
      </c>
      <c r="D53" s="23">
        <f>IF(B53&lt;=cCount,I52,"")</f>
        <v>3936277.9936165446</v>
      </c>
      <c r="E53" s="23">
        <f>IF(B53&lt;=cCount,cPayment,"")</f>
        <v>67467.498387773143</v>
      </c>
      <c r="F53" s="24">
        <f>IF(B53&lt;=cCount,cCount-B53,"")</f>
        <v>81</v>
      </c>
      <c r="G53" s="23">
        <f>IF(B53&lt;=cCount,D53*cRateM,"")</f>
        <v>34442.432444144761</v>
      </c>
      <c r="H53" s="23">
        <f>IF(B53&lt;=cCount,E53-G53,"")</f>
        <v>33025.065943628382</v>
      </c>
      <c r="I53" s="23">
        <f>IF(B53&lt;=cCount,D53-H53,"")</f>
        <v>3903252.9276729161</v>
      </c>
    </row>
    <row r="54" spans="2:9" ht="21" customHeight="1" x14ac:dyDescent="0.3">
      <c r="B54" s="22">
        <f>IF(B53&lt;cCount,B53+1,"")</f>
        <v>40</v>
      </c>
      <c r="C54" s="22" t="str">
        <f>IF(B54&lt;=cCount,"Погашение кредита","")</f>
        <v>Погашение кредита</v>
      </c>
      <c r="D54" s="23">
        <f>IF(B54&lt;=cCount,I53,"")</f>
        <v>3903252.9276729161</v>
      </c>
      <c r="E54" s="23">
        <f>IF(B54&lt;=cCount,cPayment,"")</f>
        <v>67467.498387773143</v>
      </c>
      <c r="F54" s="24">
        <f>IF(B54&lt;=cCount,cCount-B54,"")</f>
        <v>80</v>
      </c>
      <c r="G54" s="23">
        <f>IF(B54&lt;=cCount,D54*cRateM,"")</f>
        <v>34153.46311713801</v>
      </c>
      <c r="H54" s="23">
        <f>IF(B54&lt;=cCount,E54-G54,"")</f>
        <v>33314.035270635133</v>
      </c>
      <c r="I54" s="23">
        <f>IF(B54&lt;=cCount,D54-H54,"")</f>
        <v>3869938.8924022811</v>
      </c>
    </row>
    <row r="55" spans="2:9" ht="21" customHeight="1" x14ac:dyDescent="0.3">
      <c r="B55" s="22">
        <f>IF(B54&lt;cCount,B54+1,"")</f>
        <v>41</v>
      </c>
      <c r="C55" s="22" t="str">
        <f>IF(B55&lt;=cCount,"Погашение кредита","")</f>
        <v>Погашение кредита</v>
      </c>
      <c r="D55" s="23">
        <f>IF(B55&lt;=cCount,I54,"")</f>
        <v>3869938.8924022811</v>
      </c>
      <c r="E55" s="23">
        <f>IF(B55&lt;=cCount,cPayment,"")</f>
        <v>67467.498387773143</v>
      </c>
      <c r="F55" s="24">
        <f>IF(B55&lt;=cCount,cCount-B55,"")</f>
        <v>79</v>
      </c>
      <c r="G55" s="23">
        <f>IF(B55&lt;=cCount,D55*cRateM,"")</f>
        <v>33861.965308519953</v>
      </c>
      <c r="H55" s="23">
        <f>IF(B55&lt;=cCount,E55-G55,"")</f>
        <v>33605.533079253189</v>
      </c>
      <c r="I55" s="23">
        <f>IF(B55&lt;=cCount,D55-H55,"")</f>
        <v>3836333.359323028</v>
      </c>
    </row>
    <row r="56" spans="2:9" ht="21" customHeight="1" x14ac:dyDescent="0.3">
      <c r="B56" s="22">
        <f>IF(B55&lt;cCount,B55+1,"")</f>
        <v>42</v>
      </c>
      <c r="C56" s="22" t="str">
        <f>IF(B56&lt;=cCount,"Погашение кредита","")</f>
        <v>Погашение кредита</v>
      </c>
      <c r="D56" s="23">
        <f>IF(B56&lt;=cCount,I55,"")</f>
        <v>3836333.359323028</v>
      </c>
      <c r="E56" s="23">
        <f>IF(B56&lt;=cCount,cPayment,"")</f>
        <v>67467.498387773143</v>
      </c>
      <c r="F56" s="24">
        <f>IF(B56&lt;=cCount,cCount-B56,"")</f>
        <v>78</v>
      </c>
      <c r="G56" s="23">
        <f>IF(B56&lt;=cCount,D56*cRateM,"")</f>
        <v>33567.916894076494</v>
      </c>
      <c r="H56" s="23">
        <f>IF(B56&lt;=cCount,E56-G56,"")</f>
        <v>33899.581493696649</v>
      </c>
      <c r="I56" s="23">
        <f>IF(B56&lt;=cCount,D56-H56,"")</f>
        <v>3802433.7778293313</v>
      </c>
    </row>
    <row r="57" spans="2:9" ht="21" customHeight="1" x14ac:dyDescent="0.3">
      <c r="B57" s="22">
        <f>IF(B56&lt;cCount,B56+1,"")</f>
        <v>43</v>
      </c>
      <c r="C57" s="22" t="str">
        <f>IF(B57&lt;=cCount,"Погашение кредита","")</f>
        <v>Погашение кредита</v>
      </c>
      <c r="D57" s="23">
        <f>IF(B57&lt;=cCount,I56,"")</f>
        <v>3802433.7778293313</v>
      </c>
      <c r="E57" s="23">
        <f>IF(B57&lt;=cCount,cPayment,"")</f>
        <v>67467.498387773143</v>
      </c>
      <c r="F57" s="24">
        <f>IF(B57&lt;=cCount,cCount-B57,"")</f>
        <v>77</v>
      </c>
      <c r="G57" s="23">
        <f>IF(B57&lt;=cCount,D57*cRateM,"")</f>
        <v>33271.295556006648</v>
      </c>
      <c r="H57" s="23">
        <f>IF(B57&lt;=cCount,E57-G57,"")</f>
        <v>34196.202831766495</v>
      </c>
      <c r="I57" s="23">
        <f>IF(B57&lt;=cCount,D57-H57,"")</f>
        <v>3768237.5749975648</v>
      </c>
    </row>
    <row r="58" spans="2:9" ht="21" customHeight="1" x14ac:dyDescent="0.3">
      <c r="B58" s="22">
        <f>IF(B57&lt;cCount,B57+1,"")</f>
        <v>44</v>
      </c>
      <c r="C58" s="22" t="str">
        <f>IF(B58&lt;=cCount,"Погашение кредита","")</f>
        <v>Погашение кредита</v>
      </c>
      <c r="D58" s="23">
        <f>IF(B58&lt;=cCount,I57,"")</f>
        <v>3768237.5749975648</v>
      </c>
      <c r="E58" s="23">
        <f>IF(B58&lt;=cCount,cPayment,"")</f>
        <v>67467.498387773143</v>
      </c>
      <c r="F58" s="24">
        <f>IF(B58&lt;=cCount,cCount-B58,"")</f>
        <v>76</v>
      </c>
      <c r="G58" s="23">
        <f>IF(B58&lt;=cCount,D58*cRateM,"")</f>
        <v>32972.078781228687</v>
      </c>
      <c r="H58" s="23">
        <f>IF(B58&lt;=cCount,E58-G58,"")</f>
        <v>34495.419606544456</v>
      </c>
      <c r="I58" s="23">
        <f>IF(B58&lt;=cCount,D58-H58,"")</f>
        <v>3733742.1553910202</v>
      </c>
    </row>
    <row r="59" spans="2:9" ht="21" customHeight="1" x14ac:dyDescent="0.3">
      <c r="B59" s="22">
        <f>IF(B58&lt;cCount,B58+1,"")</f>
        <v>45</v>
      </c>
      <c r="C59" s="22" t="str">
        <f>IF(B59&lt;=cCount,"Погашение кредита","")</f>
        <v>Погашение кредита</v>
      </c>
      <c r="D59" s="23">
        <f>IF(B59&lt;=cCount,I58,"")</f>
        <v>3733742.1553910202</v>
      </c>
      <c r="E59" s="23">
        <f>IF(B59&lt;=cCount,cPayment,"")</f>
        <v>67467.498387773143</v>
      </c>
      <c r="F59" s="24">
        <f>IF(B59&lt;=cCount,cCount-B59,"")</f>
        <v>75</v>
      </c>
      <c r="G59" s="23">
        <f>IF(B59&lt;=cCount,D59*cRateM,"")</f>
        <v>32670.243859671424</v>
      </c>
      <c r="H59" s="23">
        <f>IF(B59&lt;=cCount,E59-G59,"")</f>
        <v>34797.254528101723</v>
      </c>
      <c r="I59" s="23">
        <f>IF(B59&lt;=cCount,D59-H59,"")</f>
        <v>3698944.9008629187</v>
      </c>
    </row>
    <row r="60" spans="2:9" ht="21" customHeight="1" x14ac:dyDescent="0.3">
      <c r="B60" s="22">
        <f>IF(B59&lt;cCount,B59+1,"")</f>
        <v>46</v>
      </c>
      <c r="C60" s="22" t="str">
        <f>IF(B60&lt;=cCount,"Погашение кредита","")</f>
        <v>Погашение кредита</v>
      </c>
      <c r="D60" s="23">
        <f>IF(B60&lt;=cCount,I59,"")</f>
        <v>3698944.9008629187</v>
      </c>
      <c r="E60" s="23">
        <f>IF(B60&lt;=cCount,cPayment,"")</f>
        <v>67467.498387773143</v>
      </c>
      <c r="F60" s="24">
        <f>IF(B60&lt;=cCount,cCount-B60,"")</f>
        <v>74</v>
      </c>
      <c r="G60" s="23">
        <f>IF(B60&lt;=cCount,D60*cRateM,"")</f>
        <v>32365.767882550535</v>
      </c>
      <c r="H60" s="23">
        <f>IF(B60&lt;=cCount,E60-G60,"")</f>
        <v>35101.730505222607</v>
      </c>
      <c r="I60" s="23">
        <f>IF(B60&lt;=cCount,D60-H60,"")</f>
        <v>3663843.1703576962</v>
      </c>
    </row>
    <row r="61" spans="2:9" ht="21" customHeight="1" x14ac:dyDescent="0.3">
      <c r="B61" s="22">
        <f>IF(B60&lt;cCount,B60+1,"")</f>
        <v>47</v>
      </c>
      <c r="C61" s="22" t="str">
        <f>IF(B61&lt;=cCount,"Погашение кредита","")</f>
        <v>Погашение кредита</v>
      </c>
      <c r="D61" s="23">
        <f>IF(B61&lt;=cCount,I60,"")</f>
        <v>3663843.1703576962</v>
      </c>
      <c r="E61" s="23">
        <f>IF(B61&lt;=cCount,cPayment,"")</f>
        <v>67467.498387773143</v>
      </c>
      <c r="F61" s="24">
        <f>IF(B61&lt;=cCount,cCount-B61,"")</f>
        <v>73</v>
      </c>
      <c r="G61" s="23">
        <f>IF(B61&lt;=cCount,D61*cRateM,"")</f>
        <v>32058.62774062984</v>
      </c>
      <c r="H61" s="23">
        <f>IF(B61&lt;=cCount,E61-G61,"")</f>
        <v>35408.870647143303</v>
      </c>
      <c r="I61" s="23">
        <f>IF(B61&lt;=cCount,D61-H61,"")</f>
        <v>3628434.2997105531</v>
      </c>
    </row>
    <row r="62" spans="2:9" ht="21" customHeight="1" x14ac:dyDescent="0.3">
      <c r="B62" s="22">
        <f>IF(B61&lt;cCount,B61+1,"")</f>
        <v>48</v>
      </c>
      <c r="C62" s="22" t="str">
        <f>IF(B62&lt;=cCount,"Погашение кредита","")</f>
        <v>Погашение кредита</v>
      </c>
      <c r="D62" s="23">
        <f>IF(B62&lt;=cCount,I61,"")</f>
        <v>3628434.2997105531</v>
      </c>
      <c r="E62" s="23">
        <f>IF(B62&lt;=cCount,cPayment,"")</f>
        <v>67467.498387773143</v>
      </c>
      <c r="F62" s="24">
        <f>IF(B62&lt;=cCount,cCount-B62,"")</f>
        <v>72</v>
      </c>
      <c r="G62" s="23">
        <f>IF(B62&lt;=cCount,D62*cRateM,"")</f>
        <v>31748.800122467335</v>
      </c>
      <c r="H62" s="23">
        <f>IF(B62&lt;=cCount,E62-G62,"")</f>
        <v>35718.698265305808</v>
      </c>
      <c r="I62" s="23">
        <f>IF(B62&lt;=cCount,D62-H62,"")</f>
        <v>3592715.6014452474</v>
      </c>
    </row>
    <row r="63" spans="2:9" ht="21" customHeight="1" x14ac:dyDescent="0.3">
      <c r="B63" s="22">
        <f>IF(B62&lt;cCount,B62+1,"")</f>
        <v>49</v>
      </c>
      <c r="C63" s="22" t="str">
        <f>IF(B63&lt;=cCount,"Погашение кредита","")</f>
        <v>Погашение кредита</v>
      </c>
      <c r="D63" s="23">
        <f>IF(B63&lt;=cCount,I62,"")</f>
        <v>3592715.6014452474</v>
      </c>
      <c r="E63" s="23">
        <f>IF(B63&lt;=cCount,cPayment,"")</f>
        <v>67467.498387773143</v>
      </c>
      <c r="F63" s="24">
        <f>IF(B63&lt;=cCount,cCount-B63,"")</f>
        <v>71</v>
      </c>
      <c r="G63" s="23">
        <f>IF(B63&lt;=cCount,D63*cRateM,"")</f>
        <v>31436.261512645913</v>
      </c>
      <c r="H63" s="23">
        <f>IF(B63&lt;=cCount,E63-G63,"")</f>
        <v>36031.23687512723</v>
      </c>
      <c r="I63" s="23">
        <f>IF(B63&lt;=cCount,D63-H63,"")</f>
        <v>3556684.3645701203</v>
      </c>
    </row>
    <row r="64" spans="2:9" ht="21" customHeight="1" x14ac:dyDescent="0.3">
      <c r="B64" s="22">
        <f>IF(B63&lt;cCount,B63+1,"")</f>
        <v>50</v>
      </c>
      <c r="C64" s="22" t="str">
        <f>IF(B64&lt;=cCount,"Погашение кредита","")</f>
        <v>Погашение кредита</v>
      </c>
      <c r="D64" s="23">
        <f>IF(B64&lt;=cCount,I63,"")</f>
        <v>3556684.3645701203</v>
      </c>
      <c r="E64" s="23">
        <f>IF(B64&lt;=cCount,cPayment,"")</f>
        <v>67467.498387773143</v>
      </c>
      <c r="F64" s="24">
        <f>IF(B64&lt;=cCount,cCount-B64,"")</f>
        <v>70</v>
      </c>
      <c r="G64" s="23">
        <f>IF(B64&lt;=cCount,D64*cRateM,"")</f>
        <v>31120.988189988551</v>
      </c>
      <c r="H64" s="23">
        <f>IF(B64&lt;=cCount,E64-G64,"")</f>
        <v>36346.510197784592</v>
      </c>
      <c r="I64" s="23">
        <f>IF(B64&lt;=cCount,D64-H64,"")</f>
        <v>3520337.8543723356</v>
      </c>
    </row>
    <row r="65" spans="2:9" ht="21" customHeight="1" x14ac:dyDescent="0.3">
      <c r="B65" s="22">
        <f>IF(B64&lt;cCount,B64+1,"")</f>
        <v>51</v>
      </c>
      <c r="C65" s="22" t="str">
        <f>IF(B65&lt;=cCount,"Погашение кредита","")</f>
        <v>Погашение кредита</v>
      </c>
      <c r="D65" s="23">
        <f>IF(B65&lt;=cCount,I64,"")</f>
        <v>3520337.8543723356</v>
      </c>
      <c r="E65" s="23">
        <f>IF(B65&lt;=cCount,cPayment,"")</f>
        <v>67467.498387773143</v>
      </c>
      <c r="F65" s="24">
        <f>IF(B65&lt;=cCount,cCount-B65,"")</f>
        <v>69</v>
      </c>
      <c r="G65" s="23">
        <f>IF(B65&lt;=cCount,D65*cRateM,"")</f>
        <v>30802.956225757935</v>
      </c>
      <c r="H65" s="23">
        <f>IF(B65&lt;=cCount,E65-G65,"")</f>
        <v>36664.542162015205</v>
      </c>
      <c r="I65" s="23">
        <f>IF(B65&lt;=cCount,D65-H65,"")</f>
        <v>3483673.3122103205</v>
      </c>
    </row>
    <row r="66" spans="2:9" ht="21" customHeight="1" x14ac:dyDescent="0.3">
      <c r="B66" s="22">
        <f>IF(B65&lt;cCount,B65+1,"")</f>
        <v>52</v>
      </c>
      <c r="C66" s="22" t="str">
        <f>IF(B66&lt;=cCount,"Погашение кредита","")</f>
        <v>Погашение кредита</v>
      </c>
      <c r="D66" s="23">
        <f>IF(B66&lt;=cCount,I65,"")</f>
        <v>3483673.3122103205</v>
      </c>
      <c r="E66" s="23">
        <f>IF(B66&lt;=cCount,cPayment,"")</f>
        <v>67467.498387773143</v>
      </c>
      <c r="F66" s="24">
        <f>IF(B66&lt;=cCount,cCount-B66,"")</f>
        <v>68</v>
      </c>
      <c r="G66" s="23">
        <f>IF(B66&lt;=cCount,D66*cRateM,"")</f>
        <v>30482.141481840303</v>
      </c>
      <c r="H66" s="23">
        <f>IF(B66&lt;=cCount,E66-G66,"")</f>
        <v>36985.356905932844</v>
      </c>
      <c r="I66" s="23">
        <f>IF(B66&lt;=cCount,D66-H66,"")</f>
        <v>3446687.9553043875</v>
      </c>
    </row>
    <row r="67" spans="2:9" ht="21" customHeight="1" x14ac:dyDescent="0.3">
      <c r="B67" s="22">
        <f>IF(B66&lt;cCount,B66+1,"")</f>
        <v>53</v>
      </c>
      <c r="C67" s="22" t="str">
        <f>IF(B67&lt;=cCount,"Погашение кредита","")</f>
        <v>Погашение кредита</v>
      </c>
      <c r="D67" s="23">
        <f>IF(B67&lt;=cCount,I66,"")</f>
        <v>3446687.9553043875</v>
      </c>
      <c r="E67" s="23">
        <f>IF(B67&lt;=cCount,cPayment,"")</f>
        <v>67467.498387773143</v>
      </c>
      <c r="F67" s="24">
        <f>IF(B67&lt;=cCount,cCount-B67,"")</f>
        <v>67</v>
      </c>
      <c r="G67" s="23">
        <f>IF(B67&lt;=cCount,D67*cRateM,"")</f>
        <v>30158.519608913386</v>
      </c>
      <c r="H67" s="23">
        <f>IF(B67&lt;=cCount,E67-G67,"")</f>
        <v>37308.97877885976</v>
      </c>
      <c r="I67" s="23">
        <f>IF(B67&lt;=cCount,D67-H67,"")</f>
        <v>3409378.9765255279</v>
      </c>
    </row>
    <row r="68" spans="2:9" ht="21" customHeight="1" x14ac:dyDescent="0.3">
      <c r="B68" s="22">
        <f>IF(B67&lt;cCount,B67+1,"")</f>
        <v>54</v>
      </c>
      <c r="C68" s="22" t="str">
        <f>IF(B68&lt;=cCount,"Погашение кредита","")</f>
        <v>Погашение кредита</v>
      </c>
      <c r="D68" s="23">
        <f>IF(B68&lt;=cCount,I67,"")</f>
        <v>3409378.9765255279</v>
      </c>
      <c r="E68" s="23">
        <f>IF(B68&lt;=cCount,cPayment,"")</f>
        <v>67467.498387773143</v>
      </c>
      <c r="F68" s="24">
        <f>IF(B68&lt;=cCount,cCount-B68,"")</f>
        <v>66</v>
      </c>
      <c r="G68" s="23">
        <f>IF(B68&lt;=cCount,D68*cRateM,"")</f>
        <v>29832.066044598367</v>
      </c>
      <c r="H68" s="23">
        <f>IF(B68&lt;=cCount,E68-G68,"")</f>
        <v>37635.432343174776</v>
      </c>
      <c r="I68" s="23">
        <f>IF(B68&lt;=cCount,D68-H68,"")</f>
        <v>3371743.5441823532</v>
      </c>
    </row>
    <row r="69" spans="2:9" ht="21" customHeight="1" x14ac:dyDescent="0.3">
      <c r="B69" s="22">
        <f>IF(B68&lt;cCount,B68+1,"")</f>
        <v>55</v>
      </c>
      <c r="C69" s="22" t="str">
        <f>IF(B69&lt;=cCount,"Погашение кредита","")</f>
        <v>Погашение кредита</v>
      </c>
      <c r="D69" s="23">
        <f>IF(B69&lt;=cCount,I68,"")</f>
        <v>3371743.5441823532</v>
      </c>
      <c r="E69" s="23">
        <f>IF(B69&lt;=cCount,cPayment,"")</f>
        <v>67467.498387773143</v>
      </c>
      <c r="F69" s="24">
        <f>IF(B69&lt;=cCount,cCount-B69,"")</f>
        <v>65</v>
      </c>
      <c r="G69" s="23">
        <f>IF(B69&lt;=cCount,D69*cRateM,"")</f>
        <v>29502.756011595586</v>
      </c>
      <c r="H69" s="23">
        <f>IF(B69&lt;=cCount,E69-G69,"")</f>
        <v>37964.742376177557</v>
      </c>
      <c r="I69" s="23">
        <f>IF(B69&lt;=cCount,D69-H69,"")</f>
        <v>3333778.8018061756</v>
      </c>
    </row>
    <row r="70" spans="2:9" ht="21" customHeight="1" x14ac:dyDescent="0.3">
      <c r="B70" s="22">
        <f>IF(B69&lt;cCount,B69+1,"")</f>
        <v>56</v>
      </c>
      <c r="C70" s="22" t="str">
        <f>IF(B70&lt;=cCount,"Погашение кредита","")</f>
        <v>Погашение кредита</v>
      </c>
      <c r="D70" s="23">
        <f>IF(B70&lt;=cCount,I69,"")</f>
        <v>3333778.8018061756</v>
      </c>
      <c r="E70" s="23">
        <f>IF(B70&lt;=cCount,cPayment,"")</f>
        <v>67467.498387773143</v>
      </c>
      <c r="F70" s="24">
        <f>IF(B70&lt;=cCount,cCount-B70,"")</f>
        <v>64</v>
      </c>
      <c r="G70" s="23">
        <f>IF(B70&lt;=cCount,D70*cRateM,"")</f>
        <v>29170.564515804035</v>
      </c>
      <c r="H70" s="23">
        <f>IF(B70&lt;=cCount,E70-G70,"")</f>
        <v>38296.933871969108</v>
      </c>
      <c r="I70" s="23">
        <f>IF(B70&lt;=cCount,D70-H70,"")</f>
        <v>3295481.8679342065</v>
      </c>
    </row>
    <row r="71" spans="2:9" ht="21" customHeight="1" x14ac:dyDescent="0.3">
      <c r="B71" s="22">
        <f>IF(B70&lt;cCount,B70+1,"")</f>
        <v>57</v>
      </c>
      <c r="C71" s="22" t="str">
        <f>IF(B71&lt;=cCount,"Погашение кредита","")</f>
        <v>Погашение кредита</v>
      </c>
      <c r="D71" s="23">
        <f>IF(B71&lt;=cCount,I70,"")</f>
        <v>3295481.8679342065</v>
      </c>
      <c r="E71" s="23">
        <f>IF(B71&lt;=cCount,cPayment,"")</f>
        <v>67467.498387773143</v>
      </c>
      <c r="F71" s="24">
        <f>IF(B71&lt;=cCount,cCount-B71,"")</f>
        <v>63</v>
      </c>
      <c r="G71" s="23">
        <f>IF(B71&lt;=cCount,D71*cRateM,"")</f>
        <v>28835.466344424305</v>
      </c>
      <c r="H71" s="23">
        <f>IF(B71&lt;=cCount,E71-G71,"")</f>
        <v>38632.032043348838</v>
      </c>
      <c r="I71" s="23">
        <f>IF(B71&lt;=cCount,D71-H71,"")</f>
        <v>3256849.8358908575</v>
      </c>
    </row>
    <row r="72" spans="2:9" ht="21" customHeight="1" x14ac:dyDescent="0.3">
      <c r="B72" s="22">
        <f>IF(B71&lt;cCount,B71+1,"")</f>
        <v>58</v>
      </c>
      <c r="C72" s="22" t="str">
        <f>IF(B72&lt;=cCount,"Погашение кредита","")</f>
        <v>Погашение кредита</v>
      </c>
      <c r="D72" s="23">
        <f>IF(B72&lt;=cCount,I71,"")</f>
        <v>3256849.8358908575</v>
      </c>
      <c r="E72" s="23">
        <f>IF(B72&lt;=cCount,cPayment,"")</f>
        <v>67467.498387773143</v>
      </c>
      <c r="F72" s="24">
        <f>IF(B72&lt;=cCount,cCount-B72,"")</f>
        <v>62</v>
      </c>
      <c r="G72" s="23">
        <f>IF(B72&lt;=cCount,D72*cRateM,"")</f>
        <v>28497.436064045</v>
      </c>
      <c r="H72" s="23">
        <f>IF(B72&lt;=cCount,E72-G72,"")</f>
        <v>38970.06232372814</v>
      </c>
      <c r="I72" s="23">
        <f>IF(B72&lt;=cCount,D72-H72,"")</f>
        <v>3217879.7735671294</v>
      </c>
    </row>
    <row r="73" spans="2:9" ht="21" customHeight="1" x14ac:dyDescent="0.3">
      <c r="B73" s="22">
        <f>IF(B72&lt;cCount,B72+1,"")</f>
        <v>59</v>
      </c>
      <c r="C73" s="22" t="str">
        <f>IF(B73&lt;=cCount,"Погашение кредита","")</f>
        <v>Погашение кредита</v>
      </c>
      <c r="D73" s="23">
        <f>IF(B73&lt;=cCount,I72,"")</f>
        <v>3217879.7735671294</v>
      </c>
      <c r="E73" s="23">
        <f>IF(B73&lt;=cCount,cPayment,"")</f>
        <v>67467.498387773143</v>
      </c>
      <c r="F73" s="24">
        <f>IF(B73&lt;=cCount,cCount-B73,"")</f>
        <v>61</v>
      </c>
      <c r="G73" s="23">
        <f>IF(B73&lt;=cCount,D73*cRateM,"")</f>
        <v>28156.448018712381</v>
      </c>
      <c r="H73" s="23">
        <f>IF(B73&lt;=cCount,E73-G73,"")</f>
        <v>39311.050369060758</v>
      </c>
      <c r="I73" s="23">
        <f>IF(B73&lt;=cCount,D73-H73,"")</f>
        <v>3178568.7231980688</v>
      </c>
    </row>
    <row r="74" spans="2:9" ht="21" customHeight="1" x14ac:dyDescent="0.3">
      <c r="B74" s="22">
        <f>IF(B73&lt;cCount,B73+1,"")</f>
        <v>60</v>
      </c>
      <c r="C74" s="22" t="str">
        <f>IF(B74&lt;=cCount,"Погашение кредита","")</f>
        <v>Погашение кредита</v>
      </c>
      <c r="D74" s="23">
        <f>IF(B74&lt;=cCount,I73,"")</f>
        <v>3178568.7231980688</v>
      </c>
      <c r="E74" s="23">
        <f>IF(B74&lt;=cCount,cPayment,"")</f>
        <v>67467.498387773143</v>
      </c>
      <c r="F74" s="24">
        <f>IF(B74&lt;=cCount,cCount-B74,"")</f>
        <v>60</v>
      </c>
      <c r="G74" s="23">
        <f>IF(B74&lt;=cCount,D74*cRateM,"")</f>
        <v>27812.476327983099</v>
      </c>
      <c r="H74" s="23">
        <f>IF(B74&lt;=cCount,E74-G74,"")</f>
        <v>39655.022059790048</v>
      </c>
      <c r="I74" s="23">
        <f>IF(B74&lt;=cCount,D74-H74,"")</f>
        <v>3138913.7011382789</v>
      </c>
    </row>
    <row r="75" spans="2:9" ht="21" customHeight="1" x14ac:dyDescent="0.3">
      <c r="B75" s="22">
        <f>IF(B74&lt;cCount,B74+1,"")</f>
        <v>61</v>
      </c>
      <c r="C75" s="22" t="str">
        <f>IF(B75&lt;=cCount,"Погашение кредита","")</f>
        <v>Погашение кредита</v>
      </c>
      <c r="D75" s="23">
        <f>IF(B75&lt;=cCount,I74,"")</f>
        <v>3138913.7011382789</v>
      </c>
      <c r="E75" s="23">
        <f>IF(B75&lt;=cCount,cPayment,"")</f>
        <v>67467.498387773143</v>
      </c>
      <c r="F75" s="24">
        <f>IF(B75&lt;=cCount,cCount-B75,"")</f>
        <v>59</v>
      </c>
      <c r="G75" s="23">
        <f>IF(B75&lt;=cCount,D75*cRateM,"")</f>
        <v>27465.494884959939</v>
      </c>
      <c r="H75" s="23">
        <f>IF(B75&lt;=cCount,E75-G75,"")</f>
        <v>40002.003502813204</v>
      </c>
      <c r="I75" s="23">
        <f>IF(B75&lt;=cCount,D75-H75,"")</f>
        <v>3098911.6976354658</v>
      </c>
    </row>
    <row r="76" spans="2:9" ht="21" customHeight="1" x14ac:dyDescent="0.3">
      <c r="B76" s="22">
        <f>IF(B75&lt;cCount,B75+1,"")</f>
        <v>62</v>
      </c>
      <c r="C76" s="22" t="str">
        <f>IF(B76&lt;=cCount,"Погашение кредита","")</f>
        <v>Погашение кредита</v>
      </c>
      <c r="D76" s="23">
        <f>IF(B76&lt;=cCount,I75,"")</f>
        <v>3098911.6976354658</v>
      </c>
      <c r="E76" s="23">
        <f>IF(B76&lt;=cCount,cPayment,"")</f>
        <v>67467.498387773143</v>
      </c>
      <c r="F76" s="24">
        <f>IF(B76&lt;=cCount,cCount-B76,"")</f>
        <v>58</v>
      </c>
      <c r="G76" s="23">
        <f>IF(B76&lt;=cCount,D76*cRateM,"")</f>
        <v>27115.477354310322</v>
      </c>
      <c r="H76" s="23">
        <f>IF(B76&lt;=cCount,E76-G76,"")</f>
        <v>40352.021033462821</v>
      </c>
      <c r="I76" s="23">
        <f>IF(B76&lt;=cCount,D76-H76,"")</f>
        <v>3058559.6766020032</v>
      </c>
    </row>
    <row r="77" spans="2:9" ht="21" customHeight="1" x14ac:dyDescent="0.3">
      <c r="B77" s="22">
        <f>IF(B76&lt;cCount,B76+1,"")</f>
        <v>63</v>
      </c>
      <c r="C77" s="22" t="str">
        <f>IF(B77&lt;=cCount,"Погашение кредита","")</f>
        <v>Погашение кредита</v>
      </c>
      <c r="D77" s="23">
        <f>IF(B77&lt;=cCount,I76,"")</f>
        <v>3058559.6766020032</v>
      </c>
      <c r="E77" s="23">
        <f>IF(B77&lt;=cCount,cPayment,"")</f>
        <v>67467.498387773143</v>
      </c>
      <c r="F77" s="24">
        <f>IF(B77&lt;=cCount,cCount-B77,"")</f>
        <v>57</v>
      </c>
      <c r="G77" s="23">
        <f>IF(B77&lt;=cCount,D77*cRateM,"")</f>
        <v>26762.397170267526</v>
      </c>
      <c r="H77" s="23">
        <f>IF(B77&lt;=cCount,E77-G77,"")</f>
        <v>40705.101217505617</v>
      </c>
      <c r="I77" s="23">
        <f>IF(B77&lt;=cCount,D77-H77,"")</f>
        <v>3017854.5753844976</v>
      </c>
    </row>
    <row r="78" spans="2:9" ht="21" customHeight="1" x14ac:dyDescent="0.3">
      <c r="B78" s="22">
        <f>IF(B77&lt;cCount,B77+1,"")</f>
        <v>64</v>
      </c>
      <c r="C78" s="22" t="str">
        <f>IF(B78&lt;=cCount,"Погашение кредита","")</f>
        <v>Погашение кредита</v>
      </c>
      <c r="D78" s="23">
        <f>IF(B78&lt;=cCount,I77,"")</f>
        <v>3017854.5753844976</v>
      </c>
      <c r="E78" s="23">
        <f>IF(B78&lt;=cCount,cPayment,"")</f>
        <v>67467.498387773143</v>
      </c>
      <c r="F78" s="24">
        <f>IF(B78&lt;=cCount,cCount-B78,"")</f>
        <v>56</v>
      </c>
      <c r="G78" s="23">
        <f>IF(B78&lt;=cCount,D78*cRateM,"")</f>
        <v>26406.227534614351</v>
      </c>
      <c r="H78" s="23">
        <f>IF(B78&lt;=cCount,E78-G78,"")</f>
        <v>41061.270853158792</v>
      </c>
      <c r="I78" s="23">
        <f>IF(B78&lt;=cCount,D78-H78,"")</f>
        <v>2976793.3045313386</v>
      </c>
    </row>
    <row r="79" spans="2:9" ht="21" customHeight="1" x14ac:dyDescent="0.3">
      <c r="B79" s="22">
        <f>IF(B78&lt;cCount,B78+1,"")</f>
        <v>65</v>
      </c>
      <c r="C79" s="22" t="str">
        <f>IF(B79&lt;=cCount,"Погашение кредита","")</f>
        <v>Погашение кредита</v>
      </c>
      <c r="D79" s="23">
        <f>IF(B79&lt;=cCount,I78,"")</f>
        <v>2976793.3045313386</v>
      </c>
      <c r="E79" s="23">
        <f>IF(B79&lt;=cCount,cPayment,"")</f>
        <v>67467.498387773143</v>
      </c>
      <c r="F79" s="24">
        <f>IF(B79&lt;=cCount,cCount-B79,"")</f>
        <v>55</v>
      </c>
      <c r="G79" s="23">
        <f>IF(B79&lt;=cCount,D79*cRateM,"")</f>
        <v>26046.941414649209</v>
      </c>
      <c r="H79" s="23">
        <f>IF(B79&lt;=cCount,E79-G79,"")</f>
        <v>41420.556973123937</v>
      </c>
      <c r="I79" s="23">
        <f>IF(B79&lt;=cCount,D79-H79,"")</f>
        <v>2935372.7475582147</v>
      </c>
    </row>
    <row r="80" spans="2:9" ht="21" customHeight="1" x14ac:dyDescent="0.3">
      <c r="B80" s="22">
        <f>IF(B79&lt;cCount,B79+1,"")</f>
        <v>66</v>
      </c>
      <c r="C80" s="22" t="str">
        <f>IF(B80&lt;=cCount,"Погашение кредита","")</f>
        <v>Погашение кредита</v>
      </c>
      <c r="D80" s="23">
        <f>IF(B80&lt;=cCount,I79,"")</f>
        <v>2935372.7475582147</v>
      </c>
      <c r="E80" s="23">
        <f>IF(B80&lt;=cCount,cPayment,"")</f>
        <v>67467.498387773143</v>
      </c>
      <c r="F80" s="24">
        <f>IF(B80&lt;=cCount,cCount-B80,"")</f>
        <v>54</v>
      </c>
      <c r="G80" s="23">
        <f>IF(B80&lt;=cCount,D80*cRateM,"")</f>
        <v>25684.511541134376</v>
      </c>
      <c r="H80" s="23">
        <f>IF(B80&lt;=cCount,E80-G80,"")</f>
        <v>41782.986846638771</v>
      </c>
      <c r="I80" s="23">
        <f>IF(B80&lt;=cCount,D80-H80,"")</f>
        <v>2893589.7607115759</v>
      </c>
    </row>
    <row r="81" spans="2:9" ht="21" customHeight="1" x14ac:dyDescent="0.3">
      <c r="B81" s="22">
        <f>IF(B80&lt;cCount,B80+1,"")</f>
        <v>67</v>
      </c>
      <c r="C81" s="22" t="str">
        <f>IF(B81&lt;=cCount,"Погашение кредита","")</f>
        <v>Погашение кредита</v>
      </c>
      <c r="D81" s="23">
        <f>IF(B81&lt;=cCount,I80,"")</f>
        <v>2893589.7607115759</v>
      </c>
      <c r="E81" s="23">
        <f>IF(B81&lt;=cCount,cPayment,"")</f>
        <v>67467.498387773143</v>
      </c>
      <c r="F81" s="24">
        <f>IF(B81&lt;=cCount,cCount-B81,"")</f>
        <v>53</v>
      </c>
      <c r="G81" s="23">
        <f>IF(B81&lt;=cCount,D81*cRateM,"")</f>
        <v>25318.910406226285</v>
      </c>
      <c r="H81" s="23">
        <f>IF(B81&lt;=cCount,E81-G81,"")</f>
        <v>42148.587981546858</v>
      </c>
      <c r="I81" s="23">
        <f>IF(B81&lt;=cCount,D81-H81,"")</f>
        <v>2851441.1727300291</v>
      </c>
    </row>
    <row r="82" spans="2:9" ht="21" customHeight="1" x14ac:dyDescent="0.3">
      <c r="B82" s="22">
        <f>IF(B81&lt;cCount,B81+1,"")</f>
        <v>68</v>
      </c>
      <c r="C82" s="22" t="str">
        <f>IF(B82&lt;=cCount,"Погашение кредита","")</f>
        <v>Погашение кредита</v>
      </c>
      <c r="D82" s="23">
        <f>IF(B82&lt;=cCount,I81,"")</f>
        <v>2851441.1727300291</v>
      </c>
      <c r="E82" s="23">
        <f>IF(B82&lt;=cCount,cPayment,"")</f>
        <v>67467.498387773143</v>
      </c>
      <c r="F82" s="24">
        <f>IF(B82&lt;=cCount,cCount-B82,"")</f>
        <v>52</v>
      </c>
      <c r="G82" s="23">
        <f>IF(B82&lt;=cCount,D82*cRateM,"")</f>
        <v>24950.110261387752</v>
      </c>
      <c r="H82" s="23">
        <f>IF(B82&lt;=cCount,E82-G82,"")</f>
        <v>42517.388126385391</v>
      </c>
      <c r="I82" s="23">
        <f>IF(B82&lt;=cCount,D82-H82,"")</f>
        <v>2808923.7846036437</v>
      </c>
    </row>
    <row r="83" spans="2:9" ht="21" customHeight="1" x14ac:dyDescent="0.3">
      <c r="B83" s="22">
        <f>IF(B82&lt;cCount,B82+1,"")</f>
        <v>69</v>
      </c>
      <c r="C83" s="22" t="str">
        <f>IF(B83&lt;=cCount,"Погашение кредита","")</f>
        <v>Погашение кредита</v>
      </c>
      <c r="D83" s="23">
        <f>IF(B83&lt;=cCount,I82,"")</f>
        <v>2808923.7846036437</v>
      </c>
      <c r="E83" s="23">
        <f>IF(B83&lt;=cCount,cPayment,"")</f>
        <v>67467.498387773143</v>
      </c>
      <c r="F83" s="24">
        <f>IF(B83&lt;=cCount,cCount-B83,"")</f>
        <v>51</v>
      </c>
      <c r="G83" s="23">
        <f>IF(B83&lt;=cCount,D83*cRateM,"")</f>
        <v>24578.083115281879</v>
      </c>
      <c r="H83" s="23">
        <f>IF(B83&lt;=cCount,E83-G83,"")</f>
        <v>42889.415272491264</v>
      </c>
      <c r="I83" s="23">
        <f>IF(B83&lt;=cCount,D83-H83,"")</f>
        <v>2766034.3693311526</v>
      </c>
    </row>
    <row r="84" spans="2:9" ht="21" customHeight="1" x14ac:dyDescent="0.3">
      <c r="B84" s="22">
        <f>IF(B83&lt;cCount,B83+1,"")</f>
        <v>70</v>
      </c>
      <c r="C84" s="22" t="str">
        <f>IF(B84&lt;=cCount,"Погашение кредита","")</f>
        <v>Погашение кредита</v>
      </c>
      <c r="D84" s="23">
        <f>IF(B84&lt;=cCount,I83,"")</f>
        <v>2766034.3693311526</v>
      </c>
      <c r="E84" s="23">
        <f>IF(B84&lt;=cCount,cPayment,"")</f>
        <v>67467.498387773143</v>
      </c>
      <c r="F84" s="24">
        <f>IF(B84&lt;=cCount,cCount-B84,"")</f>
        <v>50</v>
      </c>
      <c r="G84" s="23">
        <f>IF(B84&lt;=cCount,D84*cRateM,"")</f>
        <v>24202.800731647581</v>
      </c>
      <c r="H84" s="23">
        <f>IF(B84&lt;=cCount,E84-G84,"")</f>
        <v>43264.697656125558</v>
      </c>
      <c r="I84" s="23">
        <f>IF(B84&lt;=cCount,D84-H84,"")</f>
        <v>2722769.6716750269</v>
      </c>
    </row>
    <row r="85" spans="2:9" ht="21" customHeight="1" x14ac:dyDescent="0.3">
      <c r="B85" s="22">
        <f>IF(B84&lt;cCount,B84+1,"")</f>
        <v>71</v>
      </c>
      <c r="C85" s="22" t="str">
        <f>IF(B85&lt;=cCount,"Погашение кредита","")</f>
        <v>Погашение кредита</v>
      </c>
      <c r="D85" s="23">
        <f>IF(B85&lt;=cCount,I84,"")</f>
        <v>2722769.6716750269</v>
      </c>
      <c r="E85" s="23">
        <f>IF(B85&lt;=cCount,cPayment,"")</f>
        <v>67467.498387773143</v>
      </c>
      <c r="F85" s="24">
        <f>IF(B85&lt;=cCount,cCount-B85,"")</f>
        <v>49</v>
      </c>
      <c r="G85" s="23">
        <f>IF(B85&lt;=cCount,D85*cRateM,"")</f>
        <v>23824.234627156482</v>
      </c>
      <c r="H85" s="23">
        <f>IF(B85&lt;=cCount,E85-G85,"")</f>
        <v>43643.263760616661</v>
      </c>
      <c r="I85" s="23">
        <f>IF(B85&lt;=cCount,D85-H85,"")</f>
        <v>2679126.4079144103</v>
      </c>
    </row>
    <row r="86" spans="2:9" ht="21" customHeight="1" x14ac:dyDescent="0.3">
      <c r="B86" s="22">
        <f>IF(B85&lt;cCount,B85+1,"")</f>
        <v>72</v>
      </c>
      <c r="C86" s="22" t="str">
        <f>IF(B86&lt;=cCount,"Погашение кредита","")</f>
        <v>Погашение кредита</v>
      </c>
      <c r="D86" s="23">
        <f>IF(B86&lt;=cCount,I85,"")</f>
        <v>2679126.4079144103</v>
      </c>
      <c r="E86" s="23">
        <f>IF(B86&lt;=cCount,cPayment,"")</f>
        <v>67467.498387773143</v>
      </c>
      <c r="F86" s="24">
        <f>IF(B86&lt;=cCount,cCount-B86,"")</f>
        <v>48</v>
      </c>
      <c r="G86" s="23">
        <f>IF(B86&lt;=cCount,D86*cRateM,"")</f>
        <v>23442.356069251087</v>
      </c>
      <c r="H86" s="23">
        <f>IF(B86&lt;=cCount,E86-G86,"")</f>
        <v>44025.142318522056</v>
      </c>
      <c r="I86" s="23">
        <f>IF(B86&lt;=cCount,D86-H86,"")</f>
        <v>2635101.2655958883</v>
      </c>
    </row>
    <row r="87" spans="2:9" ht="21" customHeight="1" x14ac:dyDescent="0.3">
      <c r="B87" s="22">
        <f>IF(B86&lt;cCount,B86+1,"")</f>
        <v>73</v>
      </c>
      <c r="C87" s="22" t="str">
        <f>IF(B87&lt;=cCount,"Погашение кредита","")</f>
        <v>Погашение кредита</v>
      </c>
      <c r="D87" s="23">
        <f>IF(B87&lt;=cCount,I86,"")</f>
        <v>2635101.2655958883</v>
      </c>
      <c r="E87" s="23">
        <f>IF(B87&lt;=cCount,cPayment,"")</f>
        <v>67467.498387773143</v>
      </c>
      <c r="F87" s="24">
        <f>IF(B87&lt;=cCount,cCount-B87,"")</f>
        <v>47</v>
      </c>
      <c r="G87" s="23">
        <f>IF(B87&lt;=cCount,D87*cRateM,"")</f>
        <v>23057.136073964019</v>
      </c>
      <c r="H87" s="23">
        <f>IF(B87&lt;=cCount,E87-G87,"")</f>
        <v>44410.362313809121</v>
      </c>
      <c r="I87" s="23">
        <f>IF(B87&lt;=cCount,D87-H87,"")</f>
        <v>2590690.9032820789</v>
      </c>
    </row>
    <row r="88" spans="2:9" ht="21" customHeight="1" x14ac:dyDescent="0.3">
      <c r="B88" s="22">
        <f>IF(B87&lt;cCount,B87+1,"")</f>
        <v>74</v>
      </c>
      <c r="C88" s="22" t="str">
        <f>IF(B88&lt;=cCount,"Погашение кредита","")</f>
        <v>Погашение кредита</v>
      </c>
      <c r="D88" s="23">
        <f>IF(B88&lt;=cCount,I87,"")</f>
        <v>2590690.9032820789</v>
      </c>
      <c r="E88" s="23">
        <f>IF(B88&lt;=cCount,cPayment,"")</f>
        <v>67467.498387773143</v>
      </c>
      <c r="F88" s="24">
        <f>IF(B88&lt;=cCount,cCount-B88,"")</f>
        <v>46</v>
      </c>
      <c r="G88" s="23">
        <f>IF(B88&lt;=cCount,D88*cRateM,"")</f>
        <v>22668.545403718188</v>
      </c>
      <c r="H88" s="23">
        <f>IF(B88&lt;=cCount,E88-G88,"")</f>
        <v>44798.952984054951</v>
      </c>
      <c r="I88" s="23">
        <f>IF(B88&lt;=cCount,D88-H88,"")</f>
        <v>2545891.9502980239</v>
      </c>
    </row>
    <row r="89" spans="2:9" ht="21" customHeight="1" x14ac:dyDescent="0.3">
      <c r="B89" s="22">
        <f>IF(B88&lt;cCount,B88+1,"")</f>
        <v>75</v>
      </c>
      <c r="C89" s="22" t="str">
        <f>IF(B89&lt;=cCount,"Погашение кредита","")</f>
        <v>Погашение кредита</v>
      </c>
      <c r="D89" s="23">
        <f>IF(B89&lt;=cCount,I88,"")</f>
        <v>2545891.9502980239</v>
      </c>
      <c r="E89" s="23">
        <f>IF(B89&lt;=cCount,cPayment,"")</f>
        <v>67467.498387773143</v>
      </c>
      <c r="F89" s="24">
        <f>IF(B89&lt;=cCount,cCount-B89,"")</f>
        <v>45</v>
      </c>
      <c r="G89" s="23">
        <f>IF(B89&lt;=cCount,D89*cRateM,"")</f>
        <v>22276.554565107708</v>
      </c>
      <c r="H89" s="23">
        <f>IF(B89&lt;=cCount,E89-G89,"")</f>
        <v>45190.943822665431</v>
      </c>
      <c r="I89" s="23">
        <f>IF(B89&lt;=cCount,D89-H89,"")</f>
        <v>2500701.0064753583</v>
      </c>
    </row>
    <row r="90" spans="2:9" ht="21" customHeight="1" x14ac:dyDescent="0.3">
      <c r="B90" s="22">
        <f>IF(B89&lt;cCount,B89+1,"")</f>
        <v>76</v>
      </c>
      <c r="C90" s="22" t="str">
        <f>IF(B90&lt;=cCount,"Погашение кредита","")</f>
        <v>Погашение кредита</v>
      </c>
      <c r="D90" s="23">
        <f>IF(B90&lt;=cCount,I89,"")</f>
        <v>2500701.0064753583</v>
      </c>
      <c r="E90" s="23">
        <f>IF(B90&lt;=cCount,cPayment,"")</f>
        <v>67467.498387773143</v>
      </c>
      <c r="F90" s="24">
        <f>IF(B90&lt;=cCount,cCount-B90,"")</f>
        <v>44</v>
      </c>
      <c r="G90" s="23">
        <f>IF(B90&lt;=cCount,D90*cRateM,"")</f>
        <v>21881.133806659382</v>
      </c>
      <c r="H90" s="23">
        <f>IF(B90&lt;=cCount,E90-G90,"")</f>
        <v>45586.364581113761</v>
      </c>
      <c r="I90" s="23">
        <f>IF(B90&lt;=cCount,D90-H90,"")</f>
        <v>2455114.6418942446</v>
      </c>
    </row>
    <row r="91" spans="2:9" ht="21" customHeight="1" x14ac:dyDescent="0.3">
      <c r="B91" s="22">
        <f>IF(B90&lt;cCount,B90+1,"")</f>
        <v>77</v>
      </c>
      <c r="C91" s="22" t="str">
        <f>IF(B91&lt;=cCount,"Погашение кредита","")</f>
        <v>Погашение кредита</v>
      </c>
      <c r="D91" s="23">
        <f>IF(B91&lt;=cCount,I90,"")</f>
        <v>2455114.6418942446</v>
      </c>
      <c r="E91" s="23">
        <f>IF(B91&lt;=cCount,cPayment,"")</f>
        <v>67467.498387773143</v>
      </c>
      <c r="F91" s="24">
        <f>IF(B91&lt;=cCount,cCount-B91,"")</f>
        <v>43</v>
      </c>
      <c r="G91" s="23">
        <f>IF(B91&lt;=cCount,D91*cRateM,"")</f>
        <v>21482.253116574637</v>
      </c>
      <c r="H91" s="23">
        <f>IF(B91&lt;=cCount,E91-G91,"")</f>
        <v>45985.24527119851</v>
      </c>
      <c r="I91" s="23">
        <f>IF(B91&lt;=cCount,D91-H91,"")</f>
        <v>2409129.3966230461</v>
      </c>
    </row>
    <row r="92" spans="2:9" ht="21" customHeight="1" x14ac:dyDescent="0.3">
      <c r="B92" s="22">
        <f>IF(B91&lt;cCount,B91+1,"")</f>
        <v>78</v>
      </c>
      <c r="C92" s="22" t="str">
        <f>IF(B92&lt;=cCount,"Погашение кредита","")</f>
        <v>Погашение кредита</v>
      </c>
      <c r="D92" s="23">
        <f>IF(B92&lt;=cCount,I91,"")</f>
        <v>2409129.3966230461</v>
      </c>
      <c r="E92" s="23">
        <f>IF(B92&lt;=cCount,cPayment,"")</f>
        <v>67467.498387773143</v>
      </c>
      <c r="F92" s="24">
        <f>IF(B92&lt;=cCount,cCount-B92,"")</f>
        <v>42</v>
      </c>
      <c r="G92" s="23">
        <f>IF(B92&lt;=cCount,D92*cRateM,"")</f>
        <v>21079.882220451651</v>
      </c>
      <c r="H92" s="23">
        <f>IF(B92&lt;=cCount,E92-G92,"")</f>
        <v>46387.616167321496</v>
      </c>
      <c r="I92" s="23">
        <f>IF(B92&lt;=cCount,D92-H92,"")</f>
        <v>2362741.7804557248</v>
      </c>
    </row>
    <row r="93" spans="2:9" ht="21" customHeight="1" x14ac:dyDescent="0.3">
      <c r="B93" s="22">
        <f>IF(B92&lt;cCount,B92+1,"")</f>
        <v>79</v>
      </c>
      <c r="C93" s="22" t="str">
        <f>IF(B93&lt;=cCount,"Погашение кредита","")</f>
        <v>Погашение кредита</v>
      </c>
      <c r="D93" s="23">
        <f>IF(B93&lt;=cCount,I92,"")</f>
        <v>2362741.7804557248</v>
      </c>
      <c r="E93" s="23">
        <f>IF(B93&lt;=cCount,cPayment,"")</f>
        <v>67467.498387773143</v>
      </c>
      <c r="F93" s="24">
        <f>IF(B93&lt;=cCount,cCount-B93,"")</f>
        <v>41</v>
      </c>
      <c r="G93" s="23">
        <f>IF(B93&lt;=cCount,D93*cRateM,"")</f>
        <v>20673.990578987588</v>
      </c>
      <c r="H93" s="23">
        <f>IF(B93&lt;=cCount,E93-G93,"")</f>
        <v>46793.507808785551</v>
      </c>
      <c r="I93" s="23">
        <f>IF(B93&lt;=cCount,D93-H93,"")</f>
        <v>2315948.2726469394</v>
      </c>
    </row>
    <row r="94" spans="2:9" ht="21" customHeight="1" x14ac:dyDescent="0.3">
      <c r="B94" s="22">
        <f>IF(B93&lt;cCount,B93+1,"")</f>
        <v>80</v>
      </c>
      <c r="C94" s="22" t="str">
        <f>IF(B94&lt;=cCount,"Погашение кредита","")</f>
        <v>Погашение кредита</v>
      </c>
      <c r="D94" s="23">
        <f>IF(B94&lt;=cCount,I93,"")</f>
        <v>2315948.2726469394</v>
      </c>
      <c r="E94" s="23">
        <f>IF(B94&lt;=cCount,cPayment,"")</f>
        <v>67467.498387773143</v>
      </c>
      <c r="F94" s="24">
        <f>IF(B94&lt;=cCount,cCount-B94,"")</f>
        <v>40</v>
      </c>
      <c r="G94" s="23">
        <f>IF(B94&lt;=cCount,D94*cRateM,"")</f>
        <v>20264.547385660717</v>
      </c>
      <c r="H94" s="23">
        <f>IF(B94&lt;=cCount,E94-G94,"")</f>
        <v>47202.95100211243</v>
      </c>
      <c r="I94" s="23">
        <f>IF(B94&lt;=cCount,D94-H94,"")</f>
        <v>2268745.3216448268</v>
      </c>
    </row>
    <row r="95" spans="2:9" ht="21" customHeight="1" x14ac:dyDescent="0.3">
      <c r="B95" s="22">
        <f>IF(B94&lt;cCount,B94+1,"")</f>
        <v>81</v>
      </c>
      <c r="C95" s="22" t="str">
        <f>IF(B95&lt;=cCount,"Погашение кредита","")</f>
        <v>Погашение кредита</v>
      </c>
      <c r="D95" s="23">
        <f>IF(B95&lt;=cCount,I94,"")</f>
        <v>2268745.3216448268</v>
      </c>
      <c r="E95" s="23">
        <f>IF(B95&lt;=cCount,cPayment,"")</f>
        <v>67467.498387773143</v>
      </c>
      <c r="F95" s="24">
        <f>IF(B95&lt;=cCount,cCount-B95,"")</f>
        <v>39</v>
      </c>
      <c r="G95" s="23">
        <f>IF(B95&lt;=cCount,D95*cRateM,"")</f>
        <v>19851.521564392231</v>
      </c>
      <c r="H95" s="23">
        <f>IF(B95&lt;=cCount,E95-G95,"")</f>
        <v>47615.976823380915</v>
      </c>
      <c r="I95" s="23">
        <f>IF(B95&lt;=cCount,D95-H95,"")</f>
        <v>2221129.3448214456</v>
      </c>
    </row>
    <row r="96" spans="2:9" ht="21" customHeight="1" x14ac:dyDescent="0.3">
      <c r="B96" s="22">
        <f>IF(B95&lt;cCount,B95+1,"")</f>
        <v>82</v>
      </c>
      <c r="C96" s="22" t="str">
        <f>IF(B96&lt;=cCount,"Погашение кредита","")</f>
        <v>Погашение кредита</v>
      </c>
      <c r="D96" s="23">
        <f>IF(B96&lt;=cCount,I95,"")</f>
        <v>2221129.3448214456</v>
      </c>
      <c r="E96" s="23">
        <f>IF(B96&lt;=cCount,cPayment,"")</f>
        <v>67467.498387773143</v>
      </c>
      <c r="F96" s="24">
        <f>IF(B96&lt;=cCount,cCount-B96,"")</f>
        <v>38</v>
      </c>
      <c r="G96" s="23">
        <f>IF(B96&lt;=cCount,D96*cRateM,"")</f>
        <v>19434.881767187646</v>
      </c>
      <c r="H96" s="23">
        <f>IF(B96&lt;=cCount,E96-G96,"")</f>
        <v>48032.616620585497</v>
      </c>
      <c r="I96" s="23">
        <f>IF(B96&lt;=cCount,D96-H96,"")</f>
        <v>2173096.7282008603</v>
      </c>
    </row>
    <row r="97" spans="2:9" ht="21" customHeight="1" x14ac:dyDescent="0.3">
      <c r="B97" s="22">
        <f>IF(B96&lt;cCount,B96+1,"")</f>
        <v>83</v>
      </c>
      <c r="C97" s="22" t="str">
        <f>IF(B97&lt;=cCount,"Погашение кредита","")</f>
        <v>Погашение кредита</v>
      </c>
      <c r="D97" s="23">
        <f>IF(B97&lt;=cCount,I96,"")</f>
        <v>2173096.7282008603</v>
      </c>
      <c r="E97" s="23">
        <f>IF(B97&lt;=cCount,cPayment,"")</f>
        <v>67467.498387773143</v>
      </c>
      <c r="F97" s="24">
        <f>IF(B97&lt;=cCount,cCount-B97,"")</f>
        <v>37</v>
      </c>
      <c r="G97" s="23">
        <f>IF(B97&lt;=cCount,D97*cRateM,"")</f>
        <v>19014.596371757525</v>
      </c>
      <c r="H97" s="23">
        <f>IF(B97&lt;=cCount,E97-G97,"")</f>
        <v>48452.902016015621</v>
      </c>
      <c r="I97" s="23">
        <f>IF(B97&lt;=cCount,D97-H97,"")</f>
        <v>2124643.8261848446</v>
      </c>
    </row>
    <row r="98" spans="2:9" ht="21" customHeight="1" x14ac:dyDescent="0.3">
      <c r="B98" s="22">
        <f>IF(B97&lt;cCount,B97+1,"")</f>
        <v>84</v>
      </c>
      <c r="C98" s="22" t="str">
        <f>IF(B98&lt;=cCount,"Погашение кредита","")</f>
        <v>Погашение кредита</v>
      </c>
      <c r="D98" s="23">
        <f>IF(B98&lt;=cCount,I97,"")</f>
        <v>2124643.8261848446</v>
      </c>
      <c r="E98" s="23">
        <f>IF(B98&lt;=cCount,cPayment,"")</f>
        <v>67467.498387773143</v>
      </c>
      <c r="F98" s="24">
        <f>IF(B98&lt;=cCount,cCount-B98,"")</f>
        <v>36</v>
      </c>
      <c r="G98" s="23">
        <f>IF(B98&lt;=cCount,D98*cRateM,"")</f>
        <v>18590.633479117387</v>
      </c>
      <c r="H98" s="23">
        <f>IF(B98&lt;=cCount,E98-G98,"")</f>
        <v>48876.864908655756</v>
      </c>
      <c r="I98" s="23">
        <f>IF(B98&lt;=cCount,D98-H98,"")</f>
        <v>2075766.961276189</v>
      </c>
    </row>
    <row r="99" spans="2:9" ht="21" customHeight="1" x14ac:dyDescent="0.3">
      <c r="B99" s="22">
        <f>IF(B98&lt;cCount,B98+1,"")</f>
        <v>85</v>
      </c>
      <c r="C99" s="22" t="str">
        <f>IF(B99&lt;=cCount,"Погашение кредита","")</f>
        <v>Погашение кредита</v>
      </c>
      <c r="D99" s="23">
        <f>IF(B99&lt;=cCount,I98,"")</f>
        <v>2075766.961276189</v>
      </c>
      <c r="E99" s="23">
        <f>IF(B99&lt;=cCount,cPayment,"")</f>
        <v>67467.498387773143</v>
      </c>
      <c r="F99" s="24">
        <f>IF(B99&lt;=cCount,cCount-B99,"")</f>
        <v>35</v>
      </c>
      <c r="G99" s="23">
        <f>IF(B99&lt;=cCount,D99*cRateM,"")</f>
        <v>18162.96091116665</v>
      </c>
      <c r="H99" s="23">
        <f>IF(B99&lt;=cCount,E99-G99,"")</f>
        <v>49304.537476606492</v>
      </c>
      <c r="I99" s="23">
        <f>IF(B99&lt;=cCount,D99-H99,"")</f>
        <v>2026462.4237995825</v>
      </c>
    </row>
    <row r="100" spans="2:9" ht="21" customHeight="1" x14ac:dyDescent="0.3">
      <c r="B100" s="22">
        <f>IF(B99&lt;cCount,B99+1,"")</f>
        <v>86</v>
      </c>
      <c r="C100" s="22" t="str">
        <f>IF(B100&lt;=cCount,"Погашение кредита","")</f>
        <v>Погашение кредита</v>
      </c>
      <c r="D100" s="23">
        <f>IF(B100&lt;=cCount,I99,"")</f>
        <v>2026462.4237995825</v>
      </c>
      <c r="E100" s="23">
        <f>IF(B100&lt;=cCount,cPayment,"")</f>
        <v>67467.498387773143</v>
      </c>
      <c r="F100" s="24">
        <f>IF(B100&lt;=cCount,cCount-B100,"")</f>
        <v>34</v>
      </c>
      <c r="G100" s="23">
        <f>IF(B100&lt;=cCount,D100*cRateM,"")</f>
        <v>17731.546208246345</v>
      </c>
      <c r="H100" s="23">
        <f>IF(B100&lt;=cCount,E100-G100,"")</f>
        <v>49735.952179526794</v>
      </c>
      <c r="I100" s="23">
        <f>IF(B100&lt;=cCount,D100-H100,"")</f>
        <v>1976726.4716200558</v>
      </c>
    </row>
    <row r="101" spans="2:9" ht="21" customHeight="1" x14ac:dyDescent="0.3">
      <c r="B101" s="22">
        <f>IF(B100&lt;cCount,B100+1,"")</f>
        <v>87</v>
      </c>
      <c r="C101" s="22" t="str">
        <f>IF(B101&lt;=cCount,"Погашение кредита","")</f>
        <v>Погашение кредита</v>
      </c>
      <c r="D101" s="23">
        <f>IF(B101&lt;=cCount,I100,"")</f>
        <v>1976726.4716200558</v>
      </c>
      <c r="E101" s="23">
        <f>IF(B101&lt;=cCount,cPayment,"")</f>
        <v>67467.498387773143</v>
      </c>
      <c r="F101" s="24">
        <f>IF(B101&lt;=cCount,cCount-B101,"")</f>
        <v>33</v>
      </c>
      <c r="G101" s="23">
        <f>IF(B101&lt;=cCount,D101*cRateM,"")</f>
        <v>17296.356626675486</v>
      </c>
      <c r="H101" s="23">
        <f>IF(B101&lt;=cCount,E101-G101,"")</f>
        <v>50171.141761097657</v>
      </c>
      <c r="I101" s="23">
        <f>IF(B101&lt;=cCount,D101-H101,"")</f>
        <v>1926555.3298589583</v>
      </c>
    </row>
    <row r="102" spans="2:9" ht="21" customHeight="1" x14ac:dyDescent="0.3">
      <c r="B102" s="22">
        <f>IF(B101&lt;cCount,B101+1,"")</f>
        <v>88</v>
      </c>
      <c r="C102" s="22" t="str">
        <f>IF(B102&lt;=cCount,"Погашение кредита","")</f>
        <v>Погашение кредита</v>
      </c>
      <c r="D102" s="23">
        <f>IF(B102&lt;=cCount,I101,"")</f>
        <v>1926555.3298589583</v>
      </c>
      <c r="E102" s="23">
        <f>IF(B102&lt;=cCount,cPayment,"")</f>
        <v>67467.498387773143</v>
      </c>
      <c r="F102" s="24">
        <f>IF(B102&lt;=cCount,cCount-B102,"")</f>
        <v>32</v>
      </c>
      <c r="G102" s="23">
        <f>IF(B102&lt;=cCount,D102*cRateM,"")</f>
        <v>16857.359136265884</v>
      </c>
      <c r="H102" s="23">
        <f>IF(B102&lt;=cCount,E102-G102,"")</f>
        <v>50610.139251507258</v>
      </c>
      <c r="I102" s="23">
        <f>IF(B102&lt;=cCount,D102-H102,"")</f>
        <v>1875945.1906074509</v>
      </c>
    </row>
    <row r="103" spans="2:9" ht="21" customHeight="1" x14ac:dyDescent="0.3">
      <c r="B103" s="22">
        <f>IF(B102&lt;cCount,B102+1,"")</f>
        <v>89</v>
      </c>
      <c r="C103" s="22" t="str">
        <f>IF(B103&lt;=cCount,"Погашение кредита","")</f>
        <v>Погашение кредита</v>
      </c>
      <c r="D103" s="23">
        <f>IF(B103&lt;=cCount,I102,"")</f>
        <v>1875945.1906074509</v>
      </c>
      <c r="E103" s="23">
        <f>IF(B103&lt;=cCount,cPayment,"")</f>
        <v>67467.498387773143</v>
      </c>
      <c r="F103" s="24">
        <f>IF(B103&lt;=cCount,cCount-B103,"")</f>
        <v>31</v>
      </c>
      <c r="G103" s="23">
        <f>IF(B103&lt;=cCount,D103*cRateM,"")</f>
        <v>16414.520417815194</v>
      </c>
      <c r="H103" s="23">
        <f>IF(B103&lt;=cCount,E103-G103,"")</f>
        <v>51052.977969957952</v>
      </c>
      <c r="I103" s="23">
        <f>IF(B103&lt;=cCount,D103-H103,"")</f>
        <v>1824892.2126374929</v>
      </c>
    </row>
    <row r="104" spans="2:9" ht="21" customHeight="1" x14ac:dyDescent="0.3">
      <c r="B104" s="22">
        <f>IF(B103&lt;cCount,B103+1,"")</f>
        <v>90</v>
      </c>
      <c r="C104" s="22" t="str">
        <f>IF(B104&lt;=cCount,"Погашение кредита","")</f>
        <v>Погашение кредита</v>
      </c>
      <c r="D104" s="23">
        <f>IF(B104&lt;=cCount,I103,"")</f>
        <v>1824892.2126374929</v>
      </c>
      <c r="E104" s="23">
        <f>IF(B104&lt;=cCount,cPayment,"")</f>
        <v>67467.498387773143</v>
      </c>
      <c r="F104" s="24">
        <f>IF(B104&lt;=cCount,cCount-B104,"")</f>
        <v>30</v>
      </c>
      <c r="G104" s="23">
        <f>IF(B104&lt;=cCount,D104*cRateM,"")</f>
        <v>15967.806860578061</v>
      </c>
      <c r="H104" s="23">
        <f>IF(B104&lt;=cCount,E104-G104,"")</f>
        <v>51499.691527195086</v>
      </c>
      <c r="I104" s="23">
        <f>IF(B104&lt;=cCount,D104-H104,"")</f>
        <v>1773392.5211102979</v>
      </c>
    </row>
    <row r="105" spans="2:9" ht="21" customHeight="1" x14ac:dyDescent="0.3">
      <c r="B105" s="22">
        <f>IF(B104&lt;cCount,B104+1,"")</f>
        <v>91</v>
      </c>
      <c r="C105" s="22" t="str">
        <f>IF(B105&lt;=cCount,"Погашение кредита","")</f>
        <v>Погашение кредита</v>
      </c>
      <c r="D105" s="23">
        <f>IF(B105&lt;=cCount,I104,"")</f>
        <v>1773392.5211102979</v>
      </c>
      <c r="E105" s="23">
        <f>IF(B105&lt;=cCount,cPayment,"")</f>
        <v>67467.498387773143</v>
      </c>
      <c r="F105" s="24">
        <f>IF(B105&lt;=cCount,cCount-B105,"")</f>
        <v>29</v>
      </c>
      <c r="G105" s="23">
        <f>IF(B105&lt;=cCount,D105*cRateM,"")</f>
        <v>15517.184559715104</v>
      </c>
      <c r="H105" s="23">
        <f>IF(B105&lt;=cCount,E105-G105,"")</f>
        <v>51950.313828058039</v>
      </c>
      <c r="I105" s="23">
        <f>IF(B105&lt;=cCount,D105-H105,"")</f>
        <v>1721442.2072822398</v>
      </c>
    </row>
    <row r="106" spans="2:9" ht="21" customHeight="1" x14ac:dyDescent="0.3">
      <c r="B106" s="22">
        <f>IF(B105&lt;cCount,B105+1,"")</f>
        <v>92</v>
      </c>
      <c r="C106" s="22" t="str">
        <f>IF(B106&lt;=cCount,"Погашение кредита","")</f>
        <v>Погашение кредита</v>
      </c>
      <c r="D106" s="23">
        <f>IF(B106&lt;=cCount,I105,"")</f>
        <v>1721442.2072822398</v>
      </c>
      <c r="E106" s="23">
        <f>IF(B106&lt;=cCount,cPayment,"")</f>
        <v>67467.498387773143</v>
      </c>
      <c r="F106" s="24">
        <f>IF(B106&lt;=cCount,cCount-B106,"")</f>
        <v>28</v>
      </c>
      <c r="G106" s="23">
        <f>IF(B106&lt;=cCount,D106*cRateM,"")</f>
        <v>15062.619313719597</v>
      </c>
      <c r="H106" s="23">
        <f>IF(B106&lt;=cCount,E106-G106,"")</f>
        <v>52404.879074053548</v>
      </c>
      <c r="I106" s="23">
        <f>IF(B106&lt;=cCount,D106-H106,"")</f>
        <v>1669037.3282081862</v>
      </c>
    </row>
    <row r="107" spans="2:9" ht="21" customHeight="1" x14ac:dyDescent="0.3">
      <c r="B107" s="22">
        <f>IF(B106&lt;cCount,B106+1,"")</f>
        <v>93</v>
      </c>
      <c r="C107" s="22" t="str">
        <f>IF(B107&lt;=cCount,"Погашение кредита","")</f>
        <v>Погашение кредита</v>
      </c>
      <c r="D107" s="23">
        <f>IF(B107&lt;=cCount,I106,"")</f>
        <v>1669037.3282081862</v>
      </c>
      <c r="E107" s="23">
        <f>IF(B107&lt;=cCount,cPayment,"")</f>
        <v>67467.498387773143</v>
      </c>
      <c r="F107" s="24">
        <f>IF(B107&lt;=cCount,cCount-B107,"")</f>
        <v>27</v>
      </c>
      <c r="G107" s="23">
        <f>IF(B107&lt;=cCount,D107*cRateM,"")</f>
        <v>14604.076621821629</v>
      </c>
      <c r="H107" s="23">
        <f>IF(B107&lt;=cCount,E107-G107,"")</f>
        <v>52863.421765951512</v>
      </c>
      <c r="I107" s="23">
        <f>IF(B107&lt;=cCount,D107-H107,"")</f>
        <v>1616173.9064422348</v>
      </c>
    </row>
    <row r="108" spans="2:9" ht="21" customHeight="1" x14ac:dyDescent="0.3">
      <c r="B108" s="22">
        <f>IF(B107&lt;cCount,B107+1,"")</f>
        <v>94</v>
      </c>
      <c r="C108" s="22" t="str">
        <f>IF(B108&lt;=cCount,"Погашение кредита","")</f>
        <v>Погашение кредита</v>
      </c>
      <c r="D108" s="23">
        <f>IF(B108&lt;=cCount,I107,"")</f>
        <v>1616173.9064422348</v>
      </c>
      <c r="E108" s="23">
        <f>IF(B108&lt;=cCount,cPayment,"")</f>
        <v>67467.498387773143</v>
      </c>
      <c r="F108" s="24">
        <f>IF(B108&lt;=cCount,cCount-B108,"")</f>
        <v>26</v>
      </c>
      <c r="G108" s="23">
        <f>IF(B108&lt;=cCount,D108*cRateM,"")</f>
        <v>14141.521681369553</v>
      </c>
      <c r="H108" s="23">
        <f>IF(B108&lt;=cCount,E108-G108,"")</f>
        <v>53325.976706403591</v>
      </c>
      <c r="I108" s="23">
        <f>IF(B108&lt;=cCount,D108-H108,"")</f>
        <v>1562847.9297358312</v>
      </c>
    </row>
    <row r="109" spans="2:9" ht="21" customHeight="1" x14ac:dyDescent="0.3">
      <c r="B109" s="22">
        <f>IF(B108&lt;cCount,B108+1,"")</f>
        <v>95</v>
      </c>
      <c r="C109" s="22" t="str">
        <f>IF(B109&lt;=cCount,"Погашение кредита","")</f>
        <v>Погашение кредита</v>
      </c>
      <c r="D109" s="23">
        <f>IF(B109&lt;=cCount,I108,"")</f>
        <v>1562847.9297358312</v>
      </c>
      <c r="E109" s="23">
        <f>IF(B109&lt;=cCount,cPayment,"")</f>
        <v>67467.498387773143</v>
      </c>
      <c r="F109" s="24">
        <f>IF(B109&lt;=cCount,cCount-B109,"")</f>
        <v>25</v>
      </c>
      <c r="G109" s="23">
        <f>IF(B109&lt;=cCount,D109*cRateM,"")</f>
        <v>13674.919385188521</v>
      </c>
      <c r="H109" s="23">
        <f>IF(B109&lt;=cCount,E109-G109,"")</f>
        <v>53792.579002584622</v>
      </c>
      <c r="I109" s="23">
        <f>IF(B109&lt;=cCount,D109-H109,"")</f>
        <v>1509055.3507332467</v>
      </c>
    </row>
    <row r="110" spans="2:9" ht="21" customHeight="1" x14ac:dyDescent="0.3">
      <c r="B110" s="22">
        <f>IF(B109&lt;cCount,B109+1,"")</f>
        <v>96</v>
      </c>
      <c r="C110" s="22" t="str">
        <f>IF(B110&lt;=cCount,"Погашение кредита","")</f>
        <v>Погашение кредита</v>
      </c>
      <c r="D110" s="23">
        <f>IF(B110&lt;=cCount,I109,"")</f>
        <v>1509055.3507332467</v>
      </c>
      <c r="E110" s="23">
        <f>IF(B110&lt;=cCount,cPayment,"")</f>
        <v>67467.498387773143</v>
      </c>
      <c r="F110" s="24">
        <f>IF(B110&lt;=cCount,cCount-B110,"")</f>
        <v>24</v>
      </c>
      <c r="G110" s="23">
        <f>IF(B110&lt;=cCount,D110*cRateM,"")</f>
        <v>13204.234318915907</v>
      </c>
      <c r="H110" s="23">
        <f>IF(B110&lt;=cCount,E110-G110,"")</f>
        <v>54263.264068857236</v>
      </c>
      <c r="I110" s="23">
        <f>IF(B110&lt;=cCount,D110-H110,"")</f>
        <v>1454792.0866643894</v>
      </c>
    </row>
    <row r="111" spans="2:9" ht="21" customHeight="1" x14ac:dyDescent="0.3">
      <c r="B111" s="22">
        <f>IF(B110&lt;cCount,B110+1,"")</f>
        <v>97</v>
      </c>
      <c r="C111" s="22" t="str">
        <f>IF(B111&lt;=cCount,"Погашение кредита","")</f>
        <v>Погашение кредита</v>
      </c>
      <c r="D111" s="23">
        <f>IF(B111&lt;=cCount,I110,"")</f>
        <v>1454792.0866643894</v>
      </c>
      <c r="E111" s="23">
        <f>IF(B111&lt;=cCount,cPayment,"")</f>
        <v>67467.498387773143</v>
      </c>
      <c r="F111" s="24">
        <f>IF(B111&lt;=cCount,cCount-B111,"")</f>
        <v>23</v>
      </c>
      <c r="G111" s="23">
        <f>IF(B111&lt;=cCount,D111*cRateM,"")</f>
        <v>12729.430758313405</v>
      </c>
      <c r="H111" s="23">
        <f>IF(B111&lt;=cCount,E111-G111,"")</f>
        <v>54738.067629459736</v>
      </c>
      <c r="I111" s="23">
        <f>IF(B111&lt;=cCount,D111-H111,"")</f>
        <v>1400054.0190349296</v>
      </c>
    </row>
    <row r="112" spans="2:9" ht="21" customHeight="1" x14ac:dyDescent="0.3">
      <c r="B112" s="22">
        <f>IF(B111&lt;cCount,B111+1,"")</f>
        <v>98</v>
      </c>
      <c r="C112" s="22" t="str">
        <f>IF(B112&lt;=cCount,"Погашение кредита","")</f>
        <v>Погашение кредита</v>
      </c>
      <c r="D112" s="23">
        <f>IF(B112&lt;=cCount,I111,"")</f>
        <v>1400054.0190349296</v>
      </c>
      <c r="E112" s="23">
        <f>IF(B112&lt;=cCount,cPayment,"")</f>
        <v>67467.498387773143</v>
      </c>
      <c r="F112" s="24">
        <f>IF(B112&lt;=cCount,cCount-B112,"")</f>
        <v>22</v>
      </c>
      <c r="G112" s="23">
        <f>IF(B112&lt;=cCount,D112*cRateM,"")</f>
        <v>12250.472666555632</v>
      </c>
      <c r="H112" s="23">
        <f>IF(B112&lt;=cCount,E112-G112,"")</f>
        <v>55217.025721217513</v>
      </c>
      <c r="I112" s="23">
        <f>IF(B112&lt;=cCount,D112-H112,"")</f>
        <v>1344836.9933137121</v>
      </c>
    </row>
    <row r="113" spans="2:9" ht="21" customHeight="1" x14ac:dyDescent="0.3">
      <c r="B113" s="22">
        <f>IF(B112&lt;cCount,B112+1,"")</f>
        <v>99</v>
      </c>
      <c r="C113" s="22" t="str">
        <f>IF(B113&lt;=cCount,"Погашение кредита","")</f>
        <v>Погашение кредита</v>
      </c>
      <c r="D113" s="23">
        <f>IF(B113&lt;=cCount,I112,"")</f>
        <v>1344836.9933137121</v>
      </c>
      <c r="E113" s="23">
        <f>IF(B113&lt;=cCount,cPayment,"")</f>
        <v>67467.498387773143</v>
      </c>
      <c r="F113" s="24">
        <f>IF(B113&lt;=cCount,cCount-B113,"")</f>
        <v>21</v>
      </c>
      <c r="G113" s="23">
        <f>IF(B113&lt;=cCount,D113*cRateM,"")</f>
        <v>11767.323691494979</v>
      </c>
      <c r="H113" s="23">
        <f>IF(B113&lt;=cCount,E113-G113,"")</f>
        <v>55700.174696278162</v>
      </c>
      <c r="I113" s="23">
        <f>IF(B113&lt;=cCount,D113-H113,"")</f>
        <v>1289136.818617434</v>
      </c>
    </row>
    <row r="114" spans="2:9" ht="21" customHeight="1" x14ac:dyDescent="0.3">
      <c r="B114" s="22">
        <f>IF(B113&lt;cCount,B113+1,"")</f>
        <v>100</v>
      </c>
      <c r="C114" s="22" t="str">
        <f>IF(B114&lt;=cCount,"Погашение кредита","")</f>
        <v>Погашение кредита</v>
      </c>
      <c r="D114" s="23">
        <f>IF(B114&lt;=cCount,I113,"")</f>
        <v>1289136.818617434</v>
      </c>
      <c r="E114" s="23">
        <f>IF(B114&lt;=cCount,cPayment,"")</f>
        <v>67467.498387773143</v>
      </c>
      <c r="F114" s="24">
        <f>IF(B114&lt;=cCount,cCount-B114,"")</f>
        <v>20</v>
      </c>
      <c r="G114" s="23">
        <f>IF(B114&lt;=cCount,D114*cRateM,"")</f>
        <v>11279.947162902547</v>
      </c>
      <c r="H114" s="23">
        <f>IF(B114&lt;=cCount,E114-G114,"")</f>
        <v>56187.551224870593</v>
      </c>
      <c r="I114" s="23">
        <f>IF(B114&lt;=cCount,D114-H114,"")</f>
        <v>1232949.2673925634</v>
      </c>
    </row>
    <row r="115" spans="2:9" ht="21" customHeight="1" x14ac:dyDescent="0.3">
      <c r="B115" s="22">
        <f>IF(B114&lt;cCount,B114+1,"")</f>
        <v>101</v>
      </c>
      <c r="C115" s="22" t="str">
        <f>IF(B115&lt;=cCount,"Погашение кредита","")</f>
        <v>Погашение кредита</v>
      </c>
      <c r="D115" s="23">
        <f>IF(B115&lt;=cCount,I114,"")</f>
        <v>1232949.2673925634</v>
      </c>
      <c r="E115" s="23">
        <f>IF(B115&lt;=cCount,cPayment,"")</f>
        <v>67467.498387773143</v>
      </c>
      <c r="F115" s="24">
        <f>IF(B115&lt;=cCount,cCount-B115,"")</f>
        <v>19</v>
      </c>
      <c r="G115" s="23">
        <f>IF(B115&lt;=cCount,D115*cRateM,"")</f>
        <v>10788.306089684929</v>
      </c>
      <c r="H115" s="23">
        <f>IF(B115&lt;=cCount,E115-G115,"")</f>
        <v>56679.192298088215</v>
      </c>
      <c r="I115" s="23">
        <f>IF(B115&lt;=cCount,D115-H115,"")</f>
        <v>1176270.0750944752</v>
      </c>
    </row>
    <row r="116" spans="2:9" ht="21" customHeight="1" x14ac:dyDescent="0.3">
      <c r="B116" s="22">
        <f>IF(B115&lt;cCount,B115+1,"")</f>
        <v>102</v>
      </c>
      <c r="C116" s="22" t="str">
        <f>IF(B116&lt;=cCount,"Погашение кредита","")</f>
        <v>Погашение кредита</v>
      </c>
      <c r="D116" s="23">
        <f>IF(B116&lt;=cCount,I115,"")</f>
        <v>1176270.0750944752</v>
      </c>
      <c r="E116" s="23">
        <f>IF(B116&lt;=cCount,cPayment,"")</f>
        <v>67467.498387773143</v>
      </c>
      <c r="F116" s="24">
        <f>IF(B116&lt;=cCount,cCount-B116,"")</f>
        <v>18</v>
      </c>
      <c r="G116" s="23">
        <f>IF(B116&lt;=cCount,D116*cRateM,"")</f>
        <v>10292.363157076657</v>
      </c>
      <c r="H116" s="23">
        <f>IF(B116&lt;=cCount,E116-G116,"")</f>
        <v>57175.135230696484</v>
      </c>
      <c r="I116" s="23">
        <f>IF(B116&lt;=cCount,D116-H116,"")</f>
        <v>1119094.9398637787</v>
      </c>
    </row>
    <row r="117" spans="2:9" ht="21" customHeight="1" x14ac:dyDescent="0.3">
      <c r="B117" s="22">
        <f>IF(B116&lt;cCount,B116+1,"")</f>
        <v>103</v>
      </c>
      <c r="C117" s="22" t="str">
        <f>IF(B117&lt;=cCount,"Погашение кредита","")</f>
        <v>Погашение кредита</v>
      </c>
      <c r="D117" s="23">
        <f>IF(B117&lt;=cCount,I116,"")</f>
        <v>1119094.9398637787</v>
      </c>
      <c r="E117" s="23">
        <f>IF(B117&lt;=cCount,cPayment,"")</f>
        <v>67467.498387773143</v>
      </c>
      <c r="F117" s="24">
        <f>IF(B117&lt;=cCount,cCount-B117,"")</f>
        <v>17</v>
      </c>
      <c r="G117" s="23">
        <f>IF(B117&lt;=cCount,D117*cRateM,"")</f>
        <v>9792.0807238080615</v>
      </c>
      <c r="H117" s="23">
        <f>IF(B117&lt;=cCount,E117-G117,"")</f>
        <v>57675.417663965083</v>
      </c>
      <c r="I117" s="23">
        <f>IF(B117&lt;=cCount,D117-H117,"")</f>
        <v>1061419.5221998135</v>
      </c>
    </row>
    <row r="118" spans="2:9" ht="21" customHeight="1" x14ac:dyDescent="0.3">
      <c r="B118" s="22">
        <f>IF(B117&lt;cCount,B117+1,"")</f>
        <v>104</v>
      </c>
      <c r="C118" s="22" t="str">
        <f>IF(B118&lt;=cCount,"Погашение кредита","")</f>
        <v>Погашение кредита</v>
      </c>
      <c r="D118" s="23">
        <f>IF(B118&lt;=cCount,I117,"")</f>
        <v>1061419.5221998135</v>
      </c>
      <c r="E118" s="23">
        <f>IF(B118&lt;=cCount,cPayment,"")</f>
        <v>67467.498387773143</v>
      </c>
      <c r="F118" s="24">
        <f>IF(B118&lt;=cCount,cCount-B118,"")</f>
        <v>16</v>
      </c>
      <c r="G118" s="23">
        <f>IF(B118&lt;=cCount,D118*cRateM,"")</f>
        <v>9287.4208192483675</v>
      </c>
      <c r="H118" s="23">
        <f>IF(B118&lt;=cCount,E118-G118,"")</f>
        <v>58180.077568524779</v>
      </c>
      <c r="I118" s="23">
        <f>IF(B118&lt;=cCount,D118-H118,"")</f>
        <v>1003239.4446312888</v>
      </c>
    </row>
    <row r="119" spans="2:9" ht="21" customHeight="1" x14ac:dyDescent="0.3">
      <c r="B119" s="22">
        <f>IF(B118&lt;cCount,B118+1,"")</f>
        <v>105</v>
      </c>
      <c r="C119" s="22" t="str">
        <f>IF(B119&lt;=cCount,"Погашение кредита","")</f>
        <v>Погашение кредита</v>
      </c>
      <c r="D119" s="23">
        <f>IF(B119&lt;=cCount,I118,"")</f>
        <v>1003239.4446312888</v>
      </c>
      <c r="E119" s="23">
        <f>IF(B119&lt;=cCount,cPayment,"")</f>
        <v>67467.498387773143</v>
      </c>
      <c r="F119" s="24">
        <f>IF(B119&lt;=cCount,cCount-B119,"")</f>
        <v>15</v>
      </c>
      <c r="G119" s="23">
        <f>IF(B119&lt;=cCount,D119*cRateM,"")</f>
        <v>8778.3451405237756</v>
      </c>
      <c r="H119" s="23">
        <f>IF(B119&lt;=cCount,E119-G119,"")</f>
        <v>58689.153247249371</v>
      </c>
      <c r="I119" s="23">
        <f>IF(B119&lt;=cCount,D119-H119,"")</f>
        <v>944550.29138403945</v>
      </c>
    </row>
    <row r="120" spans="2:9" ht="21" customHeight="1" x14ac:dyDescent="0.3">
      <c r="B120" s="22">
        <f>IF(B119&lt;cCount,B119+1,"")</f>
        <v>106</v>
      </c>
      <c r="C120" s="22" t="str">
        <f>IF(B120&lt;=cCount,"Погашение кредита","")</f>
        <v>Погашение кредита</v>
      </c>
      <c r="D120" s="23">
        <f>IF(B120&lt;=cCount,I119,"")</f>
        <v>944550.29138403945</v>
      </c>
      <c r="E120" s="23">
        <f>IF(B120&lt;=cCount,cPayment,"")</f>
        <v>67467.498387773143</v>
      </c>
      <c r="F120" s="24">
        <f>IF(B120&lt;=cCount,cCount-B120,"")</f>
        <v>14</v>
      </c>
      <c r="G120" s="23">
        <f>IF(B120&lt;=cCount,D120*cRateM,"")</f>
        <v>8264.8150496103444</v>
      </c>
      <c r="H120" s="23">
        <f>IF(B120&lt;=cCount,E120-G120,"")</f>
        <v>59202.683338162795</v>
      </c>
      <c r="I120" s="23">
        <f>IF(B120&lt;=cCount,D120-H120,"")</f>
        <v>885347.60804587661</v>
      </c>
    </row>
    <row r="121" spans="2:9" ht="21" customHeight="1" x14ac:dyDescent="0.3">
      <c r="B121" s="22">
        <f>IF(B120&lt;cCount,B120+1,"")</f>
        <v>107</v>
      </c>
      <c r="C121" s="22" t="str">
        <f>IF(B121&lt;=cCount,"Погашение кредита","")</f>
        <v>Погашение кредита</v>
      </c>
      <c r="D121" s="23">
        <f>IF(B121&lt;=cCount,I120,"")</f>
        <v>885347.60804587661</v>
      </c>
      <c r="E121" s="23">
        <f>IF(B121&lt;=cCount,cPayment,"")</f>
        <v>67467.498387773143</v>
      </c>
      <c r="F121" s="24">
        <f>IF(B121&lt;=cCount,cCount-B121,"")</f>
        <v>13</v>
      </c>
      <c r="G121" s="23">
        <f>IF(B121&lt;=cCount,D121*cRateM,"")</f>
        <v>7746.7915704014194</v>
      </c>
      <c r="H121" s="23">
        <f>IF(B121&lt;=cCount,E121-G121,"")</f>
        <v>59720.706817371727</v>
      </c>
      <c r="I121" s="23">
        <f>IF(B121&lt;=cCount,D121-H121,"")</f>
        <v>825626.90122850484</v>
      </c>
    </row>
    <row r="122" spans="2:9" ht="21" customHeight="1" x14ac:dyDescent="0.3">
      <c r="B122" s="22">
        <f>IF(B121&lt;cCount,B121+1,"")</f>
        <v>108</v>
      </c>
      <c r="C122" s="22" t="str">
        <f>IF(B122&lt;=cCount,"Погашение кредита","")</f>
        <v>Погашение кредита</v>
      </c>
      <c r="D122" s="23">
        <f>IF(B122&lt;=cCount,I121,"")</f>
        <v>825626.90122850484</v>
      </c>
      <c r="E122" s="23">
        <f>IF(B122&lt;=cCount,cPayment,"")</f>
        <v>67467.498387773143</v>
      </c>
      <c r="F122" s="24">
        <f>IF(B122&lt;=cCount,cCount-B122,"")</f>
        <v>12</v>
      </c>
      <c r="G122" s="23">
        <f>IF(B122&lt;=cCount,D122*cRateM,"")</f>
        <v>7224.2353857494163</v>
      </c>
      <c r="H122" s="23">
        <f>IF(B122&lt;=cCount,E122-G122,"")</f>
        <v>60243.263002023727</v>
      </c>
      <c r="I122" s="23">
        <f>IF(B122&lt;=cCount,D122-H122,"")</f>
        <v>765383.63822648115</v>
      </c>
    </row>
    <row r="123" spans="2:9" ht="21" customHeight="1" x14ac:dyDescent="0.3">
      <c r="B123" s="22">
        <f>IF(B122&lt;cCount,B122+1,"")</f>
        <v>109</v>
      </c>
      <c r="C123" s="22" t="str">
        <f>IF(B123&lt;=cCount,"Погашение кредита","")</f>
        <v>Погашение кредита</v>
      </c>
      <c r="D123" s="23">
        <f>IF(B123&lt;=cCount,I122,"")</f>
        <v>765383.63822648115</v>
      </c>
      <c r="E123" s="23">
        <f>IF(B123&lt;=cCount,cPayment,"")</f>
        <v>67467.498387773143</v>
      </c>
      <c r="F123" s="24">
        <f>IF(B123&lt;=cCount,cCount-B123,"")</f>
        <v>11</v>
      </c>
      <c r="G123" s="23">
        <f>IF(B123&lt;=cCount,D123*cRateM,"")</f>
        <v>6697.1068344817095</v>
      </c>
      <c r="H123" s="23">
        <f>IF(B123&lt;=cCount,E123-G123,"")</f>
        <v>60770.391553291433</v>
      </c>
      <c r="I123" s="23">
        <f>IF(B123&lt;=cCount,D123-H123,"")</f>
        <v>704613.24667318969</v>
      </c>
    </row>
    <row r="124" spans="2:9" ht="21" customHeight="1" x14ac:dyDescent="0.3">
      <c r="B124" s="22">
        <f>IF(B123&lt;cCount,B123+1,"")</f>
        <v>110</v>
      </c>
      <c r="C124" s="22" t="str">
        <f>IF(B124&lt;=cCount,"Погашение кредита","")</f>
        <v>Погашение кредита</v>
      </c>
      <c r="D124" s="23">
        <f>IF(B124&lt;=cCount,I123,"")</f>
        <v>704613.24667318969</v>
      </c>
      <c r="E124" s="23">
        <f>IF(B124&lt;=cCount,cPayment,"")</f>
        <v>67467.498387773143</v>
      </c>
      <c r="F124" s="24">
        <f>IF(B124&lt;=cCount,cCount-B124,"")</f>
        <v>10</v>
      </c>
      <c r="G124" s="23">
        <f>IF(B124&lt;=cCount,D124*cRateM,"")</f>
        <v>6165.3659083904095</v>
      </c>
      <c r="H124" s="23">
        <f>IF(B124&lt;=cCount,E124-G124,"")</f>
        <v>61302.132479382737</v>
      </c>
      <c r="I124" s="23">
        <f>IF(B124&lt;=cCount,D124-H124,"")</f>
        <v>643311.11419380689</v>
      </c>
    </row>
    <row r="125" spans="2:9" ht="21" customHeight="1" x14ac:dyDescent="0.3">
      <c r="B125" s="22">
        <f>IF(B124&lt;cCount,B124+1,"")</f>
        <v>111</v>
      </c>
      <c r="C125" s="22" t="str">
        <f>IF(B125&lt;=cCount,"Погашение кредита","")</f>
        <v>Погашение кредита</v>
      </c>
      <c r="D125" s="23">
        <f>IF(B125&lt;=cCount,I124,"")</f>
        <v>643311.11419380689</v>
      </c>
      <c r="E125" s="23">
        <f>IF(B125&lt;=cCount,cPayment,"")</f>
        <v>67467.498387773143</v>
      </c>
      <c r="F125" s="24">
        <f>IF(B125&lt;=cCount,cCount-B125,"")</f>
        <v>9</v>
      </c>
      <c r="G125" s="23">
        <f>IF(B125&lt;=cCount,D125*cRateM,"")</f>
        <v>5628.97224919581</v>
      </c>
      <c r="H125" s="23">
        <f>IF(B125&lt;=cCount,E125-G125,"")</f>
        <v>61838.526138577334</v>
      </c>
      <c r="I125" s="23">
        <f>IF(B125&lt;=cCount,D125-H125,"")</f>
        <v>581472.58805522951</v>
      </c>
    </row>
    <row r="126" spans="2:9" ht="21" customHeight="1" x14ac:dyDescent="0.3">
      <c r="B126" s="22">
        <f>IF(B125&lt;cCount,B125+1,"")</f>
        <v>112</v>
      </c>
      <c r="C126" s="22" t="str">
        <f>IF(B126&lt;=cCount,"Погашение кредита","")</f>
        <v>Погашение кредита</v>
      </c>
      <c r="D126" s="23">
        <f>IF(B126&lt;=cCount,I125,"")</f>
        <v>581472.58805522951</v>
      </c>
      <c r="E126" s="23">
        <f>IF(B126&lt;=cCount,cPayment,"")</f>
        <v>67467.498387773143</v>
      </c>
      <c r="F126" s="24">
        <f>IF(B126&lt;=cCount,cCount-B126,"")</f>
        <v>8</v>
      </c>
      <c r="G126" s="23">
        <f>IF(B126&lt;=cCount,D126*cRateM,"")</f>
        <v>5087.8851454832575</v>
      </c>
      <c r="H126" s="23">
        <f>IF(B126&lt;=cCount,E126-G126,"")</f>
        <v>62379.613242289888</v>
      </c>
      <c r="I126" s="23">
        <f>IF(B126&lt;=cCount,D126-H126,"")</f>
        <v>519092.97481293965</v>
      </c>
    </row>
    <row r="127" spans="2:9" ht="21" customHeight="1" x14ac:dyDescent="0.3">
      <c r="B127" s="22">
        <f>IF(B126&lt;cCount,B126+1,"")</f>
        <v>113</v>
      </c>
      <c r="C127" s="22" t="str">
        <f>IF(B127&lt;=cCount,"Погашение кредита","")</f>
        <v>Погашение кредита</v>
      </c>
      <c r="D127" s="23">
        <f>IF(B127&lt;=cCount,I126,"")</f>
        <v>519092.97481293965</v>
      </c>
      <c r="E127" s="23">
        <f>IF(B127&lt;=cCount,cPayment,"")</f>
        <v>67467.498387773143</v>
      </c>
      <c r="F127" s="24">
        <f>IF(B127&lt;=cCount,cCount-B127,"")</f>
        <v>7</v>
      </c>
      <c r="G127" s="23">
        <f>IF(B127&lt;=cCount,D127*cRateM,"")</f>
        <v>4542.0635296132214</v>
      </c>
      <c r="H127" s="23">
        <f>IF(B127&lt;=cCount,E127-G127,"")</f>
        <v>62925.434858159919</v>
      </c>
      <c r="I127" s="23">
        <f>IF(B127&lt;=cCount,D127-H127,"")</f>
        <v>456167.53995477973</v>
      </c>
    </row>
    <row r="128" spans="2:9" ht="21" customHeight="1" x14ac:dyDescent="0.3">
      <c r="B128" s="22">
        <f>IF(B127&lt;cCount,B127+1,"")</f>
        <v>114</v>
      </c>
      <c r="C128" s="22" t="str">
        <f>IF(B128&lt;=cCount,"Погашение кредита","")</f>
        <v>Погашение кредита</v>
      </c>
      <c r="D128" s="23">
        <f>IF(B128&lt;=cCount,I127,"")</f>
        <v>456167.53995477973</v>
      </c>
      <c r="E128" s="23">
        <f>IF(B128&lt;=cCount,cPayment,"")</f>
        <v>67467.498387773143</v>
      </c>
      <c r="F128" s="24">
        <f>IF(B128&lt;=cCount,cCount-B128,"")</f>
        <v>6</v>
      </c>
      <c r="G128" s="23">
        <f>IF(B128&lt;=cCount,D128*cRateM,"")</f>
        <v>3991.4659746043221</v>
      </c>
      <c r="H128" s="23">
        <f>IF(B128&lt;=cCount,E128-G128,"")</f>
        <v>63476.032413168818</v>
      </c>
      <c r="I128" s="23">
        <f>IF(B128&lt;=cCount,D128-H128,"")</f>
        <v>392691.50754161092</v>
      </c>
    </row>
    <row r="129" spans="2:9" ht="21" customHeight="1" x14ac:dyDescent="0.3">
      <c r="B129" s="22">
        <f>IF(B128&lt;cCount,B128+1,"")</f>
        <v>115</v>
      </c>
      <c r="C129" s="22" t="str">
        <f>IF(B129&lt;=cCount,"Погашение кредита","")</f>
        <v>Погашение кредита</v>
      </c>
      <c r="D129" s="23">
        <f>IF(B129&lt;=cCount,I128,"")</f>
        <v>392691.50754161092</v>
      </c>
      <c r="E129" s="23">
        <f>IF(B129&lt;=cCount,cPayment,"")</f>
        <v>67467.498387773143</v>
      </c>
      <c r="F129" s="24">
        <f>IF(B129&lt;=cCount,cCount-B129,"")</f>
        <v>5</v>
      </c>
      <c r="G129" s="23">
        <f>IF(B129&lt;=cCount,D129*cRateM,"")</f>
        <v>3436.0506909890951</v>
      </c>
      <c r="H129" s="23">
        <f>IF(B129&lt;=cCount,E129-G129,"")</f>
        <v>64031.447696784046</v>
      </c>
      <c r="I129" s="23">
        <f>IF(B129&lt;=cCount,D129-H129,"")</f>
        <v>328660.05984482687</v>
      </c>
    </row>
    <row r="130" spans="2:9" ht="21" customHeight="1" x14ac:dyDescent="0.3">
      <c r="B130" s="22">
        <f>IF(B129&lt;cCount,B129+1,"")</f>
        <v>116</v>
      </c>
      <c r="C130" s="22" t="str">
        <f>IF(B130&lt;=cCount,"Погашение кредита","")</f>
        <v>Погашение кредита</v>
      </c>
      <c r="D130" s="23">
        <f>IF(B130&lt;=cCount,I129,"")</f>
        <v>328660.05984482687</v>
      </c>
      <c r="E130" s="23">
        <f>IF(B130&lt;=cCount,cPayment,"")</f>
        <v>67467.498387773143</v>
      </c>
      <c r="F130" s="24">
        <f>IF(B130&lt;=cCount,cCount-B130,"")</f>
        <v>4</v>
      </c>
      <c r="G130" s="23">
        <f>IF(B130&lt;=cCount,D130*cRateM,"")</f>
        <v>2875.7755236422349</v>
      </c>
      <c r="H130" s="23">
        <f>IF(B130&lt;=cCount,E130-G130,"")</f>
        <v>64591.722864130905</v>
      </c>
      <c r="I130" s="23">
        <f>IF(B130&lt;=cCount,D130-H130,"")</f>
        <v>264068.33698069595</v>
      </c>
    </row>
    <row r="131" spans="2:9" ht="21" customHeight="1" x14ac:dyDescent="0.3">
      <c r="B131" s="22">
        <f>IF(B130&lt;cCount,B130+1,"")</f>
        <v>117</v>
      </c>
      <c r="C131" s="22" t="str">
        <f>IF(B131&lt;=cCount,"Погашение кредита","")</f>
        <v>Погашение кредита</v>
      </c>
      <c r="D131" s="23">
        <f>IF(B131&lt;=cCount,I130,"")</f>
        <v>264068.33698069595</v>
      </c>
      <c r="E131" s="23">
        <f>IF(B131&lt;=cCount,cPayment,"")</f>
        <v>67467.498387773143</v>
      </c>
      <c r="F131" s="24">
        <f>IF(B131&lt;=cCount,cCount-B131,"")</f>
        <v>3</v>
      </c>
      <c r="G131" s="23">
        <f>IF(B131&lt;=cCount,D131*cRateM,"")</f>
        <v>2310.5979485810894</v>
      </c>
      <c r="H131" s="23">
        <f>IF(B131&lt;=cCount,E131-G131,"")</f>
        <v>65156.900439192053</v>
      </c>
      <c r="I131" s="23">
        <f>IF(B131&lt;=cCount,D131-H131,"")</f>
        <v>198911.43654150391</v>
      </c>
    </row>
    <row r="132" spans="2:9" ht="21" customHeight="1" x14ac:dyDescent="0.3">
      <c r="B132" s="22">
        <f>IF(B131&lt;cCount,B131+1,"")</f>
        <v>118</v>
      </c>
      <c r="C132" s="22" t="str">
        <f>IF(B132&lt;=cCount,"Погашение кредита","")</f>
        <v>Погашение кредита</v>
      </c>
      <c r="D132" s="23">
        <f>IF(B132&lt;=cCount,I131,"")</f>
        <v>198911.43654150391</v>
      </c>
      <c r="E132" s="23">
        <f>IF(B132&lt;=cCount,cPayment,"")</f>
        <v>67467.498387773143</v>
      </c>
      <c r="F132" s="24">
        <f>IF(B132&lt;=cCount,cCount-B132,"")</f>
        <v>2</v>
      </c>
      <c r="G132" s="23">
        <f>IF(B132&lt;=cCount,D132*cRateM,"")</f>
        <v>1740.4750697381589</v>
      </c>
      <c r="H132" s="23">
        <f>IF(B132&lt;=cCount,E132-G132,"")</f>
        <v>65727.02331803499</v>
      </c>
      <c r="I132" s="23">
        <f>IF(B132&lt;=cCount,D132-H132,"")</f>
        <v>133184.41322346893</v>
      </c>
    </row>
    <row r="133" spans="2:9" ht="21" customHeight="1" x14ac:dyDescent="0.3">
      <c r="B133" s="22">
        <f>IF(B132&lt;cCount,B132+1,"")</f>
        <v>119</v>
      </c>
      <c r="C133" s="22" t="str">
        <f>IF(B133&lt;=cCount,"Погашение кредита","")</f>
        <v>Погашение кредита</v>
      </c>
      <c r="D133" s="23">
        <f>IF(B133&lt;=cCount,I132,"")</f>
        <v>133184.41322346893</v>
      </c>
      <c r="E133" s="23">
        <f>IF(B133&lt;=cCount,cPayment,"")</f>
        <v>67467.498387773143</v>
      </c>
      <c r="F133" s="24">
        <f>IF(B133&lt;=cCount,cCount-B133,"")</f>
        <v>1</v>
      </c>
      <c r="G133" s="23">
        <f>IF(B133&lt;=cCount,D133*cRateM,"")</f>
        <v>1165.3636157053531</v>
      </c>
      <c r="H133" s="23">
        <f>IF(B133&lt;=cCount,E133-G133,"")</f>
        <v>66302.134772067788</v>
      </c>
      <c r="I133" s="23">
        <f>IF(B133&lt;=cCount,D133-H133,"")</f>
        <v>66882.278451401144</v>
      </c>
    </row>
    <row r="134" spans="2:9" ht="21" customHeight="1" x14ac:dyDescent="0.3">
      <c r="B134" s="22">
        <f>IF(B133&lt;cCount,B133+1,"")</f>
        <v>120</v>
      </c>
      <c r="C134" s="22" t="str">
        <f>IF(B134&lt;=cCount,"Погашение кредита","")</f>
        <v>Погашение кредита</v>
      </c>
      <c r="D134" s="23">
        <f>IF(B134&lt;=cCount,I133,"")</f>
        <v>66882.278451401144</v>
      </c>
      <c r="E134" s="23">
        <f>IF(B134&lt;=cCount,cPayment,"")</f>
        <v>67467.498387773143</v>
      </c>
      <c r="F134" s="24">
        <f>IF(B134&lt;=cCount,cCount-B134,"")</f>
        <v>0</v>
      </c>
      <c r="G134" s="23">
        <f>IF(B134&lt;=cCount,D134*cRateM,"")</f>
        <v>585.21993644975998</v>
      </c>
      <c r="H134" s="23">
        <f>IF(B134&lt;=cCount,E134-G134,"")</f>
        <v>66882.278451323378</v>
      </c>
      <c r="I134" s="23">
        <f>IF(B134&lt;=cCount,D134-H134,"")</f>
        <v>7.7765434980392456E-8</v>
      </c>
    </row>
    <row r="135" spans="2:9" ht="21" customHeight="1" x14ac:dyDescent="0.3">
      <c r="B135" s="22" t="str">
        <f>IF(B134&lt;cCount,B134+1,"")</f>
        <v/>
      </c>
      <c r="C135" s="22" t="str">
        <f>IF(B135&lt;=cCount,"Погашение кредита","")</f>
        <v/>
      </c>
      <c r="D135" s="23" t="str">
        <f>IF(B135&lt;=cCount,I134,"")</f>
        <v/>
      </c>
      <c r="E135" s="23" t="str">
        <f>IF(B135&lt;=cCount,cPayment,"")</f>
        <v/>
      </c>
      <c r="F135" s="24" t="str">
        <f>IF(B135&lt;=cCount,cCount-B135,"")</f>
        <v/>
      </c>
      <c r="G135" s="23" t="str">
        <f>IF(B135&lt;=cCount,D135*cRateM,"")</f>
        <v/>
      </c>
      <c r="H135" s="23" t="str">
        <f>IF(B135&lt;=cCount,E135-G135,"")</f>
        <v/>
      </c>
      <c r="I135" s="23" t="str">
        <f>IF(B135&lt;=cCount,D135-H135,"")</f>
        <v/>
      </c>
    </row>
    <row r="136" spans="2:9" ht="21" customHeight="1" x14ac:dyDescent="0.3">
      <c r="B136" s="22" t="str">
        <f>IF(B135&lt;cCount,B135+1,"")</f>
        <v/>
      </c>
      <c r="C136" s="22" t="str">
        <f>IF(B136&lt;=cCount,"Погашение кредита","")</f>
        <v/>
      </c>
      <c r="D136" s="23" t="str">
        <f>IF(B136&lt;=cCount,I135,"")</f>
        <v/>
      </c>
      <c r="E136" s="23" t="str">
        <f>IF(B136&lt;=cCount,cPayment,"")</f>
        <v/>
      </c>
      <c r="F136" s="24" t="str">
        <f>IF(B136&lt;=cCount,cCount-B136,"")</f>
        <v/>
      </c>
      <c r="G136" s="23" t="str">
        <f>IF(B136&lt;=cCount,D136*cRateM,"")</f>
        <v/>
      </c>
      <c r="H136" s="23" t="str">
        <f>IF(B136&lt;=cCount,E136-G136,"")</f>
        <v/>
      </c>
      <c r="I136" s="23" t="str">
        <f>IF(B136&lt;=cCount,D136-H136,"")</f>
        <v/>
      </c>
    </row>
    <row r="137" spans="2:9" ht="21" customHeight="1" x14ac:dyDescent="0.3">
      <c r="B137" s="22" t="str">
        <f>IF(B136&lt;cCount,B136+1,"")</f>
        <v/>
      </c>
      <c r="C137" s="22" t="str">
        <f>IF(B137&lt;=cCount,"Погашение кредита","")</f>
        <v/>
      </c>
      <c r="D137" s="23" t="str">
        <f>IF(B137&lt;=cCount,I136,"")</f>
        <v/>
      </c>
      <c r="E137" s="23" t="str">
        <f>IF(B137&lt;=cCount,cPayment,"")</f>
        <v/>
      </c>
      <c r="F137" s="24" t="str">
        <f>IF(B137&lt;=cCount,cCount-B137,"")</f>
        <v/>
      </c>
      <c r="G137" s="23" t="str">
        <f>IF(B137&lt;=cCount,D137*cRateM,"")</f>
        <v/>
      </c>
      <c r="H137" s="23" t="str">
        <f>IF(B137&lt;=cCount,E137-G137,"")</f>
        <v/>
      </c>
      <c r="I137" s="23" t="str">
        <f>IF(B137&lt;=cCount,D137-H137,"")</f>
        <v/>
      </c>
    </row>
    <row r="138" spans="2:9" ht="21" customHeight="1" x14ac:dyDescent="0.3">
      <c r="B138" s="22" t="str">
        <f>IF(B137&lt;cCount,B137+1,"")</f>
        <v/>
      </c>
      <c r="C138" s="22" t="str">
        <f>IF(B138&lt;=cCount,"Погашение кредита","")</f>
        <v/>
      </c>
      <c r="D138" s="23" t="str">
        <f>IF(B138&lt;=cCount,I137,"")</f>
        <v/>
      </c>
      <c r="E138" s="23" t="str">
        <f>IF(B138&lt;=cCount,cPayment,"")</f>
        <v/>
      </c>
      <c r="F138" s="24" t="str">
        <f>IF(B138&lt;=cCount,cCount-B138,"")</f>
        <v/>
      </c>
      <c r="G138" s="23" t="str">
        <f>IF(B138&lt;=cCount,D138*cRateM,"")</f>
        <v/>
      </c>
      <c r="H138" s="23" t="str">
        <f>IF(B138&lt;=cCount,E138-G138,"")</f>
        <v/>
      </c>
      <c r="I138" s="23" t="str">
        <f>IF(B138&lt;=cCount,D138-H138,"")</f>
        <v/>
      </c>
    </row>
    <row r="139" spans="2:9" ht="21" customHeight="1" x14ac:dyDescent="0.3">
      <c r="B139" s="22" t="str">
        <f>IF(B138&lt;cCount,B138+1,"")</f>
        <v/>
      </c>
      <c r="C139" s="22" t="str">
        <f>IF(B139&lt;=cCount,"Погашение кредита","")</f>
        <v/>
      </c>
      <c r="D139" s="23" t="str">
        <f>IF(B139&lt;=cCount,I138,"")</f>
        <v/>
      </c>
      <c r="E139" s="23" t="str">
        <f>IF(B139&lt;=cCount,cPayment,"")</f>
        <v/>
      </c>
      <c r="F139" s="24" t="str">
        <f>IF(B139&lt;=cCount,cCount-B139,"")</f>
        <v/>
      </c>
      <c r="G139" s="23" t="str">
        <f>IF(B139&lt;=cCount,D139*cRateM,"")</f>
        <v/>
      </c>
      <c r="H139" s="23" t="str">
        <f>IF(B139&lt;=cCount,E139-G139,"")</f>
        <v/>
      </c>
      <c r="I139" s="23" t="str">
        <f>IF(B139&lt;=cCount,D139-H139,"")</f>
        <v/>
      </c>
    </row>
    <row r="140" spans="2:9" ht="21" customHeight="1" x14ac:dyDescent="0.3">
      <c r="B140" s="22" t="str">
        <f>IF(B139&lt;cCount,B139+1,"")</f>
        <v/>
      </c>
      <c r="C140" s="22" t="str">
        <f>IF(B140&lt;=cCount,"Погашение кредита","")</f>
        <v/>
      </c>
      <c r="D140" s="23" t="str">
        <f>IF(B140&lt;=cCount,I139,"")</f>
        <v/>
      </c>
      <c r="E140" s="23" t="str">
        <f>IF(B140&lt;=cCount,cPayment,"")</f>
        <v/>
      </c>
      <c r="F140" s="24" t="str">
        <f>IF(B140&lt;=cCount,cCount-B140,"")</f>
        <v/>
      </c>
      <c r="G140" s="23" t="str">
        <f>IF(B140&lt;=cCount,D140*cRateM,"")</f>
        <v/>
      </c>
      <c r="H140" s="23" t="str">
        <f>IF(B140&lt;=cCount,E140-G140,"")</f>
        <v/>
      </c>
      <c r="I140" s="23" t="str">
        <f>IF(B140&lt;=cCount,D140-H140,"")</f>
        <v/>
      </c>
    </row>
    <row r="141" spans="2:9" ht="21" customHeight="1" x14ac:dyDescent="0.3">
      <c r="B141" s="22" t="str">
        <f>IF(B140&lt;cCount,B140+1,"")</f>
        <v/>
      </c>
      <c r="C141" s="22" t="str">
        <f>IF(B141&lt;=cCount,"Погашение кредита","")</f>
        <v/>
      </c>
      <c r="D141" s="23" t="str">
        <f>IF(B141&lt;=cCount,I140,"")</f>
        <v/>
      </c>
      <c r="E141" s="23" t="str">
        <f>IF(B141&lt;=cCount,cPayment,"")</f>
        <v/>
      </c>
      <c r="F141" s="24" t="str">
        <f>IF(B141&lt;=cCount,cCount-B141,"")</f>
        <v/>
      </c>
      <c r="G141" s="23" t="str">
        <f>IF(B141&lt;=cCount,D141*cRateM,"")</f>
        <v/>
      </c>
      <c r="H141" s="23" t="str">
        <f>IF(B141&lt;=cCount,E141-G141,"")</f>
        <v/>
      </c>
      <c r="I141" s="23" t="str">
        <f>IF(B141&lt;=cCount,D141-H141,"")</f>
        <v/>
      </c>
    </row>
    <row r="142" spans="2:9" ht="21" customHeight="1" x14ac:dyDescent="0.3">
      <c r="B142" s="22" t="str">
        <f>IF(B141&lt;cCount,B141+1,"")</f>
        <v/>
      </c>
      <c r="C142" s="22" t="str">
        <f>IF(B142&lt;=cCount,"Погашение кредита","")</f>
        <v/>
      </c>
      <c r="D142" s="23" t="str">
        <f>IF(B142&lt;=cCount,I141,"")</f>
        <v/>
      </c>
      <c r="E142" s="23" t="str">
        <f>IF(B142&lt;=cCount,cPayment,"")</f>
        <v/>
      </c>
      <c r="F142" s="24" t="str">
        <f>IF(B142&lt;=cCount,cCount-B142,"")</f>
        <v/>
      </c>
      <c r="G142" s="23" t="str">
        <f>IF(B142&lt;=cCount,D142*cRateM,"")</f>
        <v/>
      </c>
      <c r="H142" s="23" t="str">
        <f>IF(B142&lt;=cCount,E142-G142,"")</f>
        <v/>
      </c>
      <c r="I142" s="23" t="str">
        <f>IF(B142&lt;=cCount,D142-H142,"")</f>
        <v/>
      </c>
    </row>
    <row r="143" spans="2:9" ht="21" customHeight="1" x14ac:dyDescent="0.3">
      <c r="B143" s="22" t="str">
        <f>IF(B142&lt;cCount,B142+1,"")</f>
        <v/>
      </c>
      <c r="C143" s="22" t="str">
        <f>IF(B143&lt;=cCount,"Погашение кредита","")</f>
        <v/>
      </c>
      <c r="D143" s="23" t="str">
        <f>IF(B143&lt;=cCount,I142,"")</f>
        <v/>
      </c>
      <c r="E143" s="23" t="str">
        <f>IF(B143&lt;=cCount,cPayment,"")</f>
        <v/>
      </c>
      <c r="F143" s="24" t="str">
        <f>IF(B143&lt;=cCount,cCount-B143,"")</f>
        <v/>
      </c>
      <c r="G143" s="23" t="str">
        <f>IF(B143&lt;=cCount,D143*cRateM,"")</f>
        <v/>
      </c>
      <c r="H143" s="23" t="str">
        <f>IF(B143&lt;=cCount,E143-G143,"")</f>
        <v/>
      </c>
      <c r="I143" s="23" t="str">
        <f>IF(B143&lt;=cCount,D143-H143,"")</f>
        <v/>
      </c>
    </row>
    <row r="144" spans="2:9" ht="21" customHeight="1" x14ac:dyDescent="0.3">
      <c r="B144" s="22" t="str">
        <f>IF(B143&lt;cCount,B143+1,"")</f>
        <v/>
      </c>
      <c r="C144" s="22" t="str">
        <f>IF(B144&lt;=cCount,"Погашение кредита","")</f>
        <v/>
      </c>
      <c r="D144" s="23" t="str">
        <f>IF(B144&lt;=cCount,I143,"")</f>
        <v/>
      </c>
      <c r="E144" s="23" t="str">
        <f>IF(B144&lt;=cCount,cPayment,"")</f>
        <v/>
      </c>
      <c r="F144" s="24" t="str">
        <f>IF(B144&lt;=cCount,cCount-B144,"")</f>
        <v/>
      </c>
      <c r="G144" s="23" t="str">
        <f>IF(B144&lt;=cCount,D144*cRateM,"")</f>
        <v/>
      </c>
      <c r="H144" s="23" t="str">
        <f>IF(B144&lt;=cCount,E144-G144,"")</f>
        <v/>
      </c>
      <c r="I144" s="23" t="str">
        <f>IF(B144&lt;=cCount,D144-H144,"")</f>
        <v/>
      </c>
    </row>
    <row r="145" spans="2:9" ht="21" customHeight="1" x14ac:dyDescent="0.3">
      <c r="B145" s="22" t="str">
        <f>IF(B144&lt;cCount,B144+1,"")</f>
        <v/>
      </c>
      <c r="C145" s="22" t="str">
        <f>IF(B145&lt;=cCount,"Погашение кредита","")</f>
        <v/>
      </c>
      <c r="D145" s="23" t="str">
        <f>IF(B145&lt;=cCount,I144,"")</f>
        <v/>
      </c>
      <c r="E145" s="23" t="str">
        <f>IF(B145&lt;=cCount,cPayment,"")</f>
        <v/>
      </c>
      <c r="F145" s="24" t="str">
        <f>IF(B145&lt;=cCount,cCount-B145,"")</f>
        <v/>
      </c>
      <c r="G145" s="23" t="str">
        <f>IF(B145&lt;=cCount,D145*cRateM,"")</f>
        <v/>
      </c>
      <c r="H145" s="23" t="str">
        <f>IF(B145&lt;=cCount,E145-G145,"")</f>
        <v/>
      </c>
      <c r="I145" s="23" t="str">
        <f>IF(B145&lt;=cCount,D145-H145,"")</f>
        <v/>
      </c>
    </row>
    <row r="146" spans="2:9" ht="21" customHeight="1" x14ac:dyDescent="0.3">
      <c r="B146" s="22" t="str">
        <f>IF(B145&lt;cCount,B145+1,"")</f>
        <v/>
      </c>
      <c r="C146" s="22" t="str">
        <f>IF(B146&lt;=cCount,"Погашение кредита","")</f>
        <v/>
      </c>
      <c r="D146" s="23" t="str">
        <f>IF(B146&lt;=cCount,I145,"")</f>
        <v/>
      </c>
      <c r="E146" s="23" t="str">
        <f>IF(B146&lt;=cCount,cPayment,"")</f>
        <v/>
      </c>
      <c r="F146" s="24" t="str">
        <f>IF(B146&lt;=cCount,cCount-B146,"")</f>
        <v/>
      </c>
      <c r="G146" s="23" t="str">
        <f>IF(B146&lt;=cCount,D146*cRateM,"")</f>
        <v/>
      </c>
      <c r="H146" s="23" t="str">
        <f>IF(B146&lt;=cCount,E146-G146,"")</f>
        <v/>
      </c>
      <c r="I146" s="23" t="str">
        <f>IF(B146&lt;=cCount,D146-H146,"")</f>
        <v/>
      </c>
    </row>
    <row r="147" spans="2:9" ht="21" customHeight="1" x14ac:dyDescent="0.3">
      <c r="B147" s="22" t="str">
        <f>IF(B146&lt;cCount,B146+1,"")</f>
        <v/>
      </c>
      <c r="C147" s="22" t="str">
        <f>IF(B147&lt;=cCount,"Погашение кредита","")</f>
        <v/>
      </c>
      <c r="D147" s="23" t="str">
        <f>IF(B147&lt;=cCount,I146,"")</f>
        <v/>
      </c>
      <c r="E147" s="23" t="str">
        <f>IF(B147&lt;=cCount,cPayment,"")</f>
        <v/>
      </c>
      <c r="F147" s="24" t="str">
        <f>IF(B147&lt;=cCount,cCount-B147,"")</f>
        <v/>
      </c>
      <c r="G147" s="23" t="str">
        <f>IF(B147&lt;=cCount,D147*cRateM,"")</f>
        <v/>
      </c>
      <c r="H147" s="23" t="str">
        <f>IF(B147&lt;=cCount,E147-G147,"")</f>
        <v/>
      </c>
      <c r="I147" s="23" t="str">
        <f>IF(B147&lt;=cCount,D147-H147,"")</f>
        <v/>
      </c>
    </row>
    <row r="148" spans="2:9" ht="21" customHeight="1" x14ac:dyDescent="0.3">
      <c r="B148" s="22" t="str">
        <f>IF(B147&lt;cCount,B147+1,"")</f>
        <v/>
      </c>
      <c r="C148" s="22" t="str">
        <f>IF(B148&lt;=cCount,"Погашение кредита","")</f>
        <v/>
      </c>
      <c r="D148" s="23" t="str">
        <f>IF(B148&lt;=cCount,I147,"")</f>
        <v/>
      </c>
      <c r="E148" s="23" t="str">
        <f>IF(B148&lt;=cCount,cPayment,"")</f>
        <v/>
      </c>
      <c r="F148" s="24" t="str">
        <f>IF(B148&lt;=cCount,cCount-B148,"")</f>
        <v/>
      </c>
      <c r="G148" s="23" t="str">
        <f>IF(B148&lt;=cCount,D148*cRateM,"")</f>
        <v/>
      </c>
      <c r="H148" s="23" t="str">
        <f>IF(B148&lt;=cCount,E148-G148,"")</f>
        <v/>
      </c>
      <c r="I148" s="23" t="str">
        <f>IF(B148&lt;=cCount,D148-H148,"")</f>
        <v/>
      </c>
    </row>
    <row r="149" spans="2:9" ht="21" customHeight="1" x14ac:dyDescent="0.3">
      <c r="B149" s="22" t="str">
        <f>IF(B148&lt;cCount,B148+1,"")</f>
        <v/>
      </c>
      <c r="C149" s="22" t="str">
        <f>IF(B149&lt;=cCount,"Погашение кредита","")</f>
        <v/>
      </c>
      <c r="D149" s="23" t="str">
        <f>IF(B149&lt;=cCount,I148,"")</f>
        <v/>
      </c>
      <c r="E149" s="23" t="str">
        <f>IF(B149&lt;=cCount,cPayment,"")</f>
        <v/>
      </c>
      <c r="F149" s="24" t="str">
        <f>IF(B149&lt;=cCount,cCount-B149,"")</f>
        <v/>
      </c>
      <c r="G149" s="23" t="str">
        <f>IF(B149&lt;=cCount,D149*cRateM,"")</f>
        <v/>
      </c>
      <c r="H149" s="23" t="str">
        <f>IF(B149&lt;=cCount,E149-G149,"")</f>
        <v/>
      </c>
      <c r="I149" s="23" t="str">
        <f>IF(B149&lt;=cCount,D149-H149,"")</f>
        <v/>
      </c>
    </row>
    <row r="150" spans="2:9" ht="21" customHeight="1" x14ac:dyDescent="0.3">
      <c r="B150" s="22" t="str">
        <f>IF(B149&lt;cCount,B149+1,"")</f>
        <v/>
      </c>
      <c r="C150" s="22" t="str">
        <f>IF(B150&lt;=cCount,"Погашение кредита","")</f>
        <v/>
      </c>
      <c r="D150" s="23" t="str">
        <f>IF(B150&lt;=cCount,I149,"")</f>
        <v/>
      </c>
      <c r="E150" s="23" t="str">
        <f>IF(B150&lt;=cCount,cPayment,"")</f>
        <v/>
      </c>
      <c r="F150" s="24" t="str">
        <f>IF(B150&lt;=cCount,cCount-B150,"")</f>
        <v/>
      </c>
      <c r="G150" s="23" t="str">
        <f>IF(B150&lt;=cCount,D150*cRateM,"")</f>
        <v/>
      </c>
      <c r="H150" s="23" t="str">
        <f>IF(B150&lt;=cCount,E150-G150,"")</f>
        <v/>
      </c>
      <c r="I150" s="23" t="str">
        <f>IF(B150&lt;=cCount,D150-H150,"")</f>
        <v/>
      </c>
    </row>
    <row r="151" spans="2:9" ht="21" customHeight="1" x14ac:dyDescent="0.3">
      <c r="B151" s="22" t="str">
        <f>IF(B150&lt;cCount,B150+1,"")</f>
        <v/>
      </c>
      <c r="C151" s="22" t="str">
        <f>IF(B151&lt;=cCount,"Погашение кредита","")</f>
        <v/>
      </c>
      <c r="D151" s="23" t="str">
        <f>IF(B151&lt;=cCount,I150,"")</f>
        <v/>
      </c>
      <c r="E151" s="23" t="str">
        <f>IF(B151&lt;=cCount,cPayment,"")</f>
        <v/>
      </c>
      <c r="F151" s="24" t="str">
        <f>IF(B151&lt;=cCount,cCount-B151,"")</f>
        <v/>
      </c>
      <c r="G151" s="23" t="str">
        <f>IF(B151&lt;=cCount,D151*cRateM,"")</f>
        <v/>
      </c>
      <c r="H151" s="23" t="str">
        <f>IF(B151&lt;=cCount,E151-G151,"")</f>
        <v/>
      </c>
      <c r="I151" s="23" t="str">
        <f>IF(B151&lt;=cCount,D151-H151,"")</f>
        <v/>
      </c>
    </row>
    <row r="152" spans="2:9" ht="21" customHeight="1" x14ac:dyDescent="0.3">
      <c r="B152" s="22" t="str">
        <f>IF(B151&lt;cCount,B151+1,"")</f>
        <v/>
      </c>
      <c r="C152" s="22" t="str">
        <f>IF(B152&lt;=cCount,"Погашение кредита","")</f>
        <v/>
      </c>
      <c r="D152" s="23" t="str">
        <f>IF(B152&lt;=cCount,I151,"")</f>
        <v/>
      </c>
      <c r="E152" s="23" t="str">
        <f>IF(B152&lt;=cCount,cPayment,"")</f>
        <v/>
      </c>
      <c r="F152" s="24" t="str">
        <f>IF(B152&lt;=cCount,cCount-B152,"")</f>
        <v/>
      </c>
      <c r="G152" s="23" t="str">
        <f>IF(B152&lt;=cCount,D152*cRateM,"")</f>
        <v/>
      </c>
      <c r="H152" s="23" t="str">
        <f>IF(B152&lt;=cCount,E152-G152,"")</f>
        <v/>
      </c>
      <c r="I152" s="23" t="str">
        <f>IF(B152&lt;=cCount,D152-H152,"")</f>
        <v/>
      </c>
    </row>
    <row r="153" spans="2:9" ht="21" customHeight="1" x14ac:dyDescent="0.3">
      <c r="B153" s="22" t="str">
        <f>IF(B152&lt;cCount,B152+1,"")</f>
        <v/>
      </c>
      <c r="C153" s="22" t="str">
        <f>IF(B153&lt;=cCount,"Погашение кредита","")</f>
        <v/>
      </c>
      <c r="D153" s="23" t="str">
        <f>IF(B153&lt;=cCount,I152,"")</f>
        <v/>
      </c>
      <c r="E153" s="23" t="str">
        <f>IF(B153&lt;=cCount,cPayment,"")</f>
        <v/>
      </c>
      <c r="F153" s="24" t="str">
        <f>IF(B153&lt;=cCount,cCount-B153,"")</f>
        <v/>
      </c>
      <c r="G153" s="23" t="str">
        <f>IF(B153&lt;=cCount,D153*cRateM,"")</f>
        <v/>
      </c>
      <c r="H153" s="23" t="str">
        <f>IF(B153&lt;=cCount,E153-G153,"")</f>
        <v/>
      </c>
      <c r="I153" s="23" t="str">
        <f>IF(B153&lt;=cCount,D153-H153,"")</f>
        <v/>
      </c>
    </row>
    <row r="154" spans="2:9" ht="21" customHeight="1" x14ac:dyDescent="0.3">
      <c r="B154" s="22" t="str">
        <f>IF(B153&lt;cCount,B153+1,"")</f>
        <v/>
      </c>
      <c r="C154" s="22" t="str">
        <f>IF(B154&lt;=cCount,"Погашение кредита","")</f>
        <v/>
      </c>
      <c r="D154" s="23" t="str">
        <f>IF(B154&lt;=cCount,I153,"")</f>
        <v/>
      </c>
      <c r="E154" s="23" t="str">
        <f>IF(B154&lt;=cCount,cPayment,"")</f>
        <v/>
      </c>
      <c r="F154" s="24" t="str">
        <f>IF(B154&lt;=cCount,cCount-B154,"")</f>
        <v/>
      </c>
      <c r="G154" s="23" t="str">
        <f>IF(B154&lt;=cCount,D154*cRateM,"")</f>
        <v/>
      </c>
      <c r="H154" s="23" t="str">
        <f>IF(B154&lt;=cCount,E154-G154,"")</f>
        <v/>
      </c>
      <c r="I154" s="23" t="str">
        <f>IF(B154&lt;=cCount,D154-H154,"")</f>
        <v/>
      </c>
    </row>
    <row r="155" spans="2:9" ht="21" customHeight="1" x14ac:dyDescent="0.3">
      <c r="B155" s="22" t="str">
        <f>IF(B154&lt;cCount,B154+1,"")</f>
        <v/>
      </c>
      <c r="C155" s="22" t="str">
        <f>IF(B155&lt;=cCount,"Погашение кредита","")</f>
        <v/>
      </c>
      <c r="D155" s="23" t="str">
        <f>IF(B155&lt;=cCount,I154,"")</f>
        <v/>
      </c>
      <c r="E155" s="23" t="str">
        <f>IF(B155&lt;=cCount,cPayment,"")</f>
        <v/>
      </c>
      <c r="F155" s="24" t="str">
        <f>IF(B155&lt;=cCount,cCount-B155,"")</f>
        <v/>
      </c>
      <c r="G155" s="23" t="str">
        <f>IF(B155&lt;=cCount,D155*cRateM,"")</f>
        <v/>
      </c>
      <c r="H155" s="23" t="str">
        <f>IF(B155&lt;=cCount,E155-G155,"")</f>
        <v/>
      </c>
      <c r="I155" s="23" t="str">
        <f>IF(B155&lt;=cCount,D155-H155,"")</f>
        <v/>
      </c>
    </row>
    <row r="156" spans="2:9" ht="21" customHeight="1" x14ac:dyDescent="0.3">
      <c r="B156" s="22" t="str">
        <f>IF(B155&lt;cCount,B155+1,"")</f>
        <v/>
      </c>
      <c r="C156" s="22" t="str">
        <f>IF(B156&lt;=cCount,"Погашение кредита","")</f>
        <v/>
      </c>
      <c r="D156" s="23" t="str">
        <f>IF(B156&lt;=cCount,I155,"")</f>
        <v/>
      </c>
      <c r="E156" s="23" t="str">
        <f>IF(B156&lt;=cCount,cPayment,"")</f>
        <v/>
      </c>
      <c r="F156" s="24" t="str">
        <f>IF(B156&lt;=cCount,cCount-B156,"")</f>
        <v/>
      </c>
      <c r="G156" s="23" t="str">
        <f>IF(B156&lt;=cCount,D156*cRateM,"")</f>
        <v/>
      </c>
      <c r="H156" s="23" t="str">
        <f>IF(B156&lt;=cCount,E156-G156,"")</f>
        <v/>
      </c>
      <c r="I156" s="23" t="str">
        <f>IF(B156&lt;=cCount,D156-H156,"")</f>
        <v/>
      </c>
    </row>
    <row r="157" spans="2:9" ht="21" customHeight="1" x14ac:dyDescent="0.3">
      <c r="B157" s="22" t="str">
        <f>IF(B156&lt;cCount,B156+1,"")</f>
        <v/>
      </c>
      <c r="C157" s="22" t="str">
        <f>IF(B157&lt;=cCount,"Погашение кредита","")</f>
        <v/>
      </c>
      <c r="D157" s="23" t="str">
        <f>IF(B157&lt;=cCount,I156,"")</f>
        <v/>
      </c>
      <c r="E157" s="23" t="str">
        <f>IF(B157&lt;=cCount,cPayment,"")</f>
        <v/>
      </c>
      <c r="F157" s="24" t="str">
        <f>IF(B157&lt;=cCount,cCount-B157,"")</f>
        <v/>
      </c>
      <c r="G157" s="23" t="str">
        <f>IF(B157&lt;=cCount,D157*cRateM,"")</f>
        <v/>
      </c>
      <c r="H157" s="23" t="str">
        <f>IF(B157&lt;=cCount,E157-G157,"")</f>
        <v/>
      </c>
      <c r="I157" s="23" t="str">
        <f>IF(B157&lt;=cCount,D157-H157,"")</f>
        <v/>
      </c>
    </row>
    <row r="158" spans="2:9" ht="21" customHeight="1" x14ac:dyDescent="0.3">
      <c r="B158" s="22" t="str">
        <f>IF(B157&lt;cCount,B157+1,"")</f>
        <v/>
      </c>
      <c r="C158" s="22" t="str">
        <f>IF(B158&lt;=cCount,"Погашение кредита","")</f>
        <v/>
      </c>
      <c r="D158" s="23" t="str">
        <f>IF(B158&lt;=cCount,I157,"")</f>
        <v/>
      </c>
      <c r="E158" s="23" t="str">
        <f>IF(B158&lt;=cCount,cPayment,"")</f>
        <v/>
      </c>
      <c r="F158" s="24" t="str">
        <f>IF(B158&lt;=cCount,cCount-B158,"")</f>
        <v/>
      </c>
      <c r="G158" s="23" t="str">
        <f>IF(B158&lt;=cCount,D158*cRateM,"")</f>
        <v/>
      </c>
      <c r="H158" s="23" t="str">
        <f>IF(B158&lt;=cCount,E158-G158,"")</f>
        <v/>
      </c>
      <c r="I158" s="23" t="str">
        <f>IF(B158&lt;=cCount,D158-H158,"")</f>
        <v/>
      </c>
    </row>
    <row r="159" spans="2:9" ht="21" customHeight="1" x14ac:dyDescent="0.3">
      <c r="B159" s="22" t="str">
        <f>IF(B158&lt;cCount,B158+1,"")</f>
        <v/>
      </c>
      <c r="C159" s="22" t="str">
        <f>IF(B159&lt;=cCount,"Погашение кредита","")</f>
        <v/>
      </c>
      <c r="D159" s="23" t="str">
        <f>IF(B159&lt;=cCount,I158,"")</f>
        <v/>
      </c>
      <c r="E159" s="23" t="str">
        <f>IF(B159&lt;=cCount,cPayment,"")</f>
        <v/>
      </c>
      <c r="F159" s="24" t="str">
        <f>IF(B159&lt;=cCount,cCount-B159,"")</f>
        <v/>
      </c>
      <c r="G159" s="23" t="str">
        <f>IF(B159&lt;=cCount,D159*cRateM,"")</f>
        <v/>
      </c>
      <c r="H159" s="23" t="str">
        <f>IF(B159&lt;=cCount,E159-G159,"")</f>
        <v/>
      </c>
      <c r="I159" s="23" t="str">
        <f>IF(B159&lt;=cCount,D159-H159,"")</f>
        <v/>
      </c>
    </row>
    <row r="160" spans="2:9" ht="21" customHeight="1" x14ac:dyDescent="0.3">
      <c r="B160" s="22" t="str">
        <f>IF(B159&lt;cCount,B159+1,"")</f>
        <v/>
      </c>
      <c r="C160" s="22" t="str">
        <f>IF(B160&lt;=cCount,"Погашение кредита","")</f>
        <v/>
      </c>
      <c r="D160" s="23" t="str">
        <f>IF(B160&lt;=cCount,I159,"")</f>
        <v/>
      </c>
      <c r="E160" s="23" t="str">
        <f>IF(B160&lt;=cCount,cPayment,"")</f>
        <v/>
      </c>
      <c r="F160" s="24" t="str">
        <f>IF(B160&lt;=cCount,cCount-B160,"")</f>
        <v/>
      </c>
      <c r="G160" s="23" t="str">
        <f>IF(B160&lt;=cCount,D160*cRateM,"")</f>
        <v/>
      </c>
      <c r="H160" s="23" t="str">
        <f>IF(B160&lt;=cCount,E160-G160,"")</f>
        <v/>
      </c>
      <c r="I160" s="23" t="str">
        <f>IF(B160&lt;=cCount,D160-H160,"")</f>
        <v/>
      </c>
    </row>
    <row r="161" spans="2:9" ht="21" customHeight="1" x14ac:dyDescent="0.3">
      <c r="B161" s="22" t="str">
        <f>IF(B160&lt;cCount,B160+1,"")</f>
        <v/>
      </c>
      <c r="C161" s="22" t="str">
        <f>IF(B161&lt;=cCount,"Погашение кредита","")</f>
        <v/>
      </c>
      <c r="D161" s="23" t="str">
        <f>IF(B161&lt;=cCount,I160,"")</f>
        <v/>
      </c>
      <c r="E161" s="23" t="str">
        <f>IF(B161&lt;=cCount,cPayment,"")</f>
        <v/>
      </c>
      <c r="F161" s="24" t="str">
        <f>IF(B161&lt;=cCount,cCount-B161,"")</f>
        <v/>
      </c>
      <c r="G161" s="23" t="str">
        <f>IF(B161&lt;=cCount,D161*cRateM,"")</f>
        <v/>
      </c>
      <c r="H161" s="23" t="str">
        <f>IF(B161&lt;=cCount,E161-G161,"")</f>
        <v/>
      </c>
      <c r="I161" s="23" t="str">
        <f>IF(B161&lt;=cCount,D161-H161,"")</f>
        <v/>
      </c>
    </row>
    <row r="162" spans="2:9" ht="21" customHeight="1" x14ac:dyDescent="0.3">
      <c r="B162" s="22" t="str">
        <f>IF(B161&lt;cCount,B161+1,"")</f>
        <v/>
      </c>
      <c r="C162" s="22" t="str">
        <f>IF(B162&lt;=cCount,"Погашение кредита","")</f>
        <v/>
      </c>
      <c r="D162" s="23" t="str">
        <f>IF(B162&lt;=cCount,I161,"")</f>
        <v/>
      </c>
      <c r="E162" s="23" t="str">
        <f>IF(B162&lt;=cCount,cPayment,"")</f>
        <v/>
      </c>
      <c r="F162" s="24" t="str">
        <f>IF(B162&lt;=cCount,cCount-B162,"")</f>
        <v/>
      </c>
      <c r="G162" s="23" t="str">
        <f>IF(B162&lt;=cCount,D162*cRateM,"")</f>
        <v/>
      </c>
      <c r="H162" s="23" t="str">
        <f>IF(B162&lt;=cCount,E162-G162,"")</f>
        <v/>
      </c>
      <c r="I162" s="23" t="str">
        <f>IF(B162&lt;=cCount,D162-H162,"")</f>
        <v/>
      </c>
    </row>
    <row r="163" spans="2:9" ht="21" customHeight="1" x14ac:dyDescent="0.3">
      <c r="B163" s="22" t="str">
        <f>IF(B162&lt;cCount,B162+1,"")</f>
        <v/>
      </c>
      <c r="C163" s="22" t="str">
        <f>IF(B163&lt;=cCount,"Погашение кредита","")</f>
        <v/>
      </c>
      <c r="D163" s="23" t="str">
        <f>IF(B163&lt;=cCount,I162,"")</f>
        <v/>
      </c>
      <c r="E163" s="23" t="str">
        <f>IF(B163&lt;=cCount,cPayment,"")</f>
        <v/>
      </c>
      <c r="F163" s="24" t="str">
        <f>IF(B163&lt;=cCount,cCount-B163,"")</f>
        <v/>
      </c>
      <c r="G163" s="23" t="str">
        <f>IF(B163&lt;=cCount,D163*cRateM,"")</f>
        <v/>
      </c>
      <c r="H163" s="23" t="str">
        <f>IF(B163&lt;=cCount,E163-G163,"")</f>
        <v/>
      </c>
      <c r="I163" s="23" t="str">
        <f>IF(B163&lt;=cCount,D163-H163,"")</f>
        <v/>
      </c>
    </row>
    <row r="164" spans="2:9" ht="21" customHeight="1" x14ac:dyDescent="0.3">
      <c r="B164" s="22" t="str">
        <f>IF(B163&lt;cCount,B163+1,"")</f>
        <v/>
      </c>
      <c r="C164" s="22" t="str">
        <f>IF(B164&lt;=cCount,"Погашение кредита","")</f>
        <v/>
      </c>
      <c r="D164" s="23" t="str">
        <f>IF(B164&lt;=cCount,I163,"")</f>
        <v/>
      </c>
      <c r="E164" s="23" t="str">
        <f>IF(B164&lt;=cCount,cPayment,"")</f>
        <v/>
      </c>
      <c r="F164" s="24" t="str">
        <f>IF(B164&lt;=cCount,cCount-B164,"")</f>
        <v/>
      </c>
      <c r="G164" s="23" t="str">
        <f>IF(B164&lt;=cCount,D164*cRateM,"")</f>
        <v/>
      </c>
      <c r="H164" s="23" t="str">
        <f>IF(B164&lt;=cCount,E164-G164,"")</f>
        <v/>
      </c>
      <c r="I164" s="23" t="str">
        <f>IF(B164&lt;=cCount,D164-H164,"")</f>
        <v/>
      </c>
    </row>
    <row r="165" spans="2:9" ht="21" customHeight="1" x14ac:dyDescent="0.3">
      <c r="B165" s="22" t="str">
        <f>IF(B164&lt;cCount,B164+1,"")</f>
        <v/>
      </c>
      <c r="C165" s="22" t="str">
        <f>IF(B165&lt;=cCount,"Погашение кредита","")</f>
        <v/>
      </c>
      <c r="D165" s="23" t="str">
        <f>IF(B165&lt;=cCount,I164,"")</f>
        <v/>
      </c>
      <c r="E165" s="23" t="str">
        <f>IF(B165&lt;=cCount,cPayment,"")</f>
        <v/>
      </c>
      <c r="F165" s="24" t="str">
        <f>IF(B165&lt;=cCount,cCount-B165,"")</f>
        <v/>
      </c>
      <c r="G165" s="23" t="str">
        <f>IF(B165&lt;=cCount,D165*cRateM,"")</f>
        <v/>
      </c>
      <c r="H165" s="23" t="str">
        <f>IF(B165&lt;=cCount,E165-G165,"")</f>
        <v/>
      </c>
      <c r="I165" s="23" t="str">
        <f>IF(B165&lt;=cCount,D165-H165,"")</f>
        <v/>
      </c>
    </row>
    <row r="166" spans="2:9" ht="21" customHeight="1" x14ac:dyDescent="0.3">
      <c r="B166" s="22" t="str">
        <f>IF(B165&lt;cCount,B165+1,"")</f>
        <v/>
      </c>
      <c r="C166" s="22" t="str">
        <f>IF(B166&lt;=cCount,"Погашение кредита","")</f>
        <v/>
      </c>
      <c r="D166" s="23" t="str">
        <f>IF(B166&lt;=cCount,I165,"")</f>
        <v/>
      </c>
      <c r="E166" s="23" t="str">
        <f>IF(B166&lt;=cCount,cPayment,"")</f>
        <v/>
      </c>
      <c r="F166" s="24" t="str">
        <f>IF(B166&lt;=cCount,cCount-B166,"")</f>
        <v/>
      </c>
      <c r="G166" s="23" t="str">
        <f>IF(B166&lt;=cCount,D166*cRateM,"")</f>
        <v/>
      </c>
      <c r="H166" s="23" t="str">
        <f>IF(B166&lt;=cCount,E166-G166,"")</f>
        <v/>
      </c>
      <c r="I166" s="23" t="str">
        <f>IF(B166&lt;=cCount,D166-H166,"")</f>
        <v/>
      </c>
    </row>
    <row r="167" spans="2:9" ht="21" customHeight="1" x14ac:dyDescent="0.3">
      <c r="B167" s="22" t="str">
        <f>IF(B166&lt;cCount,B166+1,"")</f>
        <v/>
      </c>
      <c r="C167" s="22" t="str">
        <f>IF(B167&lt;=cCount,"Погашение кредита","")</f>
        <v/>
      </c>
      <c r="D167" s="23" t="str">
        <f>IF(B167&lt;=cCount,I166,"")</f>
        <v/>
      </c>
      <c r="E167" s="23" t="str">
        <f>IF(B167&lt;=cCount,cPayment,"")</f>
        <v/>
      </c>
      <c r="F167" s="24" t="str">
        <f>IF(B167&lt;=cCount,cCount-B167,"")</f>
        <v/>
      </c>
      <c r="G167" s="23" t="str">
        <f>IF(B167&lt;=cCount,D167*cRateM,"")</f>
        <v/>
      </c>
      <c r="H167" s="23" t="str">
        <f>IF(B167&lt;=cCount,E167-G167,"")</f>
        <v/>
      </c>
      <c r="I167" s="23" t="str">
        <f>IF(B167&lt;=cCount,D167-H167,"")</f>
        <v/>
      </c>
    </row>
    <row r="168" spans="2:9" ht="21" customHeight="1" x14ac:dyDescent="0.3">
      <c r="B168" s="22" t="str">
        <f>IF(B167&lt;cCount,B167+1,"")</f>
        <v/>
      </c>
      <c r="C168" s="22" t="str">
        <f>IF(B168&lt;=cCount,"Погашение кредита","")</f>
        <v/>
      </c>
      <c r="D168" s="23" t="str">
        <f>IF(B168&lt;=cCount,I167,"")</f>
        <v/>
      </c>
      <c r="E168" s="23" t="str">
        <f>IF(B168&lt;=cCount,cPayment,"")</f>
        <v/>
      </c>
      <c r="F168" s="24" t="str">
        <f>IF(B168&lt;=cCount,cCount-B168,"")</f>
        <v/>
      </c>
      <c r="G168" s="23" t="str">
        <f>IF(B168&lt;=cCount,D168*cRateM,"")</f>
        <v/>
      </c>
      <c r="H168" s="23" t="str">
        <f>IF(B168&lt;=cCount,E168-G168,"")</f>
        <v/>
      </c>
      <c r="I168" s="23" t="str">
        <f>IF(B168&lt;=cCount,D168-H168,"")</f>
        <v/>
      </c>
    </row>
    <row r="169" spans="2:9" ht="21" customHeight="1" x14ac:dyDescent="0.3">
      <c r="B169" s="22" t="str">
        <f>IF(B168&lt;cCount,B168+1,"")</f>
        <v/>
      </c>
      <c r="C169" s="22" t="str">
        <f>IF(B169&lt;=cCount,"Погашение кредита","")</f>
        <v/>
      </c>
      <c r="D169" s="23" t="str">
        <f>IF(B169&lt;=cCount,I168,"")</f>
        <v/>
      </c>
      <c r="E169" s="23" t="str">
        <f>IF(B169&lt;=cCount,cPayment,"")</f>
        <v/>
      </c>
      <c r="F169" s="24" t="str">
        <f>IF(B169&lt;=cCount,cCount-B169,"")</f>
        <v/>
      </c>
      <c r="G169" s="23" t="str">
        <f>IF(B169&lt;=cCount,D169*cRateM,"")</f>
        <v/>
      </c>
      <c r="H169" s="23" t="str">
        <f>IF(B169&lt;=cCount,E169-G169,"")</f>
        <v/>
      </c>
      <c r="I169" s="23" t="str">
        <f>IF(B169&lt;=cCount,D169-H169,"")</f>
        <v/>
      </c>
    </row>
    <row r="170" spans="2:9" ht="21" customHeight="1" x14ac:dyDescent="0.3">
      <c r="B170" s="22" t="str">
        <f>IF(B169&lt;cCount,B169+1,"")</f>
        <v/>
      </c>
      <c r="C170" s="22" t="str">
        <f>IF(B170&lt;=cCount,"Погашение кредита","")</f>
        <v/>
      </c>
      <c r="D170" s="23" t="str">
        <f>IF(B170&lt;=cCount,I169,"")</f>
        <v/>
      </c>
      <c r="E170" s="23" t="str">
        <f>IF(B170&lt;=cCount,cPayment,"")</f>
        <v/>
      </c>
      <c r="F170" s="24" t="str">
        <f>IF(B170&lt;=cCount,cCount-B170,"")</f>
        <v/>
      </c>
      <c r="G170" s="23" t="str">
        <f>IF(B170&lt;=cCount,D170*cRateM,"")</f>
        <v/>
      </c>
      <c r="H170" s="23" t="str">
        <f>IF(B170&lt;=cCount,E170-G170,"")</f>
        <v/>
      </c>
      <c r="I170" s="23" t="str">
        <f>IF(B170&lt;=cCount,D170-H170,"")</f>
        <v/>
      </c>
    </row>
    <row r="171" spans="2:9" ht="21" customHeight="1" x14ac:dyDescent="0.3">
      <c r="B171" s="22" t="str">
        <f>IF(B170&lt;cCount,B170+1,"")</f>
        <v/>
      </c>
      <c r="C171" s="22" t="str">
        <f>IF(B171&lt;=cCount,"Погашение кредита","")</f>
        <v/>
      </c>
      <c r="D171" s="23" t="str">
        <f>IF(B171&lt;=cCount,I170,"")</f>
        <v/>
      </c>
      <c r="E171" s="23" t="str">
        <f>IF(B171&lt;=cCount,cPayment,"")</f>
        <v/>
      </c>
      <c r="F171" s="24" t="str">
        <f>IF(B171&lt;=cCount,cCount-B171,"")</f>
        <v/>
      </c>
      <c r="G171" s="23" t="str">
        <f>IF(B171&lt;=cCount,D171*cRateM,"")</f>
        <v/>
      </c>
      <c r="H171" s="23" t="str">
        <f>IF(B171&lt;=cCount,E171-G171,"")</f>
        <v/>
      </c>
      <c r="I171" s="23" t="str">
        <f>IF(B171&lt;=cCount,D171-H171,"")</f>
        <v/>
      </c>
    </row>
    <row r="172" spans="2:9" ht="21" customHeight="1" x14ac:dyDescent="0.3">
      <c r="B172" s="22" t="str">
        <f>IF(B171&lt;cCount,B171+1,"")</f>
        <v/>
      </c>
      <c r="C172" s="22" t="str">
        <f>IF(B172&lt;=cCount,"Погашение кредита","")</f>
        <v/>
      </c>
      <c r="D172" s="23" t="str">
        <f>IF(B172&lt;=cCount,I171,"")</f>
        <v/>
      </c>
      <c r="E172" s="23" t="str">
        <f>IF(B172&lt;=cCount,cPayment,"")</f>
        <v/>
      </c>
      <c r="F172" s="24" t="str">
        <f>IF(B172&lt;=cCount,cCount-B172,"")</f>
        <v/>
      </c>
      <c r="G172" s="23" t="str">
        <f>IF(B172&lt;=cCount,D172*cRateM,"")</f>
        <v/>
      </c>
      <c r="H172" s="23" t="str">
        <f>IF(B172&lt;=cCount,E172-G172,"")</f>
        <v/>
      </c>
      <c r="I172" s="23" t="str">
        <f>IF(B172&lt;=cCount,D172-H172,"")</f>
        <v/>
      </c>
    </row>
    <row r="173" spans="2:9" ht="21" customHeight="1" x14ac:dyDescent="0.3">
      <c r="B173" s="22" t="str">
        <f>IF(B172&lt;cCount,B172+1,"")</f>
        <v/>
      </c>
      <c r="C173" s="22" t="str">
        <f>IF(B173&lt;=cCount,"Погашение кредита","")</f>
        <v/>
      </c>
      <c r="D173" s="23" t="str">
        <f>IF(B173&lt;=cCount,I172,"")</f>
        <v/>
      </c>
      <c r="E173" s="23" t="str">
        <f>IF(B173&lt;=cCount,cPayment,"")</f>
        <v/>
      </c>
      <c r="F173" s="24" t="str">
        <f>IF(B173&lt;=cCount,cCount-B173,"")</f>
        <v/>
      </c>
      <c r="G173" s="23" t="str">
        <f>IF(B173&lt;=cCount,D173*cRateM,"")</f>
        <v/>
      </c>
      <c r="H173" s="23" t="str">
        <f>IF(B173&lt;=cCount,E173-G173,"")</f>
        <v/>
      </c>
      <c r="I173" s="23" t="str">
        <f>IF(B173&lt;=cCount,D173-H173,"")</f>
        <v/>
      </c>
    </row>
    <row r="174" spans="2:9" ht="21" customHeight="1" x14ac:dyDescent="0.3">
      <c r="B174" s="22" t="str">
        <f>IF(B173&lt;cCount,B173+1,"")</f>
        <v/>
      </c>
      <c r="C174" s="22" t="str">
        <f>IF(B174&lt;=cCount,"Погашение кредита","")</f>
        <v/>
      </c>
      <c r="D174" s="23" t="str">
        <f>IF(B174&lt;=cCount,I173,"")</f>
        <v/>
      </c>
      <c r="E174" s="23" t="str">
        <f>IF(B174&lt;=cCount,cPayment,"")</f>
        <v/>
      </c>
      <c r="F174" s="24" t="str">
        <f>IF(B174&lt;=cCount,cCount-B174,"")</f>
        <v/>
      </c>
      <c r="G174" s="23" t="str">
        <f>IF(B174&lt;=cCount,D174*cRateM,"")</f>
        <v/>
      </c>
      <c r="H174" s="23" t="str">
        <f>IF(B174&lt;=cCount,E174-G174,"")</f>
        <v/>
      </c>
      <c r="I174" s="23" t="str">
        <f>IF(B174&lt;=cCount,D174-H174,"")</f>
        <v/>
      </c>
    </row>
    <row r="175" spans="2:9" ht="21" customHeight="1" x14ac:dyDescent="0.3">
      <c r="B175" s="22" t="str">
        <f>IF(B174&lt;cCount,B174+1,"")</f>
        <v/>
      </c>
      <c r="C175" s="22" t="str">
        <f>IF(B175&lt;=cCount,"Погашение кредита","")</f>
        <v/>
      </c>
      <c r="D175" s="23" t="str">
        <f>IF(B175&lt;=cCount,I174,"")</f>
        <v/>
      </c>
      <c r="E175" s="23" t="str">
        <f>IF(B175&lt;=cCount,cPayment,"")</f>
        <v/>
      </c>
      <c r="F175" s="24" t="str">
        <f>IF(B175&lt;=cCount,cCount-B175,"")</f>
        <v/>
      </c>
      <c r="G175" s="23" t="str">
        <f>IF(B175&lt;=cCount,D175*cRateM,"")</f>
        <v/>
      </c>
      <c r="H175" s="23" t="str">
        <f>IF(B175&lt;=cCount,E175-G175,"")</f>
        <v/>
      </c>
      <c r="I175" s="23" t="str">
        <f>IF(B175&lt;=cCount,D175-H175,"")</f>
        <v/>
      </c>
    </row>
    <row r="176" spans="2:9" ht="21" customHeight="1" x14ac:dyDescent="0.3">
      <c r="B176" s="22" t="str">
        <f>IF(B175&lt;cCount,B175+1,"")</f>
        <v/>
      </c>
      <c r="C176" s="22" t="str">
        <f>IF(B176&lt;=cCount,"Погашение кредита","")</f>
        <v/>
      </c>
      <c r="D176" s="23" t="str">
        <f>IF(B176&lt;=cCount,I175,"")</f>
        <v/>
      </c>
      <c r="E176" s="23" t="str">
        <f>IF(B176&lt;=cCount,cPayment,"")</f>
        <v/>
      </c>
      <c r="F176" s="24" t="str">
        <f>IF(B176&lt;=cCount,cCount-B176,"")</f>
        <v/>
      </c>
      <c r="G176" s="23" t="str">
        <f>IF(B176&lt;=cCount,D176*cRateM,"")</f>
        <v/>
      </c>
      <c r="H176" s="23" t="str">
        <f>IF(B176&lt;=cCount,E176-G176,"")</f>
        <v/>
      </c>
      <c r="I176" s="23" t="str">
        <f>IF(B176&lt;=cCount,D176-H176,"")</f>
        <v/>
      </c>
    </row>
    <row r="177" spans="2:9" ht="21" customHeight="1" x14ac:dyDescent="0.3">
      <c r="B177" s="22" t="str">
        <f>IF(B176&lt;cCount,B176+1,"")</f>
        <v/>
      </c>
      <c r="C177" s="22" t="str">
        <f>IF(B177&lt;=cCount,"Погашение кредита","")</f>
        <v/>
      </c>
      <c r="D177" s="23" t="str">
        <f>IF(B177&lt;=cCount,I176,"")</f>
        <v/>
      </c>
      <c r="E177" s="23" t="str">
        <f>IF(B177&lt;=cCount,cPayment,"")</f>
        <v/>
      </c>
      <c r="F177" s="24" t="str">
        <f>IF(B177&lt;=cCount,cCount-B177,"")</f>
        <v/>
      </c>
      <c r="G177" s="23" t="str">
        <f>IF(B177&lt;=cCount,D177*cRateM,"")</f>
        <v/>
      </c>
      <c r="H177" s="23" t="str">
        <f>IF(B177&lt;=cCount,E177-G177,"")</f>
        <v/>
      </c>
      <c r="I177" s="23" t="str">
        <f>IF(B177&lt;=cCount,D177-H177,"")</f>
        <v/>
      </c>
    </row>
    <row r="178" spans="2:9" ht="21" customHeight="1" x14ac:dyDescent="0.3">
      <c r="B178" s="22" t="str">
        <f>IF(B177&lt;cCount,B177+1,"")</f>
        <v/>
      </c>
      <c r="C178" s="22" t="str">
        <f>IF(B178&lt;=cCount,"Погашение кредита","")</f>
        <v/>
      </c>
      <c r="D178" s="23" t="str">
        <f>IF(B178&lt;=cCount,I177,"")</f>
        <v/>
      </c>
      <c r="E178" s="23" t="str">
        <f>IF(B178&lt;=cCount,cPayment,"")</f>
        <v/>
      </c>
      <c r="F178" s="24" t="str">
        <f>IF(B178&lt;=cCount,cCount-B178,"")</f>
        <v/>
      </c>
      <c r="G178" s="23" t="str">
        <f>IF(B178&lt;=cCount,D178*cRateM,"")</f>
        <v/>
      </c>
      <c r="H178" s="23" t="str">
        <f>IF(B178&lt;=cCount,E178-G178,"")</f>
        <v/>
      </c>
      <c r="I178" s="23" t="str">
        <f>IF(B178&lt;=cCount,D178-H178,"")</f>
        <v/>
      </c>
    </row>
    <row r="179" spans="2:9" ht="21" customHeight="1" x14ac:dyDescent="0.3">
      <c r="B179" s="22" t="str">
        <f>IF(B178&lt;cCount,B178+1,"")</f>
        <v/>
      </c>
      <c r="C179" s="22" t="str">
        <f>IF(B179&lt;=cCount,"Погашение кредита","")</f>
        <v/>
      </c>
      <c r="D179" s="23" t="str">
        <f>IF(B179&lt;=cCount,I178,"")</f>
        <v/>
      </c>
      <c r="E179" s="23" t="str">
        <f>IF(B179&lt;=cCount,cPayment,"")</f>
        <v/>
      </c>
      <c r="F179" s="24" t="str">
        <f>IF(B179&lt;=cCount,cCount-B179,"")</f>
        <v/>
      </c>
      <c r="G179" s="23" t="str">
        <f>IF(B179&lt;=cCount,D179*cRateM,"")</f>
        <v/>
      </c>
      <c r="H179" s="23" t="str">
        <f>IF(B179&lt;=cCount,E179-G179,"")</f>
        <v/>
      </c>
      <c r="I179" s="23" t="str">
        <f>IF(B179&lt;=cCount,D179-H179,"")</f>
        <v/>
      </c>
    </row>
    <row r="180" spans="2:9" ht="21" customHeight="1" x14ac:dyDescent="0.3">
      <c r="B180" s="22" t="str">
        <f>IF(B179&lt;cCount,B179+1,"")</f>
        <v/>
      </c>
      <c r="C180" s="22" t="str">
        <f>IF(B180&lt;=cCount,"Погашение кредита","")</f>
        <v/>
      </c>
      <c r="D180" s="23" t="str">
        <f>IF(B180&lt;=cCount,I179,"")</f>
        <v/>
      </c>
      <c r="E180" s="23" t="str">
        <f>IF(B180&lt;=cCount,cPayment,"")</f>
        <v/>
      </c>
      <c r="F180" s="24" t="str">
        <f>IF(B180&lt;=cCount,cCount-B180,"")</f>
        <v/>
      </c>
      <c r="G180" s="23" t="str">
        <f>IF(B180&lt;=cCount,D180*cRateM,"")</f>
        <v/>
      </c>
      <c r="H180" s="23" t="str">
        <f>IF(B180&lt;=cCount,E180-G180,"")</f>
        <v/>
      </c>
      <c r="I180" s="23" t="str">
        <f>IF(B180&lt;=cCount,D180-H180,"")</f>
        <v/>
      </c>
    </row>
    <row r="181" spans="2:9" ht="21" customHeight="1" x14ac:dyDescent="0.3">
      <c r="B181" s="22" t="str">
        <f>IF(B180&lt;cCount,B180+1,"")</f>
        <v/>
      </c>
      <c r="C181" s="22" t="str">
        <f>IF(B181&lt;=cCount,"Погашение кредита","")</f>
        <v/>
      </c>
      <c r="D181" s="23" t="str">
        <f>IF(B181&lt;=cCount,I180,"")</f>
        <v/>
      </c>
      <c r="E181" s="23" t="str">
        <f>IF(B181&lt;=cCount,cPayment,"")</f>
        <v/>
      </c>
      <c r="F181" s="24" t="str">
        <f>IF(B181&lt;=cCount,cCount-B181,"")</f>
        <v/>
      </c>
      <c r="G181" s="23" t="str">
        <f>IF(B181&lt;=cCount,D181*cRateM,"")</f>
        <v/>
      </c>
      <c r="H181" s="23" t="str">
        <f>IF(B181&lt;=cCount,E181-G181,"")</f>
        <v/>
      </c>
      <c r="I181" s="23" t="str">
        <f>IF(B181&lt;=cCount,D181-H181,"")</f>
        <v/>
      </c>
    </row>
    <row r="182" spans="2:9" ht="21" customHeight="1" x14ac:dyDescent="0.3">
      <c r="B182" s="22" t="str">
        <f>IF(B181&lt;cCount,B181+1,"")</f>
        <v/>
      </c>
      <c r="C182" s="22" t="str">
        <f>IF(B182&lt;=cCount,"Погашение кредита","")</f>
        <v/>
      </c>
      <c r="D182" s="23" t="str">
        <f>IF(B182&lt;=cCount,I181,"")</f>
        <v/>
      </c>
      <c r="E182" s="23" t="str">
        <f>IF(B182&lt;=cCount,cPayment,"")</f>
        <v/>
      </c>
      <c r="F182" s="24" t="str">
        <f>IF(B182&lt;=cCount,cCount-B182,"")</f>
        <v/>
      </c>
      <c r="G182" s="23" t="str">
        <f>IF(B182&lt;=cCount,D182*cRateM,"")</f>
        <v/>
      </c>
      <c r="H182" s="23" t="str">
        <f>IF(B182&lt;=cCount,E182-G182,"")</f>
        <v/>
      </c>
      <c r="I182" s="23" t="str">
        <f>IF(B182&lt;=cCount,D182-H182,"")</f>
        <v/>
      </c>
    </row>
    <row r="183" spans="2:9" ht="21" customHeight="1" x14ac:dyDescent="0.3">
      <c r="B183" s="22" t="str">
        <f>IF(B182&lt;cCount,B182+1,"")</f>
        <v/>
      </c>
      <c r="C183" s="22" t="str">
        <f>IF(B183&lt;=cCount,"Погашение кредита","")</f>
        <v/>
      </c>
      <c r="D183" s="23" t="str">
        <f>IF(B183&lt;=cCount,I182,"")</f>
        <v/>
      </c>
      <c r="E183" s="23" t="str">
        <f>IF(B183&lt;=cCount,cPayment,"")</f>
        <v/>
      </c>
      <c r="F183" s="24" t="str">
        <f>IF(B183&lt;=cCount,cCount-B183,"")</f>
        <v/>
      </c>
      <c r="G183" s="23" t="str">
        <f>IF(B183&lt;=cCount,D183*cRateM,"")</f>
        <v/>
      </c>
      <c r="H183" s="23" t="str">
        <f>IF(B183&lt;=cCount,E183-G183,"")</f>
        <v/>
      </c>
      <c r="I183" s="23" t="str">
        <f>IF(B183&lt;=cCount,D183-H183,"")</f>
        <v/>
      </c>
    </row>
    <row r="184" spans="2:9" ht="21" customHeight="1" x14ac:dyDescent="0.3">
      <c r="B184" s="22" t="str">
        <f>IF(B183&lt;cCount,B183+1,"")</f>
        <v/>
      </c>
      <c r="C184" s="22" t="str">
        <f>IF(B184&lt;=cCount,"Погашение кредита","")</f>
        <v/>
      </c>
      <c r="D184" s="23" t="str">
        <f>IF(B184&lt;=cCount,I183,"")</f>
        <v/>
      </c>
      <c r="E184" s="23" t="str">
        <f>IF(B184&lt;=cCount,cPayment,"")</f>
        <v/>
      </c>
      <c r="F184" s="24" t="str">
        <f>IF(B184&lt;=cCount,cCount-B184,"")</f>
        <v/>
      </c>
      <c r="G184" s="23" t="str">
        <f>IF(B184&lt;=cCount,D184*cRateM,"")</f>
        <v/>
      </c>
      <c r="H184" s="23" t="str">
        <f>IF(B184&lt;=cCount,E184-G184,"")</f>
        <v/>
      </c>
      <c r="I184" s="23" t="str">
        <f>IF(B184&lt;=cCount,D184-H184,"")</f>
        <v/>
      </c>
    </row>
    <row r="185" spans="2:9" ht="21" customHeight="1" x14ac:dyDescent="0.3">
      <c r="B185" s="22" t="str">
        <f>IF(B184&lt;cCount,B184+1,"")</f>
        <v/>
      </c>
      <c r="C185" s="22" t="str">
        <f>IF(B185&lt;=cCount,"Погашение кредита","")</f>
        <v/>
      </c>
      <c r="D185" s="23" t="str">
        <f>IF(B185&lt;=cCount,I184,"")</f>
        <v/>
      </c>
      <c r="E185" s="23" t="str">
        <f>IF(B185&lt;=cCount,cPayment,"")</f>
        <v/>
      </c>
      <c r="F185" s="24" t="str">
        <f>IF(B185&lt;=cCount,cCount-B185,"")</f>
        <v/>
      </c>
      <c r="G185" s="23" t="str">
        <f>IF(B185&lt;=cCount,D185*cRateM,"")</f>
        <v/>
      </c>
      <c r="H185" s="23" t="str">
        <f>IF(B185&lt;=cCount,E185-G185,"")</f>
        <v/>
      </c>
      <c r="I185" s="23" t="str">
        <f>IF(B185&lt;=cCount,D185-H185,"")</f>
        <v/>
      </c>
    </row>
    <row r="186" spans="2:9" ht="21" customHeight="1" x14ac:dyDescent="0.3">
      <c r="B186" s="22" t="str">
        <f>IF(B185&lt;cCount,B185+1,"")</f>
        <v/>
      </c>
      <c r="C186" s="22" t="str">
        <f>IF(B186&lt;=cCount,"Погашение кредита","")</f>
        <v/>
      </c>
      <c r="D186" s="23" t="str">
        <f>IF(B186&lt;=cCount,I185,"")</f>
        <v/>
      </c>
      <c r="E186" s="23" t="str">
        <f>IF(B186&lt;=cCount,cPayment,"")</f>
        <v/>
      </c>
      <c r="F186" s="24" t="str">
        <f>IF(B186&lt;=cCount,cCount-B186,"")</f>
        <v/>
      </c>
      <c r="G186" s="23" t="str">
        <f>IF(B186&lt;=cCount,D186*cRateM,"")</f>
        <v/>
      </c>
      <c r="H186" s="23" t="str">
        <f>IF(B186&lt;=cCount,E186-G186,"")</f>
        <v/>
      </c>
      <c r="I186" s="23" t="str">
        <f>IF(B186&lt;=cCount,D186-H186,"")</f>
        <v/>
      </c>
    </row>
    <row r="187" spans="2:9" ht="21" customHeight="1" x14ac:dyDescent="0.3">
      <c r="B187" s="22" t="str">
        <f>IF(B186&lt;cCount,B186+1,"")</f>
        <v/>
      </c>
      <c r="C187" s="22" t="str">
        <f>IF(B187&lt;=cCount,"Погашение кредита","")</f>
        <v/>
      </c>
      <c r="D187" s="23" t="str">
        <f>IF(B187&lt;=cCount,I186,"")</f>
        <v/>
      </c>
      <c r="E187" s="23" t="str">
        <f>IF(B187&lt;=cCount,cPayment,"")</f>
        <v/>
      </c>
      <c r="F187" s="24" t="str">
        <f>IF(B187&lt;=cCount,cCount-B187,"")</f>
        <v/>
      </c>
      <c r="G187" s="23" t="str">
        <f>IF(B187&lt;=cCount,D187*cRateM,"")</f>
        <v/>
      </c>
      <c r="H187" s="23" t="str">
        <f>IF(B187&lt;=cCount,E187-G187,"")</f>
        <v/>
      </c>
      <c r="I187" s="23" t="str">
        <f>IF(B187&lt;=cCount,D187-H187,"")</f>
        <v/>
      </c>
    </row>
    <row r="188" spans="2:9" ht="21" customHeight="1" x14ac:dyDescent="0.3">
      <c r="B188" s="22" t="str">
        <f>IF(B187&lt;cCount,B187+1,"")</f>
        <v/>
      </c>
      <c r="C188" s="22" t="str">
        <f>IF(B188&lt;=cCount,"Погашение кредита","")</f>
        <v/>
      </c>
      <c r="D188" s="23" t="str">
        <f>IF(B188&lt;=cCount,I187,"")</f>
        <v/>
      </c>
      <c r="E188" s="23" t="str">
        <f>IF(B188&lt;=cCount,cPayment,"")</f>
        <v/>
      </c>
      <c r="F188" s="24" t="str">
        <f>IF(B188&lt;=cCount,cCount-B188,"")</f>
        <v/>
      </c>
      <c r="G188" s="23" t="str">
        <f>IF(B188&lt;=cCount,D188*cRateM,"")</f>
        <v/>
      </c>
      <c r="H188" s="23" t="str">
        <f>IF(B188&lt;=cCount,E188-G188,"")</f>
        <v/>
      </c>
      <c r="I188" s="23" t="str">
        <f>IF(B188&lt;=cCount,D188-H188,"")</f>
        <v/>
      </c>
    </row>
    <row r="189" spans="2:9" ht="21" customHeight="1" x14ac:dyDescent="0.3">
      <c r="B189" s="22" t="str">
        <f>IF(B188&lt;cCount,B188+1,"")</f>
        <v/>
      </c>
      <c r="C189" s="22" t="str">
        <f>IF(B189&lt;=cCount,"Погашение кредита","")</f>
        <v/>
      </c>
      <c r="D189" s="23" t="str">
        <f>IF(B189&lt;=cCount,I188,"")</f>
        <v/>
      </c>
      <c r="E189" s="23" t="str">
        <f>IF(B189&lt;=cCount,cPayment,"")</f>
        <v/>
      </c>
      <c r="F189" s="24" t="str">
        <f>IF(B189&lt;=cCount,cCount-B189,"")</f>
        <v/>
      </c>
      <c r="G189" s="23" t="str">
        <f>IF(B189&lt;=cCount,D189*cRateM,"")</f>
        <v/>
      </c>
      <c r="H189" s="23" t="str">
        <f>IF(B189&lt;=cCount,E189-G189,"")</f>
        <v/>
      </c>
      <c r="I189" s="23" t="str">
        <f>IF(B189&lt;=cCount,D189-H189,"")</f>
        <v/>
      </c>
    </row>
    <row r="190" spans="2:9" ht="21" customHeight="1" x14ac:dyDescent="0.3">
      <c r="B190" s="22" t="str">
        <f>IF(B189&lt;cCount,B189+1,"")</f>
        <v/>
      </c>
      <c r="C190" s="22" t="str">
        <f>IF(B190&lt;=cCount,"Погашение кредита","")</f>
        <v/>
      </c>
      <c r="D190" s="23" t="str">
        <f>IF(B190&lt;=cCount,I189,"")</f>
        <v/>
      </c>
      <c r="E190" s="23" t="str">
        <f>IF(B190&lt;=cCount,cPayment,"")</f>
        <v/>
      </c>
      <c r="F190" s="24" t="str">
        <f>IF(B190&lt;=cCount,cCount-B190,"")</f>
        <v/>
      </c>
      <c r="G190" s="23" t="str">
        <f>IF(B190&lt;=cCount,D190*cRateM,"")</f>
        <v/>
      </c>
      <c r="H190" s="23" t="str">
        <f>IF(B190&lt;=cCount,E190-G190,"")</f>
        <v/>
      </c>
      <c r="I190" s="23" t="str">
        <f>IF(B190&lt;=cCount,D190-H190,"")</f>
        <v/>
      </c>
    </row>
    <row r="191" spans="2:9" ht="21" customHeight="1" x14ac:dyDescent="0.3">
      <c r="B191" s="22" t="str">
        <f>IF(B190&lt;cCount,B190+1,"")</f>
        <v/>
      </c>
      <c r="C191" s="22" t="str">
        <f>IF(B191&lt;=cCount,"Погашение кредита","")</f>
        <v/>
      </c>
      <c r="D191" s="23" t="str">
        <f>IF(B191&lt;=cCount,I190,"")</f>
        <v/>
      </c>
      <c r="E191" s="23" t="str">
        <f>IF(B191&lt;=cCount,cPayment,"")</f>
        <v/>
      </c>
      <c r="F191" s="24" t="str">
        <f>IF(B191&lt;=cCount,cCount-B191,"")</f>
        <v/>
      </c>
      <c r="G191" s="23" t="str">
        <f>IF(B191&lt;=cCount,D191*cRateM,"")</f>
        <v/>
      </c>
      <c r="H191" s="23" t="str">
        <f>IF(B191&lt;=cCount,E191-G191,"")</f>
        <v/>
      </c>
      <c r="I191" s="23" t="str">
        <f>IF(B191&lt;=cCount,D191-H191,"")</f>
        <v/>
      </c>
    </row>
    <row r="192" spans="2:9" ht="21" customHeight="1" x14ac:dyDescent="0.3">
      <c r="B192" s="22" t="str">
        <f>IF(B191&lt;cCount,B191+1,"")</f>
        <v/>
      </c>
      <c r="C192" s="22" t="str">
        <f>IF(B192&lt;=cCount,"Погашение кредита","")</f>
        <v/>
      </c>
      <c r="D192" s="23" t="str">
        <f>IF(B192&lt;=cCount,I191,"")</f>
        <v/>
      </c>
      <c r="E192" s="23" t="str">
        <f>IF(B192&lt;=cCount,cPayment,"")</f>
        <v/>
      </c>
      <c r="F192" s="24" t="str">
        <f>IF(B192&lt;=cCount,cCount-B192,"")</f>
        <v/>
      </c>
      <c r="G192" s="23" t="str">
        <f>IF(B192&lt;=cCount,D192*cRateM,"")</f>
        <v/>
      </c>
      <c r="H192" s="23" t="str">
        <f>IF(B192&lt;=cCount,E192-G192,"")</f>
        <v/>
      </c>
      <c r="I192" s="23" t="str">
        <f>IF(B192&lt;=cCount,D192-H192,"")</f>
        <v/>
      </c>
    </row>
    <row r="193" spans="2:9" ht="21" customHeight="1" x14ac:dyDescent="0.3">
      <c r="B193" s="22" t="str">
        <f>IF(B192&lt;cCount,B192+1,"")</f>
        <v/>
      </c>
      <c r="C193" s="22" t="str">
        <f>IF(B193&lt;=cCount,"Погашение кредита","")</f>
        <v/>
      </c>
      <c r="D193" s="23" t="str">
        <f>IF(B193&lt;=cCount,I192,"")</f>
        <v/>
      </c>
      <c r="E193" s="23" t="str">
        <f>IF(B193&lt;=cCount,cPayment,"")</f>
        <v/>
      </c>
      <c r="F193" s="24" t="str">
        <f>IF(B193&lt;=cCount,cCount-B193,"")</f>
        <v/>
      </c>
      <c r="G193" s="23" t="str">
        <f>IF(B193&lt;=cCount,D193*cRateM,"")</f>
        <v/>
      </c>
      <c r="H193" s="23" t="str">
        <f>IF(B193&lt;=cCount,E193-G193,"")</f>
        <v/>
      </c>
      <c r="I193" s="23" t="str">
        <f>IF(B193&lt;=cCount,D193-H193,"")</f>
        <v/>
      </c>
    </row>
    <row r="194" spans="2:9" ht="21" customHeight="1" x14ac:dyDescent="0.3">
      <c r="B194" s="22" t="str">
        <f>IF(B193&lt;cCount,B193+1,"")</f>
        <v/>
      </c>
      <c r="C194" s="22" t="str">
        <f>IF(B194&lt;=cCount,"Погашение кредита","")</f>
        <v/>
      </c>
      <c r="D194" s="23" t="str">
        <f>IF(B194&lt;=cCount,I193,"")</f>
        <v/>
      </c>
      <c r="E194" s="23" t="str">
        <f>IF(B194&lt;=cCount,cPayment,"")</f>
        <v/>
      </c>
      <c r="F194" s="24" t="str">
        <f>IF(B194&lt;=cCount,cCount-B194,"")</f>
        <v/>
      </c>
      <c r="G194" s="23" t="str">
        <f>IF(B194&lt;=cCount,D194*cRateM,"")</f>
        <v/>
      </c>
      <c r="H194" s="23" t="str">
        <f>IF(B194&lt;=cCount,E194-G194,"")</f>
        <v/>
      </c>
      <c r="I194" s="23" t="str">
        <f>IF(B194&lt;=cCount,D194-H194,"")</f>
        <v/>
      </c>
    </row>
    <row r="195" spans="2:9" ht="21" customHeight="1" x14ac:dyDescent="0.3">
      <c r="B195" s="22" t="str">
        <f>IF(B194&lt;cCount,B194+1,"")</f>
        <v/>
      </c>
      <c r="C195" s="22" t="str">
        <f>IF(B195&lt;=cCount,"Погашение кредита","")</f>
        <v/>
      </c>
      <c r="D195" s="23" t="str">
        <f>IF(B195&lt;=cCount,I194,"")</f>
        <v/>
      </c>
      <c r="E195" s="23" t="str">
        <f>IF(B195&lt;=cCount,cPayment,"")</f>
        <v/>
      </c>
      <c r="F195" s="24" t="str">
        <f>IF(B195&lt;=cCount,cCount-B195,"")</f>
        <v/>
      </c>
      <c r="G195" s="23" t="str">
        <f>IF(B195&lt;=cCount,D195*cRateM,"")</f>
        <v/>
      </c>
      <c r="H195" s="23" t="str">
        <f>IF(B195&lt;=cCount,E195-G195,"")</f>
        <v/>
      </c>
      <c r="I195" s="23" t="str">
        <f>IF(B195&lt;=cCount,D195-H195,"")</f>
        <v/>
      </c>
    </row>
    <row r="196" spans="2:9" ht="21" customHeight="1" x14ac:dyDescent="0.3">
      <c r="B196" s="22" t="str">
        <f>IF(B195&lt;cCount,B195+1,"")</f>
        <v/>
      </c>
      <c r="C196" s="22" t="str">
        <f>IF(B196&lt;=cCount,"Погашение кредита","")</f>
        <v/>
      </c>
      <c r="D196" s="23" t="str">
        <f>IF(B196&lt;=cCount,I195,"")</f>
        <v/>
      </c>
      <c r="E196" s="23" t="str">
        <f>IF(B196&lt;=cCount,cPayment,"")</f>
        <v/>
      </c>
      <c r="F196" s="24" t="str">
        <f>IF(B196&lt;=cCount,cCount-B196,"")</f>
        <v/>
      </c>
      <c r="G196" s="23" t="str">
        <f>IF(B196&lt;=cCount,D196*cRateM,"")</f>
        <v/>
      </c>
      <c r="H196" s="23" t="str">
        <f>IF(B196&lt;=cCount,E196-G196,"")</f>
        <v/>
      </c>
      <c r="I196" s="23" t="str">
        <f>IF(B196&lt;=cCount,D196-H196,"")</f>
        <v/>
      </c>
    </row>
    <row r="197" spans="2:9" ht="21" customHeight="1" x14ac:dyDescent="0.3">
      <c r="B197" s="22" t="str">
        <f>IF(B196&lt;cCount,B196+1,"")</f>
        <v/>
      </c>
      <c r="C197" s="22" t="str">
        <f>IF(B197&lt;=cCount,"Погашение кредита","")</f>
        <v/>
      </c>
      <c r="D197" s="23" t="str">
        <f>IF(B197&lt;=cCount,I196,"")</f>
        <v/>
      </c>
      <c r="E197" s="23" t="str">
        <f>IF(B197&lt;=cCount,cPayment,"")</f>
        <v/>
      </c>
      <c r="F197" s="24" t="str">
        <f>IF(B197&lt;=cCount,cCount-B197,"")</f>
        <v/>
      </c>
      <c r="G197" s="23" t="str">
        <f>IF(B197&lt;=cCount,D197*cRateM,"")</f>
        <v/>
      </c>
      <c r="H197" s="23" t="str">
        <f>IF(B197&lt;=cCount,E197-G197,"")</f>
        <v/>
      </c>
      <c r="I197" s="23" t="str">
        <f>IF(B197&lt;=cCount,D197-H197,"")</f>
        <v/>
      </c>
    </row>
    <row r="198" spans="2:9" ht="21" customHeight="1" x14ac:dyDescent="0.3">
      <c r="B198" s="22" t="str">
        <f>IF(B197&lt;cCount,B197+1,"")</f>
        <v/>
      </c>
      <c r="C198" s="22" t="str">
        <f>IF(B198&lt;=cCount,"Погашение кредита","")</f>
        <v/>
      </c>
      <c r="D198" s="23" t="str">
        <f>IF(B198&lt;=cCount,I197,"")</f>
        <v/>
      </c>
      <c r="E198" s="23" t="str">
        <f>IF(B198&lt;=cCount,cPayment,"")</f>
        <v/>
      </c>
      <c r="F198" s="24" t="str">
        <f>IF(B198&lt;=cCount,cCount-B198,"")</f>
        <v/>
      </c>
      <c r="G198" s="23" t="str">
        <f>IF(B198&lt;=cCount,D198*cRateM,"")</f>
        <v/>
      </c>
      <c r="H198" s="23" t="str">
        <f>IF(B198&lt;=cCount,E198-G198,"")</f>
        <v/>
      </c>
      <c r="I198" s="23" t="str">
        <f>IF(B198&lt;=cCount,D198-H198,"")</f>
        <v/>
      </c>
    </row>
    <row r="199" spans="2:9" ht="21" customHeight="1" x14ac:dyDescent="0.3">
      <c r="B199" s="22" t="str">
        <f>IF(B198&lt;cCount,B198+1,"")</f>
        <v/>
      </c>
      <c r="C199" s="22" t="str">
        <f>IF(B199&lt;=cCount,"Погашение кредита","")</f>
        <v/>
      </c>
      <c r="D199" s="23" t="str">
        <f>IF(B199&lt;=cCount,I198,"")</f>
        <v/>
      </c>
      <c r="E199" s="23" t="str">
        <f>IF(B199&lt;=cCount,cPayment,"")</f>
        <v/>
      </c>
      <c r="F199" s="24" t="str">
        <f>IF(B199&lt;=cCount,cCount-B199,"")</f>
        <v/>
      </c>
      <c r="G199" s="23" t="str">
        <f>IF(B199&lt;=cCount,D199*cRateM,"")</f>
        <v/>
      </c>
      <c r="H199" s="23" t="str">
        <f>IF(B199&lt;=cCount,E199-G199,"")</f>
        <v/>
      </c>
      <c r="I199" s="23" t="str">
        <f>IF(B199&lt;=cCount,D199-H199,"")</f>
        <v/>
      </c>
    </row>
    <row r="200" spans="2:9" ht="21" customHeight="1" x14ac:dyDescent="0.3">
      <c r="B200" s="22" t="str">
        <f>IF(B199&lt;cCount,B199+1,"")</f>
        <v/>
      </c>
      <c r="C200" s="22" t="str">
        <f>IF(B200&lt;=cCount,"Погашение кредита","")</f>
        <v/>
      </c>
      <c r="D200" s="23" t="str">
        <f>IF(B200&lt;=cCount,I199,"")</f>
        <v/>
      </c>
      <c r="E200" s="23" t="str">
        <f>IF(B200&lt;=cCount,cPayment,"")</f>
        <v/>
      </c>
      <c r="F200" s="24" t="str">
        <f>IF(B200&lt;=cCount,cCount-B200,"")</f>
        <v/>
      </c>
      <c r="G200" s="23" t="str">
        <f>IF(B200&lt;=cCount,D200*cRateM,"")</f>
        <v/>
      </c>
      <c r="H200" s="23" t="str">
        <f>IF(B200&lt;=cCount,E200-G200,"")</f>
        <v/>
      </c>
      <c r="I200" s="23" t="str">
        <f>IF(B200&lt;=cCount,D200-H200,"")</f>
        <v/>
      </c>
    </row>
    <row r="201" spans="2:9" ht="21" customHeight="1" x14ac:dyDescent="0.3">
      <c r="B201" s="22" t="str">
        <f>IF(B200&lt;cCount,B200+1,"")</f>
        <v/>
      </c>
      <c r="C201" s="22" t="str">
        <f>IF(B201&lt;=cCount,"Погашение кредита","")</f>
        <v/>
      </c>
      <c r="D201" s="23" t="str">
        <f>IF(B201&lt;=cCount,I200,"")</f>
        <v/>
      </c>
      <c r="E201" s="23" t="str">
        <f>IF(B201&lt;=cCount,cPayment,"")</f>
        <v/>
      </c>
      <c r="F201" s="24" t="str">
        <f>IF(B201&lt;=cCount,cCount-B201,"")</f>
        <v/>
      </c>
      <c r="G201" s="23" t="str">
        <f>IF(B201&lt;=cCount,D201*cRateM,"")</f>
        <v/>
      </c>
      <c r="H201" s="23" t="str">
        <f>IF(B201&lt;=cCount,E201-G201,"")</f>
        <v/>
      </c>
      <c r="I201" s="23" t="str">
        <f>IF(B201&lt;=cCount,D201-H201,"")</f>
        <v/>
      </c>
    </row>
    <row r="202" spans="2:9" ht="21" customHeight="1" x14ac:dyDescent="0.3">
      <c r="B202" s="22" t="str">
        <f>IF(B201&lt;cCount,B201+1,"")</f>
        <v/>
      </c>
      <c r="C202" s="22" t="str">
        <f>IF(B202&lt;=cCount,"Погашение кредита","")</f>
        <v/>
      </c>
      <c r="D202" s="23" t="str">
        <f>IF(B202&lt;=cCount,I201,"")</f>
        <v/>
      </c>
      <c r="E202" s="23" t="str">
        <f>IF(B202&lt;=cCount,cPayment,"")</f>
        <v/>
      </c>
      <c r="F202" s="24" t="str">
        <f>IF(B202&lt;=cCount,cCount-B202,"")</f>
        <v/>
      </c>
      <c r="G202" s="23" t="str">
        <f>IF(B202&lt;=cCount,D202*cRateM,"")</f>
        <v/>
      </c>
      <c r="H202" s="23" t="str">
        <f>IF(B202&lt;=cCount,E202-G202,"")</f>
        <v/>
      </c>
      <c r="I202" s="23" t="str">
        <f>IF(B202&lt;=cCount,D202-H202,"")</f>
        <v/>
      </c>
    </row>
    <row r="203" spans="2:9" ht="21" customHeight="1" x14ac:dyDescent="0.3">
      <c r="B203" s="22" t="str">
        <f>IF(B202&lt;cCount,B202+1,"")</f>
        <v/>
      </c>
      <c r="C203" s="22" t="str">
        <f>IF(B203&lt;=cCount,"Погашение кредита","")</f>
        <v/>
      </c>
      <c r="D203" s="23" t="str">
        <f>IF(B203&lt;=cCount,I202,"")</f>
        <v/>
      </c>
      <c r="E203" s="23" t="str">
        <f>IF(B203&lt;=cCount,cPayment,"")</f>
        <v/>
      </c>
      <c r="F203" s="24" t="str">
        <f>IF(B203&lt;=cCount,cCount-B203,"")</f>
        <v/>
      </c>
      <c r="G203" s="23" t="str">
        <f>IF(B203&lt;=cCount,D203*cRateM,"")</f>
        <v/>
      </c>
      <c r="H203" s="23" t="str">
        <f>IF(B203&lt;=cCount,E203-G203,"")</f>
        <v/>
      </c>
      <c r="I203" s="23" t="str">
        <f>IF(B203&lt;=cCount,D203-H203,"")</f>
        <v/>
      </c>
    </row>
    <row r="204" spans="2:9" ht="21" customHeight="1" x14ac:dyDescent="0.3">
      <c r="B204" s="22" t="str">
        <f>IF(B203&lt;cCount,B203+1,"")</f>
        <v/>
      </c>
      <c r="C204" s="22" t="str">
        <f>IF(B204&lt;=cCount,"Погашение кредита","")</f>
        <v/>
      </c>
      <c r="D204" s="23" t="str">
        <f>IF(B204&lt;=cCount,I203,"")</f>
        <v/>
      </c>
      <c r="E204" s="23" t="str">
        <f>IF(B204&lt;=cCount,cPayment,"")</f>
        <v/>
      </c>
      <c r="F204" s="24" t="str">
        <f>IF(B204&lt;=cCount,cCount-B204,"")</f>
        <v/>
      </c>
      <c r="G204" s="23" t="str">
        <f>IF(B204&lt;=cCount,D204*cRateM,"")</f>
        <v/>
      </c>
      <c r="H204" s="23" t="str">
        <f>IF(B204&lt;=cCount,E204-G204,"")</f>
        <v/>
      </c>
      <c r="I204" s="23" t="str">
        <f>IF(B204&lt;=cCount,D204-H204,"")</f>
        <v/>
      </c>
    </row>
    <row r="205" spans="2:9" ht="21" customHeight="1" x14ac:dyDescent="0.3">
      <c r="B205" s="22" t="str">
        <f>IF(B204&lt;cCount,B204+1,"")</f>
        <v/>
      </c>
      <c r="C205" s="22" t="str">
        <f>IF(B205&lt;=cCount,"Погашение кредита","")</f>
        <v/>
      </c>
      <c r="D205" s="23" t="str">
        <f>IF(B205&lt;=cCount,I204,"")</f>
        <v/>
      </c>
      <c r="E205" s="23" t="str">
        <f>IF(B205&lt;=cCount,cPayment,"")</f>
        <v/>
      </c>
      <c r="F205" s="24" t="str">
        <f>IF(B205&lt;=cCount,cCount-B205,"")</f>
        <v/>
      </c>
      <c r="G205" s="23" t="str">
        <f>IF(B205&lt;=cCount,D205*cRateM,"")</f>
        <v/>
      </c>
      <c r="H205" s="23" t="str">
        <f>IF(B205&lt;=cCount,E205-G205,"")</f>
        <v/>
      </c>
      <c r="I205" s="23" t="str">
        <f>IF(B205&lt;=cCount,D205-H205,"")</f>
        <v/>
      </c>
    </row>
    <row r="206" spans="2:9" ht="21" customHeight="1" x14ac:dyDescent="0.3">
      <c r="B206" s="22" t="str">
        <f>IF(B205&lt;cCount,B205+1,"")</f>
        <v/>
      </c>
      <c r="C206" s="22" t="str">
        <f>IF(B206&lt;=cCount,"Погашение кредита","")</f>
        <v/>
      </c>
      <c r="D206" s="23" t="str">
        <f>IF(B206&lt;=cCount,I205,"")</f>
        <v/>
      </c>
      <c r="E206" s="23" t="str">
        <f>IF(B206&lt;=cCount,cPayment,"")</f>
        <v/>
      </c>
      <c r="F206" s="24" t="str">
        <f>IF(B206&lt;=cCount,cCount-B206,"")</f>
        <v/>
      </c>
      <c r="G206" s="23" t="str">
        <f>IF(B206&lt;=cCount,D206*cRateM,"")</f>
        <v/>
      </c>
      <c r="H206" s="23" t="str">
        <f>IF(B206&lt;=cCount,E206-G206,"")</f>
        <v/>
      </c>
      <c r="I206" s="23" t="str">
        <f>IF(B206&lt;=cCount,D206-H206,"")</f>
        <v/>
      </c>
    </row>
    <row r="207" spans="2:9" ht="21" customHeight="1" x14ac:dyDescent="0.3">
      <c r="B207" s="22" t="str">
        <f>IF(B206&lt;cCount,B206+1,"")</f>
        <v/>
      </c>
      <c r="C207" s="22" t="str">
        <f>IF(B207&lt;=cCount,"Погашение кредита","")</f>
        <v/>
      </c>
      <c r="D207" s="23" t="str">
        <f>IF(B207&lt;=cCount,I206,"")</f>
        <v/>
      </c>
      <c r="E207" s="23" t="str">
        <f>IF(B207&lt;=cCount,cPayment,"")</f>
        <v/>
      </c>
      <c r="F207" s="24" t="str">
        <f>IF(B207&lt;=cCount,cCount-B207,"")</f>
        <v/>
      </c>
      <c r="G207" s="23" t="str">
        <f>IF(B207&lt;=cCount,D207*cRateM,"")</f>
        <v/>
      </c>
      <c r="H207" s="23" t="str">
        <f>IF(B207&lt;=cCount,E207-G207,"")</f>
        <v/>
      </c>
      <c r="I207" s="23" t="str">
        <f>IF(B207&lt;=cCount,D207-H207,"")</f>
        <v/>
      </c>
    </row>
    <row r="208" spans="2:9" ht="21" customHeight="1" x14ac:dyDescent="0.3">
      <c r="B208" s="22" t="str">
        <f>IF(B207&lt;cCount,B207+1,"")</f>
        <v/>
      </c>
      <c r="C208" s="22" t="str">
        <f>IF(B208&lt;=cCount,"Погашение кредита","")</f>
        <v/>
      </c>
      <c r="D208" s="23" t="str">
        <f>IF(B208&lt;=cCount,I207,"")</f>
        <v/>
      </c>
      <c r="E208" s="23" t="str">
        <f>IF(B208&lt;=cCount,cPayment,"")</f>
        <v/>
      </c>
      <c r="F208" s="24" t="str">
        <f>IF(B208&lt;=cCount,cCount-B208,"")</f>
        <v/>
      </c>
      <c r="G208" s="23" t="str">
        <f>IF(B208&lt;=cCount,D208*cRateM,"")</f>
        <v/>
      </c>
      <c r="H208" s="23" t="str">
        <f>IF(B208&lt;=cCount,E208-G208,"")</f>
        <v/>
      </c>
      <c r="I208" s="23" t="str">
        <f>IF(B208&lt;=cCount,D208-H208,"")</f>
        <v/>
      </c>
    </row>
    <row r="209" spans="2:9" ht="21" customHeight="1" x14ac:dyDescent="0.3">
      <c r="B209" s="22" t="str">
        <f>IF(B208&lt;cCount,B208+1,"")</f>
        <v/>
      </c>
      <c r="C209" s="22" t="str">
        <f>IF(B209&lt;=cCount,"Погашение кредита","")</f>
        <v/>
      </c>
      <c r="D209" s="23" t="str">
        <f>IF(B209&lt;=cCount,I208,"")</f>
        <v/>
      </c>
      <c r="E209" s="23" t="str">
        <f>IF(B209&lt;=cCount,cPayment,"")</f>
        <v/>
      </c>
      <c r="F209" s="24" t="str">
        <f>IF(B209&lt;=cCount,cCount-B209,"")</f>
        <v/>
      </c>
      <c r="G209" s="23" t="str">
        <f>IF(B209&lt;=cCount,D209*cRateM,"")</f>
        <v/>
      </c>
      <c r="H209" s="23" t="str">
        <f>IF(B209&lt;=cCount,E209-G209,"")</f>
        <v/>
      </c>
      <c r="I209" s="23" t="str">
        <f>IF(B209&lt;=cCount,D209-H209,"")</f>
        <v/>
      </c>
    </row>
    <row r="210" spans="2:9" ht="21" customHeight="1" x14ac:dyDescent="0.3">
      <c r="B210" s="22" t="str">
        <f>IF(B209&lt;cCount,B209+1,"")</f>
        <v/>
      </c>
      <c r="C210" s="22" t="str">
        <f>IF(B210&lt;=cCount,"Погашение кредита","")</f>
        <v/>
      </c>
      <c r="D210" s="23" t="str">
        <f>IF(B210&lt;=cCount,I209,"")</f>
        <v/>
      </c>
      <c r="E210" s="23" t="str">
        <f>IF(B210&lt;=cCount,cPayment,"")</f>
        <v/>
      </c>
      <c r="F210" s="24" t="str">
        <f>IF(B210&lt;=cCount,cCount-B210,"")</f>
        <v/>
      </c>
      <c r="G210" s="23" t="str">
        <f>IF(B210&lt;=cCount,D210*cRateM,"")</f>
        <v/>
      </c>
      <c r="H210" s="23" t="str">
        <f>IF(B210&lt;=cCount,E210-G210,"")</f>
        <v/>
      </c>
      <c r="I210" s="23" t="str">
        <f>IF(B210&lt;=cCount,D210-H210,"")</f>
        <v/>
      </c>
    </row>
    <row r="211" spans="2:9" ht="21" customHeight="1" x14ac:dyDescent="0.3">
      <c r="B211" s="22" t="str">
        <f>IF(B210&lt;cCount,B210+1,"")</f>
        <v/>
      </c>
      <c r="C211" s="22" t="str">
        <f>IF(B211&lt;=cCount,"Погашение кредита","")</f>
        <v/>
      </c>
      <c r="D211" s="23" t="str">
        <f>IF(B211&lt;=cCount,I210,"")</f>
        <v/>
      </c>
      <c r="E211" s="23" t="str">
        <f>IF(B211&lt;=cCount,cPayment,"")</f>
        <v/>
      </c>
      <c r="F211" s="24" t="str">
        <f>IF(B211&lt;=cCount,cCount-B211,"")</f>
        <v/>
      </c>
      <c r="G211" s="23" t="str">
        <f>IF(B211&lt;=cCount,D211*cRateM,"")</f>
        <v/>
      </c>
      <c r="H211" s="23" t="str">
        <f>IF(B211&lt;=cCount,E211-G211,"")</f>
        <v/>
      </c>
      <c r="I211" s="23" t="str">
        <f>IF(B211&lt;=cCount,D211-H211,"")</f>
        <v/>
      </c>
    </row>
    <row r="212" spans="2:9" ht="21" customHeight="1" x14ac:dyDescent="0.3">
      <c r="B212" s="22" t="str">
        <f>IF(B211&lt;cCount,B211+1,"")</f>
        <v/>
      </c>
      <c r="C212" s="22" t="str">
        <f>IF(B212&lt;=cCount,"Погашение кредита","")</f>
        <v/>
      </c>
      <c r="D212" s="23" t="str">
        <f>IF(B212&lt;=cCount,I211,"")</f>
        <v/>
      </c>
      <c r="E212" s="23" t="str">
        <f>IF(B212&lt;=cCount,cPayment,"")</f>
        <v/>
      </c>
      <c r="F212" s="24" t="str">
        <f>IF(B212&lt;=cCount,cCount-B212,"")</f>
        <v/>
      </c>
      <c r="G212" s="23" t="str">
        <f>IF(B212&lt;=cCount,D212*cRateM,"")</f>
        <v/>
      </c>
      <c r="H212" s="23" t="str">
        <f>IF(B212&lt;=cCount,E212-G212,"")</f>
        <v/>
      </c>
      <c r="I212" s="23" t="str">
        <f>IF(B212&lt;=cCount,D212-H212,"")</f>
        <v/>
      </c>
    </row>
    <row r="213" spans="2:9" ht="21" customHeight="1" x14ac:dyDescent="0.3">
      <c r="B213" s="22" t="str">
        <f>IF(B212&lt;cCount,B212+1,"")</f>
        <v/>
      </c>
      <c r="C213" s="22" t="str">
        <f>IF(B213&lt;=cCount,"Погашение кредита","")</f>
        <v/>
      </c>
      <c r="D213" s="23" t="str">
        <f>IF(B213&lt;=cCount,I212,"")</f>
        <v/>
      </c>
      <c r="E213" s="23" t="str">
        <f>IF(B213&lt;=cCount,cPayment,"")</f>
        <v/>
      </c>
      <c r="F213" s="24" t="str">
        <f>IF(B213&lt;=cCount,cCount-B213,"")</f>
        <v/>
      </c>
      <c r="G213" s="23" t="str">
        <f>IF(B213&lt;=cCount,D213*cRateM,"")</f>
        <v/>
      </c>
      <c r="H213" s="23" t="str">
        <f>IF(B213&lt;=cCount,E213-G213,"")</f>
        <v/>
      </c>
      <c r="I213" s="23" t="str">
        <f>IF(B213&lt;=cCount,D213-H213,"")</f>
        <v/>
      </c>
    </row>
    <row r="214" spans="2:9" ht="21" customHeight="1" x14ac:dyDescent="0.3">
      <c r="B214" s="22" t="str">
        <f>IF(B213&lt;cCount,B213+1,"")</f>
        <v/>
      </c>
      <c r="C214" s="22" t="str">
        <f>IF(B214&lt;=cCount,"Погашение кредита","")</f>
        <v/>
      </c>
      <c r="D214" s="23" t="str">
        <f>IF(B214&lt;=cCount,I213,"")</f>
        <v/>
      </c>
      <c r="E214" s="23" t="str">
        <f>IF(B214&lt;=cCount,cPayment,"")</f>
        <v/>
      </c>
      <c r="F214" s="24" t="str">
        <f>IF(B214&lt;=cCount,cCount-B214,"")</f>
        <v/>
      </c>
      <c r="G214" s="23" t="str">
        <f>IF(B214&lt;=cCount,D214*cRateM,"")</f>
        <v/>
      </c>
      <c r="H214" s="23" t="str">
        <f>IF(B214&lt;=cCount,E214-G214,"")</f>
        <v/>
      </c>
      <c r="I214" s="23" t="str">
        <f>IF(B214&lt;=cCount,D214-H214,"")</f>
        <v/>
      </c>
    </row>
    <row r="215" spans="2:9" ht="21" customHeight="1" x14ac:dyDescent="0.3">
      <c r="B215" s="22" t="str">
        <f>IF(B214&lt;cCount,B214+1,"")</f>
        <v/>
      </c>
      <c r="C215" s="22" t="str">
        <f>IF(B215&lt;=cCount,"Погашение кредита","")</f>
        <v/>
      </c>
      <c r="D215" s="23" t="str">
        <f>IF(B215&lt;=cCount,I214,"")</f>
        <v/>
      </c>
      <c r="E215" s="23" t="str">
        <f>IF(B215&lt;=cCount,cPayment,"")</f>
        <v/>
      </c>
      <c r="F215" s="24" t="str">
        <f>IF(B215&lt;=cCount,cCount-B215,"")</f>
        <v/>
      </c>
      <c r="G215" s="23" t="str">
        <f>IF(B215&lt;=cCount,D215*cRateM,"")</f>
        <v/>
      </c>
      <c r="H215" s="23" t="str">
        <f>IF(B215&lt;=cCount,E215-G215,"")</f>
        <v/>
      </c>
      <c r="I215" s="23" t="str">
        <f>IF(B215&lt;=cCount,D215-H215,"")</f>
        <v/>
      </c>
    </row>
    <row r="216" spans="2:9" ht="21" customHeight="1" x14ac:dyDescent="0.3">
      <c r="B216" s="22" t="str">
        <f>IF(B215&lt;cCount,B215+1,"")</f>
        <v/>
      </c>
      <c r="C216" s="22" t="str">
        <f>IF(B216&lt;=cCount,"Погашение кредита","")</f>
        <v/>
      </c>
      <c r="D216" s="23" t="str">
        <f>IF(B216&lt;=cCount,I215,"")</f>
        <v/>
      </c>
      <c r="E216" s="23" t="str">
        <f>IF(B216&lt;=cCount,cPayment,"")</f>
        <v/>
      </c>
      <c r="F216" s="24" t="str">
        <f>IF(B216&lt;=cCount,cCount-B216,"")</f>
        <v/>
      </c>
      <c r="G216" s="23" t="str">
        <f>IF(B216&lt;=cCount,D216*cRateM,"")</f>
        <v/>
      </c>
      <c r="H216" s="23" t="str">
        <f>IF(B216&lt;=cCount,E216-G216,"")</f>
        <v/>
      </c>
      <c r="I216" s="23" t="str">
        <f>IF(B216&lt;=cCount,D216-H216,"")</f>
        <v/>
      </c>
    </row>
    <row r="217" spans="2:9" ht="21" customHeight="1" x14ac:dyDescent="0.3">
      <c r="B217" s="22" t="str">
        <f>IF(B216&lt;cCount,B216+1,"")</f>
        <v/>
      </c>
      <c r="C217" s="22" t="str">
        <f>IF(B217&lt;=cCount,"Погашение кредита","")</f>
        <v/>
      </c>
      <c r="D217" s="23" t="str">
        <f>IF(B217&lt;=cCount,I216,"")</f>
        <v/>
      </c>
      <c r="E217" s="23" t="str">
        <f>IF(B217&lt;=cCount,cPayment,"")</f>
        <v/>
      </c>
      <c r="F217" s="24" t="str">
        <f>IF(B217&lt;=cCount,cCount-B217,"")</f>
        <v/>
      </c>
      <c r="G217" s="23" t="str">
        <f>IF(B217&lt;=cCount,D217*cRateM,"")</f>
        <v/>
      </c>
      <c r="H217" s="23" t="str">
        <f>IF(B217&lt;=cCount,E217-G217,"")</f>
        <v/>
      </c>
      <c r="I217" s="23" t="str">
        <f>IF(B217&lt;=cCount,D217-H217,"")</f>
        <v/>
      </c>
    </row>
    <row r="218" spans="2:9" ht="21" customHeight="1" x14ac:dyDescent="0.3">
      <c r="B218" s="22" t="str">
        <f>IF(B217&lt;cCount,B217+1,"")</f>
        <v/>
      </c>
      <c r="C218" s="22" t="str">
        <f>IF(B218&lt;=cCount,"Погашение кредита","")</f>
        <v/>
      </c>
      <c r="D218" s="23" t="str">
        <f>IF(B218&lt;=cCount,I217,"")</f>
        <v/>
      </c>
      <c r="E218" s="23" t="str">
        <f>IF(B218&lt;=cCount,cPayment,"")</f>
        <v/>
      </c>
      <c r="F218" s="24" t="str">
        <f>IF(B218&lt;=cCount,cCount-B218,"")</f>
        <v/>
      </c>
      <c r="G218" s="23" t="str">
        <f>IF(B218&lt;=cCount,D218*cRateM,"")</f>
        <v/>
      </c>
      <c r="H218" s="23" t="str">
        <f>IF(B218&lt;=cCount,E218-G218,"")</f>
        <v/>
      </c>
      <c r="I218" s="23" t="str">
        <f>IF(B218&lt;=cCount,D218-H218,"")</f>
        <v/>
      </c>
    </row>
    <row r="219" spans="2:9" ht="21" customHeight="1" x14ac:dyDescent="0.3">
      <c r="B219" s="22" t="str">
        <f>IF(B218&lt;cCount,B218+1,"")</f>
        <v/>
      </c>
      <c r="C219" s="22" t="str">
        <f>IF(B219&lt;=cCount,"Погашение кредита","")</f>
        <v/>
      </c>
      <c r="D219" s="23" t="str">
        <f>IF(B219&lt;=cCount,I218,"")</f>
        <v/>
      </c>
      <c r="E219" s="23" t="str">
        <f>IF(B219&lt;=cCount,cPayment,"")</f>
        <v/>
      </c>
      <c r="F219" s="24" t="str">
        <f>IF(B219&lt;=cCount,cCount-B219,"")</f>
        <v/>
      </c>
      <c r="G219" s="23" t="str">
        <f>IF(B219&lt;=cCount,D219*cRateM,"")</f>
        <v/>
      </c>
      <c r="H219" s="23" t="str">
        <f>IF(B219&lt;=cCount,E219-G219,"")</f>
        <v/>
      </c>
      <c r="I219" s="23" t="str">
        <f>IF(B219&lt;=cCount,D219-H219,"")</f>
        <v/>
      </c>
    </row>
    <row r="220" spans="2:9" ht="21" customHeight="1" x14ac:dyDescent="0.3">
      <c r="B220" s="22" t="str">
        <f>IF(B219&lt;cCount,B219+1,"")</f>
        <v/>
      </c>
      <c r="C220" s="22" t="str">
        <f>IF(B220&lt;=cCount,"Погашение кредита","")</f>
        <v/>
      </c>
      <c r="D220" s="23" t="str">
        <f>IF(B220&lt;=cCount,I219,"")</f>
        <v/>
      </c>
      <c r="E220" s="23" t="str">
        <f>IF(B220&lt;=cCount,cPayment,"")</f>
        <v/>
      </c>
      <c r="F220" s="24" t="str">
        <f>IF(B220&lt;=cCount,cCount-B220,"")</f>
        <v/>
      </c>
      <c r="G220" s="23" t="str">
        <f>IF(B220&lt;=cCount,D220*cRateM,"")</f>
        <v/>
      </c>
      <c r="H220" s="23" t="str">
        <f>IF(B220&lt;=cCount,E220-G220,"")</f>
        <v/>
      </c>
      <c r="I220" s="23" t="str">
        <f>IF(B220&lt;=cCount,D220-H220,"")</f>
        <v/>
      </c>
    </row>
    <row r="221" spans="2:9" ht="21" customHeight="1" x14ac:dyDescent="0.3">
      <c r="B221" s="22" t="str">
        <f>IF(B220&lt;cCount,B220+1,"")</f>
        <v/>
      </c>
      <c r="C221" s="22" t="str">
        <f>IF(B221&lt;=cCount,"Погашение кредита","")</f>
        <v/>
      </c>
      <c r="D221" s="23" t="str">
        <f>IF(B221&lt;=cCount,I220,"")</f>
        <v/>
      </c>
      <c r="E221" s="23" t="str">
        <f>IF(B221&lt;=cCount,cPayment,"")</f>
        <v/>
      </c>
      <c r="F221" s="24" t="str">
        <f>IF(B221&lt;=cCount,cCount-B221,"")</f>
        <v/>
      </c>
      <c r="G221" s="23" t="str">
        <f>IF(B221&lt;=cCount,D221*cRateM,"")</f>
        <v/>
      </c>
      <c r="H221" s="23" t="str">
        <f>IF(B221&lt;=cCount,E221-G221,"")</f>
        <v/>
      </c>
      <c r="I221" s="23" t="str">
        <f>IF(B221&lt;=cCount,D221-H221,"")</f>
        <v/>
      </c>
    </row>
    <row r="222" spans="2:9" ht="21" customHeight="1" x14ac:dyDescent="0.3">
      <c r="B222" s="22" t="str">
        <f>IF(B221&lt;cCount,B221+1,"")</f>
        <v/>
      </c>
      <c r="C222" s="22" t="str">
        <f>IF(B222&lt;=cCount,"Погашение кредита","")</f>
        <v/>
      </c>
      <c r="D222" s="23" t="str">
        <f>IF(B222&lt;=cCount,I221,"")</f>
        <v/>
      </c>
      <c r="E222" s="23" t="str">
        <f>IF(B222&lt;=cCount,cPayment,"")</f>
        <v/>
      </c>
      <c r="F222" s="24" t="str">
        <f>IF(B222&lt;=cCount,cCount-B222,"")</f>
        <v/>
      </c>
      <c r="G222" s="23" t="str">
        <f>IF(B222&lt;=cCount,D222*cRateM,"")</f>
        <v/>
      </c>
      <c r="H222" s="23" t="str">
        <f>IF(B222&lt;=cCount,E222-G222,"")</f>
        <v/>
      </c>
      <c r="I222" s="23" t="str">
        <f>IF(B222&lt;=cCount,D222-H222,"")</f>
        <v/>
      </c>
    </row>
    <row r="223" spans="2:9" ht="21" customHeight="1" x14ac:dyDescent="0.3">
      <c r="B223" s="22" t="str">
        <f>IF(B222&lt;cCount,B222+1,"")</f>
        <v/>
      </c>
      <c r="C223" s="22" t="str">
        <f>IF(B223&lt;=cCount,"Погашение кредита","")</f>
        <v/>
      </c>
      <c r="D223" s="23" t="str">
        <f>IF(B223&lt;=cCount,I222,"")</f>
        <v/>
      </c>
      <c r="E223" s="23" t="str">
        <f>IF(B223&lt;=cCount,cPayment,"")</f>
        <v/>
      </c>
      <c r="F223" s="24" t="str">
        <f>IF(B223&lt;=cCount,cCount-B223,"")</f>
        <v/>
      </c>
      <c r="G223" s="23" t="str">
        <f>IF(B223&lt;=cCount,D223*cRateM,"")</f>
        <v/>
      </c>
      <c r="H223" s="23" t="str">
        <f>IF(B223&lt;=cCount,E223-G223,"")</f>
        <v/>
      </c>
      <c r="I223" s="23" t="str">
        <f>IF(B223&lt;=cCount,D223-H223,"")</f>
        <v/>
      </c>
    </row>
    <row r="224" spans="2:9" ht="21" customHeight="1" x14ac:dyDescent="0.3">
      <c r="B224" s="22" t="str">
        <f>IF(B223&lt;cCount,B223+1,"")</f>
        <v/>
      </c>
      <c r="C224" s="22" t="str">
        <f>IF(B224&lt;=cCount,"Погашение кредита","")</f>
        <v/>
      </c>
      <c r="D224" s="23" t="str">
        <f>IF(B224&lt;=cCount,I223,"")</f>
        <v/>
      </c>
      <c r="E224" s="23" t="str">
        <f>IF(B224&lt;=cCount,cPayment,"")</f>
        <v/>
      </c>
      <c r="F224" s="24" t="str">
        <f>IF(B224&lt;=cCount,cCount-B224,"")</f>
        <v/>
      </c>
      <c r="G224" s="23" t="str">
        <f>IF(B224&lt;=cCount,D224*cRateM,"")</f>
        <v/>
      </c>
      <c r="H224" s="23" t="str">
        <f>IF(B224&lt;=cCount,E224-G224,"")</f>
        <v/>
      </c>
      <c r="I224" s="23" t="str">
        <f>IF(B224&lt;=cCount,D224-H224,"")</f>
        <v/>
      </c>
    </row>
    <row r="225" spans="2:9" ht="21" customHeight="1" x14ac:dyDescent="0.3">
      <c r="B225" s="22" t="str">
        <f>IF(B224&lt;cCount,B224+1,"")</f>
        <v/>
      </c>
      <c r="C225" s="22" t="str">
        <f>IF(B225&lt;=cCount,"Погашение кредита","")</f>
        <v/>
      </c>
      <c r="D225" s="23" t="str">
        <f>IF(B225&lt;=cCount,I224,"")</f>
        <v/>
      </c>
      <c r="E225" s="23" t="str">
        <f>IF(B225&lt;=cCount,cPayment,"")</f>
        <v/>
      </c>
      <c r="F225" s="24" t="str">
        <f>IF(B225&lt;=cCount,cCount-B225,"")</f>
        <v/>
      </c>
      <c r="G225" s="23" t="str">
        <f>IF(B225&lt;=cCount,D225*cRateM,"")</f>
        <v/>
      </c>
      <c r="H225" s="23" t="str">
        <f>IF(B225&lt;=cCount,E225-G225,"")</f>
        <v/>
      </c>
      <c r="I225" s="23" t="str">
        <f>IF(B225&lt;=cCount,D225-H225,"")</f>
        <v/>
      </c>
    </row>
    <row r="226" spans="2:9" ht="21" customHeight="1" x14ac:dyDescent="0.3">
      <c r="B226" s="22" t="str">
        <f>IF(B225&lt;cCount,B225+1,"")</f>
        <v/>
      </c>
      <c r="C226" s="22" t="str">
        <f>IF(B226&lt;=cCount,"Погашение кредита","")</f>
        <v/>
      </c>
      <c r="D226" s="23" t="str">
        <f>IF(B226&lt;=cCount,I225,"")</f>
        <v/>
      </c>
      <c r="E226" s="23" t="str">
        <f>IF(B226&lt;=cCount,cPayment,"")</f>
        <v/>
      </c>
      <c r="F226" s="24" t="str">
        <f>IF(B226&lt;=cCount,cCount-B226,"")</f>
        <v/>
      </c>
      <c r="G226" s="23" t="str">
        <f>IF(B226&lt;=cCount,D226*cRateM,"")</f>
        <v/>
      </c>
      <c r="H226" s="23" t="str">
        <f>IF(B226&lt;=cCount,E226-G226,"")</f>
        <v/>
      </c>
      <c r="I226" s="23" t="str">
        <f>IF(B226&lt;=cCount,D226-H226,"")</f>
        <v/>
      </c>
    </row>
    <row r="227" spans="2:9" ht="21" customHeight="1" x14ac:dyDescent="0.3">
      <c r="B227" s="22" t="str">
        <f>IF(B226&lt;cCount,B226+1,"")</f>
        <v/>
      </c>
      <c r="C227" s="22" t="str">
        <f>IF(B227&lt;=cCount,"Погашение кредита","")</f>
        <v/>
      </c>
      <c r="D227" s="23" t="str">
        <f>IF(B227&lt;=cCount,I226,"")</f>
        <v/>
      </c>
      <c r="E227" s="23" t="str">
        <f>IF(B227&lt;=cCount,cPayment,"")</f>
        <v/>
      </c>
      <c r="F227" s="24" t="str">
        <f>IF(B227&lt;=cCount,cCount-B227,"")</f>
        <v/>
      </c>
      <c r="G227" s="23" t="str">
        <f>IF(B227&lt;=cCount,D227*cRateM,"")</f>
        <v/>
      </c>
      <c r="H227" s="23" t="str">
        <f>IF(B227&lt;=cCount,E227-G227,"")</f>
        <v/>
      </c>
      <c r="I227" s="23" t="str">
        <f>IF(B227&lt;=cCount,D227-H227,"")</f>
        <v/>
      </c>
    </row>
    <row r="228" spans="2:9" ht="21" customHeight="1" x14ac:dyDescent="0.3">
      <c r="B228" s="22" t="str">
        <f>IF(B227&lt;cCount,B227+1,"")</f>
        <v/>
      </c>
      <c r="C228" s="22" t="str">
        <f>IF(B228&lt;=cCount,"Погашение кредита","")</f>
        <v/>
      </c>
      <c r="D228" s="23" t="str">
        <f>IF(B228&lt;=cCount,I227,"")</f>
        <v/>
      </c>
      <c r="E228" s="23" t="str">
        <f>IF(B228&lt;=cCount,cPayment,"")</f>
        <v/>
      </c>
      <c r="F228" s="24" t="str">
        <f>IF(B228&lt;=cCount,cCount-B228,"")</f>
        <v/>
      </c>
      <c r="G228" s="23" t="str">
        <f>IF(B228&lt;=cCount,D228*cRateM,"")</f>
        <v/>
      </c>
      <c r="H228" s="23" t="str">
        <f>IF(B228&lt;=cCount,E228-G228,"")</f>
        <v/>
      </c>
      <c r="I228" s="23" t="str">
        <f>IF(B228&lt;=cCount,D228-H228,"")</f>
        <v/>
      </c>
    </row>
    <row r="229" spans="2:9" ht="21" customHeight="1" x14ac:dyDescent="0.3">
      <c r="B229" s="22" t="str">
        <f>IF(B228&lt;cCount,B228+1,"")</f>
        <v/>
      </c>
      <c r="C229" s="22" t="str">
        <f>IF(B229&lt;=cCount,"Погашение кредита","")</f>
        <v/>
      </c>
      <c r="D229" s="23" t="str">
        <f>IF(B229&lt;=cCount,I228,"")</f>
        <v/>
      </c>
      <c r="E229" s="23" t="str">
        <f>IF(B229&lt;=cCount,cPayment,"")</f>
        <v/>
      </c>
      <c r="F229" s="24" t="str">
        <f>IF(B229&lt;=cCount,cCount-B229,"")</f>
        <v/>
      </c>
      <c r="G229" s="23" t="str">
        <f>IF(B229&lt;=cCount,D229*cRateM,"")</f>
        <v/>
      </c>
      <c r="H229" s="23" t="str">
        <f>IF(B229&lt;=cCount,E229-G229,"")</f>
        <v/>
      </c>
      <c r="I229" s="23" t="str">
        <f>IF(B229&lt;=cCount,D229-H229,"")</f>
        <v/>
      </c>
    </row>
    <row r="230" spans="2:9" ht="21" customHeight="1" x14ac:dyDescent="0.3">
      <c r="B230" s="22" t="str">
        <f>IF(B229&lt;cCount,B229+1,"")</f>
        <v/>
      </c>
      <c r="C230" s="22" t="str">
        <f>IF(B230&lt;=cCount,"Погашение кредита","")</f>
        <v/>
      </c>
      <c r="D230" s="23" t="str">
        <f>IF(B230&lt;=cCount,I229,"")</f>
        <v/>
      </c>
      <c r="E230" s="23" t="str">
        <f>IF(B230&lt;=cCount,cPayment,"")</f>
        <v/>
      </c>
      <c r="F230" s="24" t="str">
        <f>IF(B230&lt;=cCount,cCount-B230,"")</f>
        <v/>
      </c>
      <c r="G230" s="23" t="str">
        <f>IF(B230&lt;=cCount,D230*cRateM,"")</f>
        <v/>
      </c>
      <c r="H230" s="23" t="str">
        <f>IF(B230&lt;=cCount,E230-G230,"")</f>
        <v/>
      </c>
      <c r="I230" s="23" t="str">
        <f>IF(B230&lt;=cCount,D230-H230,"")</f>
        <v/>
      </c>
    </row>
    <row r="231" spans="2:9" ht="21" customHeight="1" x14ac:dyDescent="0.3">
      <c r="B231" s="22" t="str">
        <f>IF(B230&lt;cCount,B230+1,"")</f>
        <v/>
      </c>
      <c r="C231" s="22" t="str">
        <f>IF(B231&lt;=cCount,"Погашение кредита","")</f>
        <v/>
      </c>
      <c r="D231" s="23" t="str">
        <f>IF(B231&lt;=cCount,I230,"")</f>
        <v/>
      </c>
      <c r="E231" s="23" t="str">
        <f>IF(B231&lt;=cCount,cPayment,"")</f>
        <v/>
      </c>
      <c r="F231" s="24" t="str">
        <f>IF(B231&lt;=cCount,cCount-B231,"")</f>
        <v/>
      </c>
      <c r="G231" s="23" t="str">
        <f>IF(B231&lt;=cCount,D231*cRateM,"")</f>
        <v/>
      </c>
      <c r="H231" s="23" t="str">
        <f>IF(B231&lt;=cCount,E231-G231,"")</f>
        <v/>
      </c>
      <c r="I231" s="23" t="str">
        <f>IF(B231&lt;=cCount,D231-H231,"")</f>
        <v/>
      </c>
    </row>
    <row r="232" spans="2:9" ht="21" customHeight="1" x14ac:dyDescent="0.3">
      <c r="B232" s="22" t="str">
        <f>IF(B231&lt;cCount,B231+1,"")</f>
        <v/>
      </c>
      <c r="C232" s="22" t="str">
        <f>IF(B232&lt;=cCount,"Погашение кредита","")</f>
        <v/>
      </c>
      <c r="D232" s="23" t="str">
        <f>IF(B232&lt;=cCount,I231,"")</f>
        <v/>
      </c>
      <c r="E232" s="23" t="str">
        <f>IF(B232&lt;=cCount,cPayment,"")</f>
        <v/>
      </c>
      <c r="F232" s="24" t="str">
        <f>IF(B232&lt;=cCount,cCount-B232,"")</f>
        <v/>
      </c>
      <c r="G232" s="23" t="str">
        <f>IF(B232&lt;=cCount,D232*cRateM,"")</f>
        <v/>
      </c>
      <c r="H232" s="23" t="str">
        <f>IF(B232&lt;=cCount,E232-G232,"")</f>
        <v/>
      </c>
      <c r="I232" s="23" t="str">
        <f>IF(B232&lt;=cCount,D232-H232,"")</f>
        <v/>
      </c>
    </row>
    <row r="233" spans="2:9" ht="21" customHeight="1" x14ac:dyDescent="0.3">
      <c r="B233" s="22" t="str">
        <f>IF(B232&lt;cCount,B232+1,"")</f>
        <v/>
      </c>
      <c r="C233" s="22" t="str">
        <f>IF(B233&lt;=cCount,"Погашение кредита","")</f>
        <v/>
      </c>
      <c r="D233" s="23" t="str">
        <f>IF(B233&lt;=cCount,I232,"")</f>
        <v/>
      </c>
      <c r="E233" s="23" t="str">
        <f>IF(B233&lt;=cCount,cPayment,"")</f>
        <v/>
      </c>
      <c r="F233" s="24" t="str">
        <f>IF(B233&lt;=cCount,cCount-B233,"")</f>
        <v/>
      </c>
      <c r="G233" s="23" t="str">
        <f>IF(B233&lt;=cCount,D233*cRateM,"")</f>
        <v/>
      </c>
      <c r="H233" s="23" t="str">
        <f>IF(B233&lt;=cCount,E233-G233,"")</f>
        <v/>
      </c>
      <c r="I233" s="23" t="str">
        <f>IF(B233&lt;=cCount,D233-H233,"")</f>
        <v/>
      </c>
    </row>
    <row r="234" spans="2:9" ht="21" customHeight="1" x14ac:dyDescent="0.3">
      <c r="B234" s="22" t="str">
        <f>IF(B233&lt;cCount,B233+1,"")</f>
        <v/>
      </c>
      <c r="C234" s="22" t="str">
        <f>IF(B234&lt;=cCount,"Погашение кредита","")</f>
        <v/>
      </c>
      <c r="D234" s="23" t="str">
        <f>IF(B234&lt;=cCount,I233,"")</f>
        <v/>
      </c>
      <c r="E234" s="23" t="str">
        <f>IF(B234&lt;=cCount,cPayment,"")</f>
        <v/>
      </c>
      <c r="F234" s="24" t="str">
        <f>IF(B234&lt;=cCount,cCount-B234,"")</f>
        <v/>
      </c>
      <c r="G234" s="23" t="str">
        <f>IF(B234&lt;=cCount,D234*cRateM,"")</f>
        <v/>
      </c>
      <c r="H234" s="23" t="str">
        <f>IF(B234&lt;=cCount,E234-G234,"")</f>
        <v/>
      </c>
      <c r="I234" s="23" t="str">
        <f>IF(B234&lt;=cCount,D234-H234,"")</f>
        <v/>
      </c>
    </row>
    <row r="235" spans="2:9" ht="21" customHeight="1" x14ac:dyDescent="0.3">
      <c r="B235" s="22" t="str">
        <f>IF(B234&lt;cCount,B234+1,"")</f>
        <v/>
      </c>
      <c r="C235" s="22" t="str">
        <f>IF(B235&lt;=cCount,"Погашение кредита","")</f>
        <v/>
      </c>
      <c r="D235" s="23" t="str">
        <f>IF(B235&lt;=cCount,I234,"")</f>
        <v/>
      </c>
      <c r="E235" s="23" t="str">
        <f>IF(B235&lt;=cCount,cPayment,"")</f>
        <v/>
      </c>
      <c r="F235" s="24" t="str">
        <f>IF(B235&lt;=cCount,cCount-B235,"")</f>
        <v/>
      </c>
      <c r="G235" s="23" t="str">
        <f>IF(B235&lt;=cCount,D235*cRateM,"")</f>
        <v/>
      </c>
      <c r="H235" s="23" t="str">
        <f>IF(B235&lt;=cCount,E235-G235,"")</f>
        <v/>
      </c>
      <c r="I235" s="23" t="str">
        <f>IF(B235&lt;=cCount,D235-H235,"")</f>
        <v/>
      </c>
    </row>
    <row r="236" spans="2:9" ht="21" customHeight="1" x14ac:dyDescent="0.3">
      <c r="B236" s="22" t="str">
        <f>IF(B235&lt;cCount,B235+1,"")</f>
        <v/>
      </c>
      <c r="C236" s="22" t="str">
        <f>IF(B236&lt;=cCount,"Погашение кредита","")</f>
        <v/>
      </c>
      <c r="D236" s="23" t="str">
        <f>IF(B236&lt;=cCount,I235,"")</f>
        <v/>
      </c>
      <c r="E236" s="23" t="str">
        <f>IF(B236&lt;=cCount,cPayment,"")</f>
        <v/>
      </c>
      <c r="F236" s="24" t="str">
        <f>IF(B236&lt;=cCount,cCount-B236,"")</f>
        <v/>
      </c>
      <c r="G236" s="23" t="str">
        <f>IF(B236&lt;=cCount,D236*cRateM,"")</f>
        <v/>
      </c>
      <c r="H236" s="23" t="str">
        <f>IF(B236&lt;=cCount,E236-G236,"")</f>
        <v/>
      </c>
      <c r="I236" s="23" t="str">
        <f>IF(B236&lt;=cCount,D236-H236,"")</f>
        <v/>
      </c>
    </row>
    <row r="237" spans="2:9" ht="21" customHeight="1" x14ac:dyDescent="0.3">
      <c r="B237" s="22" t="str">
        <f>IF(B236&lt;cCount,B236+1,"")</f>
        <v/>
      </c>
      <c r="C237" s="22" t="str">
        <f>IF(B237&lt;=cCount,"Погашение кредита","")</f>
        <v/>
      </c>
      <c r="D237" s="23" t="str">
        <f>IF(B237&lt;=cCount,I236,"")</f>
        <v/>
      </c>
      <c r="E237" s="23" t="str">
        <f>IF(B237&lt;=cCount,cPayment,"")</f>
        <v/>
      </c>
      <c r="F237" s="24" t="str">
        <f>IF(B237&lt;=cCount,cCount-B237,"")</f>
        <v/>
      </c>
      <c r="G237" s="23" t="str">
        <f>IF(B237&lt;=cCount,D237*cRateM,"")</f>
        <v/>
      </c>
      <c r="H237" s="23" t="str">
        <f>IF(B237&lt;=cCount,E237-G237,"")</f>
        <v/>
      </c>
      <c r="I237" s="23" t="str">
        <f>IF(B237&lt;=cCount,D237-H237,"")</f>
        <v/>
      </c>
    </row>
    <row r="238" spans="2:9" ht="21" customHeight="1" x14ac:dyDescent="0.3">
      <c r="B238" s="22" t="str">
        <f>IF(B237&lt;cCount,B237+1,"")</f>
        <v/>
      </c>
      <c r="C238" s="22" t="str">
        <f>IF(B238&lt;=cCount,"Погашение кредита","")</f>
        <v/>
      </c>
      <c r="D238" s="23" t="str">
        <f>IF(B238&lt;=cCount,I237,"")</f>
        <v/>
      </c>
      <c r="E238" s="23" t="str">
        <f>IF(B238&lt;=cCount,cPayment,"")</f>
        <v/>
      </c>
      <c r="F238" s="24" t="str">
        <f>IF(B238&lt;=cCount,cCount-B238,"")</f>
        <v/>
      </c>
      <c r="G238" s="23" t="str">
        <f>IF(B238&lt;=cCount,D238*cRateM,"")</f>
        <v/>
      </c>
      <c r="H238" s="23" t="str">
        <f>IF(B238&lt;=cCount,E238-G238,"")</f>
        <v/>
      </c>
      <c r="I238" s="23" t="str">
        <f>IF(B238&lt;=cCount,D238-H238,"")</f>
        <v/>
      </c>
    </row>
    <row r="239" spans="2:9" ht="21" customHeight="1" x14ac:dyDescent="0.3">
      <c r="B239" s="22" t="str">
        <f>IF(B238&lt;cCount,B238+1,"")</f>
        <v/>
      </c>
      <c r="C239" s="22" t="str">
        <f>IF(B239&lt;=cCount,"Погашение кредита","")</f>
        <v/>
      </c>
      <c r="D239" s="23" t="str">
        <f>IF(B239&lt;=cCount,I238,"")</f>
        <v/>
      </c>
      <c r="E239" s="23" t="str">
        <f>IF(B239&lt;=cCount,cPayment,"")</f>
        <v/>
      </c>
      <c r="F239" s="24" t="str">
        <f>IF(B239&lt;=cCount,cCount-B239,"")</f>
        <v/>
      </c>
      <c r="G239" s="23" t="str">
        <f>IF(B239&lt;=cCount,D239*cRateM,"")</f>
        <v/>
      </c>
      <c r="H239" s="23" t="str">
        <f>IF(B239&lt;=cCount,E239-G239,"")</f>
        <v/>
      </c>
      <c r="I239" s="23" t="str">
        <f>IF(B239&lt;=cCount,D239-H239,"")</f>
        <v/>
      </c>
    </row>
    <row r="240" spans="2:9" ht="21" customHeight="1" x14ac:dyDescent="0.3">
      <c r="B240" s="22" t="str">
        <f>IF(B239&lt;cCount,B239+1,"")</f>
        <v/>
      </c>
      <c r="C240" s="22" t="str">
        <f>IF(B240&lt;=cCount,"Погашение кредита","")</f>
        <v/>
      </c>
      <c r="D240" s="23" t="str">
        <f>IF(B240&lt;=cCount,I239,"")</f>
        <v/>
      </c>
      <c r="E240" s="23" t="str">
        <f>IF(B240&lt;=cCount,cPayment,"")</f>
        <v/>
      </c>
      <c r="F240" s="24" t="str">
        <f>IF(B240&lt;=cCount,cCount-B240,"")</f>
        <v/>
      </c>
      <c r="G240" s="23" t="str">
        <f>IF(B240&lt;=cCount,D240*cRateM,"")</f>
        <v/>
      </c>
      <c r="H240" s="23" t="str">
        <f>IF(B240&lt;=cCount,E240-G240,"")</f>
        <v/>
      </c>
      <c r="I240" s="23" t="str">
        <f>IF(B240&lt;=cCount,D240-H240,"")</f>
        <v/>
      </c>
    </row>
    <row r="241" spans="2:9" ht="21" customHeight="1" x14ac:dyDescent="0.3">
      <c r="B241" s="22" t="str">
        <f>IF(B240&lt;cCount,B240+1,"")</f>
        <v/>
      </c>
      <c r="C241" s="22" t="str">
        <f>IF(B241&lt;=cCount,"Погашение кредита","")</f>
        <v/>
      </c>
      <c r="D241" s="23" t="str">
        <f>IF(B241&lt;=cCount,I240,"")</f>
        <v/>
      </c>
      <c r="E241" s="23" t="str">
        <f>IF(B241&lt;=cCount,cPayment,"")</f>
        <v/>
      </c>
      <c r="F241" s="24" t="str">
        <f>IF(B241&lt;=cCount,cCount-B241,"")</f>
        <v/>
      </c>
      <c r="G241" s="23" t="str">
        <f>IF(B241&lt;=cCount,D241*cRateM,"")</f>
        <v/>
      </c>
      <c r="H241" s="23" t="str">
        <f>IF(B241&lt;=cCount,E241-G241,"")</f>
        <v/>
      </c>
      <c r="I241" s="23" t="str">
        <f>IF(B241&lt;=cCount,D241-H241,"")</f>
        <v/>
      </c>
    </row>
    <row r="242" spans="2:9" ht="21" customHeight="1" x14ac:dyDescent="0.3">
      <c r="B242" s="22" t="str">
        <f>IF(B241&lt;cCount,B241+1,"")</f>
        <v/>
      </c>
      <c r="C242" s="22" t="str">
        <f>IF(B242&lt;=cCount,"Погашение кредита","")</f>
        <v/>
      </c>
      <c r="D242" s="23" t="str">
        <f>IF(B242&lt;=cCount,I241,"")</f>
        <v/>
      </c>
      <c r="E242" s="23" t="str">
        <f>IF(B242&lt;=cCount,cPayment,"")</f>
        <v/>
      </c>
      <c r="F242" s="24" t="str">
        <f>IF(B242&lt;=cCount,cCount-B242,"")</f>
        <v/>
      </c>
      <c r="G242" s="23" t="str">
        <f>IF(B242&lt;=cCount,D242*cRateM,"")</f>
        <v/>
      </c>
      <c r="H242" s="23" t="str">
        <f>IF(B242&lt;=cCount,E242-G242,"")</f>
        <v/>
      </c>
      <c r="I242" s="23" t="str">
        <f>IF(B242&lt;=cCount,D242-H242,"")</f>
        <v/>
      </c>
    </row>
    <row r="243" spans="2:9" ht="21" customHeight="1" x14ac:dyDescent="0.3">
      <c r="B243" s="22" t="str">
        <f>IF(B242&lt;cCount,B242+1,"")</f>
        <v/>
      </c>
      <c r="C243" s="22" t="str">
        <f>IF(B243&lt;=cCount,"Погашение кредита","")</f>
        <v/>
      </c>
      <c r="D243" s="23" t="str">
        <f>IF(B243&lt;=cCount,I242,"")</f>
        <v/>
      </c>
      <c r="E243" s="23" t="str">
        <f>IF(B243&lt;=cCount,cPayment,"")</f>
        <v/>
      </c>
      <c r="F243" s="24" t="str">
        <f>IF(B243&lt;=cCount,cCount-B243,"")</f>
        <v/>
      </c>
      <c r="G243" s="23" t="str">
        <f>IF(B243&lt;=cCount,D243*cRateM,"")</f>
        <v/>
      </c>
      <c r="H243" s="23" t="str">
        <f>IF(B243&lt;=cCount,E243-G243,"")</f>
        <v/>
      </c>
      <c r="I243" s="23" t="str">
        <f>IF(B243&lt;=cCount,D243-H243,"")</f>
        <v/>
      </c>
    </row>
    <row r="244" spans="2:9" ht="21" customHeight="1" x14ac:dyDescent="0.3">
      <c r="B244" s="22" t="str">
        <f>IF(B243&lt;cCount,B243+1,"")</f>
        <v/>
      </c>
      <c r="C244" s="22" t="str">
        <f>IF(B244&lt;=cCount,"Погашение кредита","")</f>
        <v/>
      </c>
      <c r="D244" s="23" t="str">
        <f>IF(B244&lt;=cCount,I243,"")</f>
        <v/>
      </c>
      <c r="E244" s="23" t="str">
        <f>IF(B244&lt;=cCount,cPayment,"")</f>
        <v/>
      </c>
      <c r="F244" s="24" t="str">
        <f>IF(B244&lt;=cCount,cCount-B244,"")</f>
        <v/>
      </c>
      <c r="G244" s="23" t="str">
        <f>IF(B244&lt;=cCount,D244*cRateM,"")</f>
        <v/>
      </c>
      <c r="H244" s="23" t="str">
        <f>IF(B244&lt;=cCount,E244-G244,"")</f>
        <v/>
      </c>
      <c r="I244" s="23" t="str">
        <f>IF(B244&lt;=cCount,D244-H244,"")</f>
        <v/>
      </c>
    </row>
    <row r="245" spans="2:9" ht="21" customHeight="1" x14ac:dyDescent="0.3">
      <c r="B245" s="22" t="str">
        <f>IF(B244&lt;cCount,B244+1,"")</f>
        <v/>
      </c>
      <c r="C245" s="22" t="str">
        <f>IF(B245&lt;=cCount,"Погашение кредита","")</f>
        <v/>
      </c>
      <c r="D245" s="23" t="str">
        <f>IF(B245&lt;=cCount,I244,"")</f>
        <v/>
      </c>
      <c r="E245" s="23" t="str">
        <f>IF(B245&lt;=cCount,cPayment,"")</f>
        <v/>
      </c>
      <c r="F245" s="24" t="str">
        <f>IF(B245&lt;=cCount,cCount-B245,"")</f>
        <v/>
      </c>
      <c r="G245" s="23" t="str">
        <f>IF(B245&lt;=cCount,D245*cRateM,"")</f>
        <v/>
      </c>
      <c r="H245" s="23" t="str">
        <f>IF(B245&lt;=cCount,E245-G245,"")</f>
        <v/>
      </c>
      <c r="I245" s="23" t="str">
        <f>IF(B245&lt;=cCount,D245-H245,"")</f>
        <v/>
      </c>
    </row>
    <row r="246" spans="2:9" ht="21" customHeight="1" x14ac:dyDescent="0.3">
      <c r="B246" s="22" t="str">
        <f>IF(B245&lt;cCount,B245+1,"")</f>
        <v/>
      </c>
      <c r="C246" s="22" t="str">
        <f>IF(B246&lt;=cCount,"Погашение кредита","")</f>
        <v/>
      </c>
      <c r="D246" s="23" t="str">
        <f>IF(B246&lt;=cCount,I245,"")</f>
        <v/>
      </c>
      <c r="E246" s="23" t="str">
        <f>IF(B246&lt;=cCount,cPayment,"")</f>
        <v/>
      </c>
      <c r="F246" s="24" t="str">
        <f>IF(B246&lt;=cCount,cCount-B246,"")</f>
        <v/>
      </c>
      <c r="G246" s="23" t="str">
        <f>IF(B246&lt;=cCount,D246*cRateM,"")</f>
        <v/>
      </c>
      <c r="H246" s="23" t="str">
        <f>IF(B246&lt;=cCount,E246-G246,"")</f>
        <v/>
      </c>
      <c r="I246" s="23" t="str">
        <f>IF(B246&lt;=cCount,D246-H246,"")</f>
        <v/>
      </c>
    </row>
    <row r="247" spans="2:9" ht="21" customHeight="1" x14ac:dyDescent="0.3">
      <c r="B247" s="22" t="str">
        <f>IF(B246&lt;cCount,B246+1,"")</f>
        <v/>
      </c>
      <c r="C247" s="22" t="str">
        <f>IF(B247&lt;=cCount,"Погашение кредита","")</f>
        <v/>
      </c>
      <c r="D247" s="23" t="str">
        <f>IF(B247&lt;=cCount,I246,"")</f>
        <v/>
      </c>
      <c r="E247" s="23" t="str">
        <f>IF(B247&lt;=cCount,cPayment,"")</f>
        <v/>
      </c>
      <c r="F247" s="24" t="str">
        <f>IF(B247&lt;=cCount,cCount-B247,"")</f>
        <v/>
      </c>
      <c r="G247" s="23" t="str">
        <f>IF(B247&lt;=cCount,D247*cRateM,"")</f>
        <v/>
      </c>
      <c r="H247" s="23" t="str">
        <f>IF(B247&lt;=cCount,E247-G247,"")</f>
        <v/>
      </c>
      <c r="I247" s="23" t="str">
        <f>IF(B247&lt;=cCount,D247-H247,"")</f>
        <v/>
      </c>
    </row>
    <row r="248" spans="2:9" ht="21" customHeight="1" x14ac:dyDescent="0.3">
      <c r="B248" s="22" t="str">
        <f>IF(B247&lt;cCount,B247+1,"")</f>
        <v/>
      </c>
      <c r="C248" s="22" t="str">
        <f>IF(B248&lt;=cCount,"Погашение кредита","")</f>
        <v/>
      </c>
      <c r="D248" s="23" t="str">
        <f>IF(B248&lt;=cCount,I247,"")</f>
        <v/>
      </c>
      <c r="E248" s="23" t="str">
        <f>IF(B248&lt;=cCount,cPayment,"")</f>
        <v/>
      </c>
      <c r="F248" s="24" t="str">
        <f>IF(B248&lt;=cCount,cCount-B248,"")</f>
        <v/>
      </c>
      <c r="G248" s="23" t="str">
        <f>IF(B248&lt;=cCount,D248*cRateM,"")</f>
        <v/>
      </c>
      <c r="H248" s="23" t="str">
        <f>IF(B248&lt;=cCount,E248-G248,"")</f>
        <v/>
      </c>
      <c r="I248" s="23" t="str">
        <f>IF(B248&lt;=cCount,D248-H248,"")</f>
        <v/>
      </c>
    </row>
    <row r="249" spans="2:9" ht="21" customHeight="1" x14ac:dyDescent="0.3">
      <c r="B249" s="22" t="str">
        <f>IF(B248&lt;cCount,B248+1,"")</f>
        <v/>
      </c>
      <c r="C249" s="22" t="str">
        <f>IF(B249&lt;=cCount,"Погашение кредита","")</f>
        <v/>
      </c>
      <c r="D249" s="23" t="str">
        <f>IF(B249&lt;=cCount,I248,"")</f>
        <v/>
      </c>
      <c r="E249" s="23" t="str">
        <f>IF(B249&lt;=cCount,cPayment,"")</f>
        <v/>
      </c>
      <c r="F249" s="24" t="str">
        <f>IF(B249&lt;=cCount,cCount-B249,"")</f>
        <v/>
      </c>
      <c r="G249" s="23" t="str">
        <f>IF(B249&lt;=cCount,D249*cRateM,"")</f>
        <v/>
      </c>
      <c r="H249" s="23" t="str">
        <f>IF(B249&lt;=cCount,E249-G249,"")</f>
        <v/>
      </c>
      <c r="I249" s="23" t="str">
        <f>IF(B249&lt;=cCount,D249-H249,"")</f>
        <v/>
      </c>
    </row>
    <row r="250" spans="2:9" ht="21" customHeight="1" x14ac:dyDescent="0.3">
      <c r="B250" s="22" t="str">
        <f>IF(B249&lt;cCount,B249+1,"")</f>
        <v/>
      </c>
      <c r="C250" s="22" t="str">
        <f>IF(B250&lt;=cCount,"Погашение кредита","")</f>
        <v/>
      </c>
      <c r="D250" s="23" t="str">
        <f>IF(B250&lt;=cCount,I249,"")</f>
        <v/>
      </c>
      <c r="E250" s="23" t="str">
        <f>IF(B250&lt;=cCount,cPayment,"")</f>
        <v/>
      </c>
      <c r="F250" s="24" t="str">
        <f>IF(B250&lt;=cCount,cCount-B250,"")</f>
        <v/>
      </c>
      <c r="G250" s="23" t="str">
        <f>IF(B250&lt;=cCount,D250*cRateM,"")</f>
        <v/>
      </c>
      <c r="H250" s="23" t="str">
        <f>IF(B250&lt;=cCount,E250-G250,"")</f>
        <v/>
      </c>
      <c r="I250" s="23" t="str">
        <f>IF(B250&lt;=cCount,D250-H250,"")</f>
        <v/>
      </c>
    </row>
    <row r="251" spans="2:9" ht="21" customHeight="1" x14ac:dyDescent="0.3">
      <c r="B251" s="22" t="str">
        <f>IF(B250&lt;cCount,B250+1,"")</f>
        <v/>
      </c>
      <c r="C251" s="22" t="str">
        <f>IF(B251&lt;=cCount,"Погашение кредита","")</f>
        <v/>
      </c>
      <c r="D251" s="23" t="str">
        <f>IF(B251&lt;=cCount,I250,"")</f>
        <v/>
      </c>
      <c r="E251" s="23" t="str">
        <f>IF(B251&lt;=cCount,cPayment,"")</f>
        <v/>
      </c>
      <c r="F251" s="24" t="str">
        <f>IF(B251&lt;=cCount,cCount-B251,"")</f>
        <v/>
      </c>
      <c r="G251" s="23" t="str">
        <f>IF(B251&lt;=cCount,D251*cRateM,"")</f>
        <v/>
      </c>
      <c r="H251" s="23" t="str">
        <f>IF(B251&lt;=cCount,E251-G251,"")</f>
        <v/>
      </c>
      <c r="I251" s="23" t="str">
        <f>IF(B251&lt;=cCount,D251-H251,"")</f>
        <v/>
      </c>
    </row>
    <row r="252" spans="2:9" ht="21" customHeight="1" x14ac:dyDescent="0.3">
      <c r="B252" s="22" t="str">
        <f>IF(B251&lt;cCount,B251+1,"")</f>
        <v/>
      </c>
      <c r="C252" s="22" t="str">
        <f>IF(B252&lt;=cCount,"Погашение кредита","")</f>
        <v/>
      </c>
      <c r="D252" s="23" t="str">
        <f>IF(B252&lt;=cCount,I251,"")</f>
        <v/>
      </c>
      <c r="E252" s="23" t="str">
        <f>IF(B252&lt;=cCount,cPayment,"")</f>
        <v/>
      </c>
      <c r="F252" s="24" t="str">
        <f>IF(B252&lt;=cCount,cCount-B252,"")</f>
        <v/>
      </c>
      <c r="G252" s="23" t="str">
        <f>IF(B252&lt;=cCount,D252*cRateM,"")</f>
        <v/>
      </c>
      <c r="H252" s="23" t="str">
        <f>IF(B252&lt;=cCount,E252-G252,"")</f>
        <v/>
      </c>
      <c r="I252" s="23" t="str">
        <f>IF(B252&lt;=cCount,D252-H252,"")</f>
        <v/>
      </c>
    </row>
    <row r="253" spans="2:9" ht="21" customHeight="1" x14ac:dyDescent="0.3">
      <c r="B253" s="22" t="str">
        <f>IF(B252&lt;cCount,B252+1,"")</f>
        <v/>
      </c>
      <c r="C253" s="22" t="str">
        <f>IF(B253&lt;=cCount,"Погашение кредита","")</f>
        <v/>
      </c>
      <c r="D253" s="23" t="str">
        <f>IF(B253&lt;=cCount,I252,"")</f>
        <v/>
      </c>
      <c r="E253" s="23" t="str">
        <f>IF(B253&lt;=cCount,cPayment,"")</f>
        <v/>
      </c>
      <c r="F253" s="24" t="str">
        <f>IF(B253&lt;=cCount,cCount-B253,"")</f>
        <v/>
      </c>
      <c r="G253" s="23" t="str">
        <f>IF(B253&lt;=cCount,D253*cRateM,"")</f>
        <v/>
      </c>
      <c r="H253" s="23" t="str">
        <f>IF(B253&lt;=cCount,E253-G253,"")</f>
        <v/>
      </c>
      <c r="I253" s="23" t="str">
        <f>IF(B253&lt;=cCount,D253-H253,"")</f>
        <v/>
      </c>
    </row>
    <row r="254" spans="2:9" ht="21" customHeight="1" x14ac:dyDescent="0.3">
      <c r="B254" s="22" t="str">
        <f>IF(B253&lt;cCount,B253+1,"")</f>
        <v/>
      </c>
      <c r="C254" s="22" t="str">
        <f>IF(B254&lt;=cCount,"Погашение кредита","")</f>
        <v/>
      </c>
      <c r="D254" s="23" t="str">
        <f>IF(B254&lt;=cCount,I253,"")</f>
        <v/>
      </c>
      <c r="E254" s="23" t="str">
        <f>IF(B254&lt;=cCount,cPayment,"")</f>
        <v/>
      </c>
      <c r="F254" s="24" t="str">
        <f>IF(B254&lt;=cCount,cCount-B254,"")</f>
        <v/>
      </c>
      <c r="G254" s="23" t="str">
        <f>IF(B254&lt;=cCount,D254*cRateM,"")</f>
        <v/>
      </c>
      <c r="H254" s="23" t="str">
        <f>IF(B254&lt;=cCount,E254-G254,"")</f>
        <v/>
      </c>
      <c r="I254" s="23" t="str">
        <f>IF(B254&lt;=cCount,D254-H254,"")</f>
        <v/>
      </c>
    </row>
    <row r="255" spans="2:9" ht="21" customHeight="1" x14ac:dyDescent="0.3">
      <c r="B255" s="22" t="str">
        <f>IF(B254&lt;cCount,B254+1,"")</f>
        <v/>
      </c>
      <c r="C255" s="22" t="str">
        <f>IF(B255&lt;=cCount,"Погашение кредита","")</f>
        <v/>
      </c>
      <c r="D255" s="23" t="str">
        <f>IF(B255&lt;=cCount,I254,"")</f>
        <v/>
      </c>
      <c r="E255" s="23" t="str">
        <f>IF(B255&lt;=cCount,cPayment,"")</f>
        <v/>
      </c>
      <c r="F255" s="24" t="str">
        <f>IF(B255&lt;=cCount,cCount-B255,"")</f>
        <v/>
      </c>
      <c r="G255" s="23" t="str">
        <f>IF(B255&lt;=cCount,D255*cRateM,"")</f>
        <v/>
      </c>
      <c r="H255" s="23" t="str">
        <f>IF(B255&lt;=cCount,E255-G255,"")</f>
        <v/>
      </c>
      <c r="I255" s="23" t="str">
        <f>IF(B255&lt;=cCount,D255-H255,"")</f>
        <v/>
      </c>
    </row>
    <row r="256" spans="2:9" ht="21" customHeight="1" x14ac:dyDescent="0.3">
      <c r="B256" s="22" t="str">
        <f>IF(B255&lt;cCount,B255+1,"")</f>
        <v/>
      </c>
      <c r="C256" s="22" t="str">
        <f>IF(B256&lt;=cCount,"Погашение кредита","")</f>
        <v/>
      </c>
      <c r="D256" s="23" t="str">
        <f>IF(B256&lt;=cCount,I255,"")</f>
        <v/>
      </c>
      <c r="E256" s="23" t="str">
        <f>IF(B256&lt;=cCount,cPayment,"")</f>
        <v/>
      </c>
      <c r="F256" s="24" t="str">
        <f>IF(B256&lt;=cCount,cCount-B256,"")</f>
        <v/>
      </c>
      <c r="G256" s="23" t="str">
        <f>IF(B256&lt;=cCount,D256*cRateM,"")</f>
        <v/>
      </c>
      <c r="H256" s="23" t="str">
        <f>IF(B256&lt;=cCount,E256-G256,"")</f>
        <v/>
      </c>
      <c r="I256" s="23" t="str">
        <f>IF(B256&lt;=cCount,D256-H256,"")</f>
        <v/>
      </c>
    </row>
    <row r="257" spans="2:9" ht="21" customHeight="1" x14ac:dyDescent="0.3">
      <c r="B257" s="22" t="str">
        <f>IF(B256&lt;cCount,B256+1,"")</f>
        <v/>
      </c>
      <c r="C257" s="22" t="str">
        <f>IF(B257&lt;=cCount,"Погашение кредита","")</f>
        <v/>
      </c>
      <c r="D257" s="23" t="str">
        <f>IF(B257&lt;=cCount,I256,"")</f>
        <v/>
      </c>
      <c r="E257" s="23" t="str">
        <f>IF(B257&lt;=cCount,cPayment,"")</f>
        <v/>
      </c>
      <c r="F257" s="24" t="str">
        <f>IF(B257&lt;=cCount,cCount-B257,"")</f>
        <v/>
      </c>
      <c r="G257" s="23" t="str">
        <f>IF(B257&lt;=cCount,D257*cRateM,"")</f>
        <v/>
      </c>
      <c r="H257" s="23" t="str">
        <f>IF(B257&lt;=cCount,E257-G257,"")</f>
        <v/>
      </c>
      <c r="I257" s="23" t="str">
        <f>IF(B257&lt;=cCount,D257-H257,"")</f>
        <v/>
      </c>
    </row>
    <row r="258" spans="2:9" ht="21" customHeight="1" x14ac:dyDescent="0.3">
      <c r="B258" s="22" t="str">
        <f>IF(B257&lt;cCount,B257+1,"")</f>
        <v/>
      </c>
      <c r="C258" s="22" t="str">
        <f>IF(B258&lt;=cCount,"Погашение кредита","")</f>
        <v/>
      </c>
      <c r="D258" s="23" t="str">
        <f>IF(B258&lt;=cCount,I257,"")</f>
        <v/>
      </c>
      <c r="E258" s="23" t="str">
        <f>IF(B258&lt;=cCount,cPayment,"")</f>
        <v/>
      </c>
      <c r="F258" s="24" t="str">
        <f>IF(B258&lt;=cCount,cCount-B258,"")</f>
        <v/>
      </c>
      <c r="G258" s="23" t="str">
        <f>IF(B258&lt;=cCount,D258*cRateM,"")</f>
        <v/>
      </c>
      <c r="H258" s="23" t="str">
        <f>IF(B258&lt;=cCount,E258-G258,"")</f>
        <v/>
      </c>
      <c r="I258" s="23" t="str">
        <f>IF(B258&lt;=cCount,D258-H258,"")</f>
        <v/>
      </c>
    </row>
    <row r="259" spans="2:9" ht="21" customHeight="1" x14ac:dyDescent="0.3">
      <c r="B259" s="22" t="str">
        <f>IF(B258&lt;cCount,B258+1,"")</f>
        <v/>
      </c>
      <c r="C259" s="22" t="str">
        <f>IF(B259&lt;=cCount,"Погашение кредита","")</f>
        <v/>
      </c>
      <c r="D259" s="23" t="str">
        <f>IF(B259&lt;=cCount,I258,"")</f>
        <v/>
      </c>
      <c r="E259" s="23" t="str">
        <f>IF(B259&lt;=cCount,cPayment,"")</f>
        <v/>
      </c>
      <c r="F259" s="24" t="str">
        <f>IF(B259&lt;=cCount,cCount-B259,"")</f>
        <v/>
      </c>
      <c r="G259" s="23" t="str">
        <f>IF(B259&lt;=cCount,D259*cRateM,"")</f>
        <v/>
      </c>
      <c r="H259" s="23" t="str">
        <f>IF(B259&lt;=cCount,E259-G259,"")</f>
        <v/>
      </c>
      <c r="I259" s="23" t="str">
        <f>IF(B259&lt;=cCount,D259-H259,"")</f>
        <v/>
      </c>
    </row>
    <row r="260" spans="2:9" ht="21" customHeight="1" x14ac:dyDescent="0.3">
      <c r="B260" s="22" t="str">
        <f>IF(B259&lt;cCount,B259+1,"")</f>
        <v/>
      </c>
      <c r="C260" s="22" t="str">
        <f>IF(B260&lt;=cCount,"Погашение кредита","")</f>
        <v/>
      </c>
      <c r="D260" s="23" t="str">
        <f>IF(B260&lt;=cCount,I259,"")</f>
        <v/>
      </c>
      <c r="E260" s="23" t="str">
        <f>IF(B260&lt;=cCount,cPayment,"")</f>
        <v/>
      </c>
      <c r="F260" s="24" t="str">
        <f>IF(B260&lt;=cCount,cCount-B260,"")</f>
        <v/>
      </c>
      <c r="G260" s="23" t="str">
        <f>IF(B260&lt;=cCount,D260*cRateM,"")</f>
        <v/>
      </c>
      <c r="H260" s="23" t="str">
        <f>IF(B260&lt;=cCount,E260-G260,"")</f>
        <v/>
      </c>
      <c r="I260" s="23" t="str">
        <f>IF(B260&lt;=cCount,D260-H260,"")</f>
        <v/>
      </c>
    </row>
    <row r="261" spans="2:9" ht="21" customHeight="1" x14ac:dyDescent="0.3">
      <c r="B261" s="22" t="str">
        <f>IF(B260&lt;cCount,B260+1,"")</f>
        <v/>
      </c>
      <c r="C261" s="22" t="str">
        <f>IF(B261&lt;=cCount,"Погашение кредита","")</f>
        <v/>
      </c>
      <c r="D261" s="23" t="str">
        <f>IF(B261&lt;=cCount,I260,"")</f>
        <v/>
      </c>
      <c r="E261" s="23" t="str">
        <f>IF(B261&lt;=cCount,cPayment,"")</f>
        <v/>
      </c>
      <c r="F261" s="24" t="str">
        <f>IF(B261&lt;=cCount,cCount-B261,"")</f>
        <v/>
      </c>
      <c r="G261" s="23" t="str">
        <f>IF(B261&lt;=cCount,D261*cRateM,"")</f>
        <v/>
      </c>
      <c r="H261" s="23" t="str">
        <f>IF(B261&lt;=cCount,E261-G261,"")</f>
        <v/>
      </c>
      <c r="I261" s="23" t="str">
        <f>IF(B261&lt;=cCount,D261-H261,"")</f>
        <v/>
      </c>
    </row>
    <row r="262" spans="2:9" ht="21" customHeight="1" x14ac:dyDescent="0.3">
      <c r="B262" s="22" t="str">
        <f>IF(B261&lt;cCount,B261+1,"")</f>
        <v/>
      </c>
      <c r="C262" s="22" t="str">
        <f>IF(B262&lt;=cCount,"Погашение кредита","")</f>
        <v/>
      </c>
      <c r="D262" s="23" t="str">
        <f>IF(B262&lt;=cCount,I261,"")</f>
        <v/>
      </c>
      <c r="E262" s="23" t="str">
        <f>IF(B262&lt;=cCount,cPayment,"")</f>
        <v/>
      </c>
      <c r="F262" s="24" t="str">
        <f>IF(B262&lt;=cCount,cCount-B262,"")</f>
        <v/>
      </c>
      <c r="G262" s="23" t="str">
        <f>IF(B262&lt;=cCount,D262*cRateM,"")</f>
        <v/>
      </c>
      <c r="H262" s="23" t="str">
        <f>IF(B262&lt;=cCount,E262-G262,"")</f>
        <v/>
      </c>
      <c r="I262" s="23" t="str">
        <f>IF(B262&lt;=cCount,D262-H262,"")</f>
        <v/>
      </c>
    </row>
    <row r="263" spans="2:9" ht="21" customHeight="1" x14ac:dyDescent="0.3">
      <c r="B263" s="22" t="str">
        <f>IF(B262&lt;cCount,B262+1,"")</f>
        <v/>
      </c>
      <c r="C263" s="22" t="str">
        <f>IF(B263&lt;=cCount,"Погашение кредита","")</f>
        <v/>
      </c>
      <c r="D263" s="23" t="str">
        <f>IF(B263&lt;=cCount,I262,"")</f>
        <v/>
      </c>
      <c r="E263" s="23" t="str">
        <f>IF(B263&lt;=cCount,cPayment,"")</f>
        <v/>
      </c>
      <c r="F263" s="24" t="str">
        <f>IF(B263&lt;=cCount,cCount-B263,"")</f>
        <v/>
      </c>
      <c r="G263" s="23" t="str">
        <f>IF(B263&lt;=cCount,D263*cRateM,"")</f>
        <v/>
      </c>
      <c r="H263" s="23" t="str">
        <f>IF(B263&lt;=cCount,E263-G263,"")</f>
        <v/>
      </c>
      <c r="I263" s="23" t="str">
        <f>IF(B263&lt;=cCount,D263-H263,"")</f>
        <v/>
      </c>
    </row>
    <row r="264" spans="2:9" ht="21" customHeight="1" x14ac:dyDescent="0.3">
      <c r="B264" s="22" t="str">
        <f>IF(B263&lt;cCount,B263+1,"")</f>
        <v/>
      </c>
      <c r="C264" s="22" t="str">
        <f>IF(B264&lt;=cCount,"Погашение кредита","")</f>
        <v/>
      </c>
      <c r="D264" s="23" t="str">
        <f>IF(B264&lt;=cCount,I263,"")</f>
        <v/>
      </c>
      <c r="E264" s="23" t="str">
        <f>IF(B264&lt;=cCount,cPayment,"")</f>
        <v/>
      </c>
      <c r="F264" s="24" t="str">
        <f>IF(B264&lt;=cCount,cCount-B264,"")</f>
        <v/>
      </c>
      <c r="G264" s="23" t="str">
        <f>IF(B264&lt;=cCount,D264*cRateM,"")</f>
        <v/>
      </c>
      <c r="H264" s="23" t="str">
        <f>IF(B264&lt;=cCount,E264-G264,"")</f>
        <v/>
      </c>
      <c r="I264" s="23" t="str">
        <f>IF(B264&lt;=cCount,D264-H264,"")</f>
        <v/>
      </c>
    </row>
    <row r="265" spans="2:9" ht="21" customHeight="1" x14ac:dyDescent="0.3">
      <c r="B265" s="22" t="str">
        <f>IF(B264&lt;cCount,B264+1,"")</f>
        <v/>
      </c>
      <c r="C265" s="22" t="str">
        <f>IF(B265&lt;=cCount,"Погашение кредита","")</f>
        <v/>
      </c>
      <c r="D265" s="23" t="str">
        <f>IF(B265&lt;=cCount,I264,"")</f>
        <v/>
      </c>
      <c r="E265" s="23" t="str">
        <f>IF(B265&lt;=cCount,cPayment,"")</f>
        <v/>
      </c>
      <c r="F265" s="24" t="str">
        <f>IF(B265&lt;=cCount,cCount-B265,"")</f>
        <v/>
      </c>
      <c r="G265" s="23" t="str">
        <f>IF(B265&lt;=cCount,D265*cRateM,"")</f>
        <v/>
      </c>
      <c r="H265" s="23" t="str">
        <f>IF(B265&lt;=cCount,E265-G265,"")</f>
        <v/>
      </c>
      <c r="I265" s="23" t="str">
        <f>IF(B265&lt;=cCount,D265-H265,"")</f>
        <v/>
      </c>
    </row>
    <row r="266" spans="2:9" ht="21" customHeight="1" x14ac:dyDescent="0.3">
      <c r="B266" s="22" t="str">
        <f>IF(B265&lt;cCount,B265+1,"")</f>
        <v/>
      </c>
      <c r="C266" s="22" t="str">
        <f>IF(B266&lt;=cCount,"Погашение кредита","")</f>
        <v/>
      </c>
      <c r="D266" s="23" t="str">
        <f>IF(B266&lt;=cCount,I265,"")</f>
        <v/>
      </c>
      <c r="E266" s="23" t="str">
        <f>IF(B266&lt;=cCount,cPayment,"")</f>
        <v/>
      </c>
      <c r="F266" s="24" t="str">
        <f>IF(B266&lt;=cCount,cCount-B266,"")</f>
        <v/>
      </c>
      <c r="G266" s="23" t="str">
        <f>IF(B266&lt;=cCount,D266*cRateM,"")</f>
        <v/>
      </c>
      <c r="H266" s="23" t="str">
        <f>IF(B266&lt;=cCount,E266-G266,"")</f>
        <v/>
      </c>
      <c r="I266" s="23" t="str">
        <f>IF(B266&lt;=cCount,D266-H266,"")</f>
        <v/>
      </c>
    </row>
    <row r="267" spans="2:9" ht="21" customHeight="1" x14ac:dyDescent="0.3">
      <c r="B267" s="22" t="str">
        <f>IF(B266&lt;cCount,B266+1,"")</f>
        <v/>
      </c>
      <c r="C267" s="22" t="str">
        <f>IF(B267&lt;=cCount,"Погашение кредита","")</f>
        <v/>
      </c>
      <c r="D267" s="23" t="str">
        <f>IF(B267&lt;=cCount,I266,"")</f>
        <v/>
      </c>
      <c r="E267" s="23" t="str">
        <f>IF(B267&lt;=cCount,cPayment,"")</f>
        <v/>
      </c>
      <c r="F267" s="24" t="str">
        <f>IF(B267&lt;=cCount,cCount-B267,"")</f>
        <v/>
      </c>
      <c r="G267" s="23" t="str">
        <f>IF(B267&lt;=cCount,D267*cRateM,"")</f>
        <v/>
      </c>
      <c r="H267" s="23" t="str">
        <f>IF(B267&lt;=cCount,E267-G267,"")</f>
        <v/>
      </c>
      <c r="I267" s="23" t="str">
        <f>IF(B267&lt;=cCount,D267-H267,"")</f>
        <v/>
      </c>
    </row>
    <row r="268" spans="2:9" ht="21" customHeight="1" x14ac:dyDescent="0.3">
      <c r="B268" s="22" t="str">
        <f>IF(B267&lt;cCount,B267+1,"")</f>
        <v/>
      </c>
      <c r="C268" s="22" t="str">
        <f>IF(B268&lt;=cCount,"Погашение кредита","")</f>
        <v/>
      </c>
      <c r="D268" s="23" t="str">
        <f>IF(B268&lt;=cCount,I267,"")</f>
        <v/>
      </c>
      <c r="E268" s="23" t="str">
        <f>IF(B268&lt;=cCount,cPayment,"")</f>
        <v/>
      </c>
      <c r="F268" s="24" t="str">
        <f>IF(B268&lt;=cCount,cCount-B268,"")</f>
        <v/>
      </c>
      <c r="G268" s="23" t="str">
        <f>IF(B268&lt;=cCount,D268*cRateM,"")</f>
        <v/>
      </c>
      <c r="H268" s="23" t="str">
        <f>IF(B268&lt;=cCount,E268-G268,"")</f>
        <v/>
      </c>
      <c r="I268" s="23" t="str">
        <f>IF(B268&lt;=cCount,D268-H268,"")</f>
        <v/>
      </c>
    </row>
    <row r="269" spans="2:9" ht="21" customHeight="1" x14ac:dyDescent="0.3">
      <c r="B269" s="22" t="str">
        <f>IF(B268&lt;cCount,B268+1,"")</f>
        <v/>
      </c>
      <c r="C269" s="22" t="str">
        <f>IF(B269&lt;=cCount,"Погашение кредита","")</f>
        <v/>
      </c>
      <c r="D269" s="23" t="str">
        <f>IF(B269&lt;=cCount,I268,"")</f>
        <v/>
      </c>
      <c r="E269" s="23" t="str">
        <f>IF(B269&lt;=cCount,cPayment,"")</f>
        <v/>
      </c>
      <c r="F269" s="24" t="str">
        <f>IF(B269&lt;=cCount,cCount-B269,"")</f>
        <v/>
      </c>
      <c r="G269" s="23" t="str">
        <f>IF(B269&lt;=cCount,D269*cRateM,"")</f>
        <v/>
      </c>
      <c r="H269" s="23" t="str">
        <f>IF(B269&lt;=cCount,E269-G269,"")</f>
        <v/>
      </c>
      <c r="I269" s="23" t="str">
        <f>IF(B269&lt;=cCount,D269-H269,"")</f>
        <v/>
      </c>
    </row>
    <row r="270" spans="2:9" ht="21" customHeight="1" x14ac:dyDescent="0.3">
      <c r="B270" s="22" t="str">
        <f>IF(B269&lt;cCount,B269+1,"")</f>
        <v/>
      </c>
      <c r="C270" s="22" t="str">
        <f>IF(B270&lt;=cCount,"Погашение кредита","")</f>
        <v/>
      </c>
      <c r="D270" s="23" t="str">
        <f>IF(B270&lt;=cCount,I269,"")</f>
        <v/>
      </c>
      <c r="E270" s="23" t="str">
        <f>IF(B270&lt;=cCount,cPayment,"")</f>
        <v/>
      </c>
      <c r="F270" s="24" t="str">
        <f>IF(B270&lt;=cCount,cCount-B270,"")</f>
        <v/>
      </c>
      <c r="G270" s="23" t="str">
        <f>IF(B270&lt;=cCount,D270*cRateM,"")</f>
        <v/>
      </c>
      <c r="H270" s="23" t="str">
        <f>IF(B270&lt;=cCount,E270-G270,"")</f>
        <v/>
      </c>
      <c r="I270" s="23" t="str">
        <f>IF(B270&lt;=cCount,D270-H270,"")</f>
        <v/>
      </c>
    </row>
    <row r="271" spans="2:9" ht="21" customHeight="1" x14ac:dyDescent="0.3">
      <c r="B271" s="22" t="str">
        <f>IF(B270&lt;cCount,B270+1,"")</f>
        <v/>
      </c>
      <c r="C271" s="22" t="str">
        <f>IF(B271&lt;=cCount,"Погашение кредита","")</f>
        <v/>
      </c>
      <c r="D271" s="23" t="str">
        <f>IF(B271&lt;=cCount,I270,"")</f>
        <v/>
      </c>
      <c r="E271" s="23" t="str">
        <f>IF(B271&lt;=cCount,cPayment,"")</f>
        <v/>
      </c>
      <c r="F271" s="24" t="str">
        <f>IF(B271&lt;=cCount,cCount-B271,"")</f>
        <v/>
      </c>
      <c r="G271" s="23" t="str">
        <f>IF(B271&lt;=cCount,D271*cRateM,"")</f>
        <v/>
      </c>
      <c r="H271" s="23" t="str">
        <f>IF(B271&lt;=cCount,E271-G271,"")</f>
        <v/>
      </c>
      <c r="I271" s="23" t="str">
        <f>IF(B271&lt;=cCount,D271-H271,"")</f>
        <v/>
      </c>
    </row>
    <row r="272" spans="2:9" ht="21" customHeight="1" x14ac:dyDescent="0.3">
      <c r="B272" s="22" t="str">
        <f>IF(B271&lt;cCount,B271+1,"")</f>
        <v/>
      </c>
      <c r="C272" s="22" t="str">
        <f>IF(B272&lt;=cCount,"Погашение кредита","")</f>
        <v/>
      </c>
      <c r="D272" s="23" t="str">
        <f>IF(B272&lt;=cCount,I271,"")</f>
        <v/>
      </c>
      <c r="E272" s="23" t="str">
        <f>IF(B272&lt;=cCount,cPayment,"")</f>
        <v/>
      </c>
      <c r="F272" s="24" t="str">
        <f>IF(B272&lt;=cCount,cCount-B272,"")</f>
        <v/>
      </c>
      <c r="G272" s="23" t="str">
        <f>IF(B272&lt;=cCount,D272*cRateM,"")</f>
        <v/>
      </c>
      <c r="H272" s="23" t="str">
        <f>IF(B272&lt;=cCount,E272-G272,"")</f>
        <v/>
      </c>
      <c r="I272" s="23" t="str">
        <f>IF(B272&lt;=cCount,D272-H272,"")</f>
        <v/>
      </c>
    </row>
    <row r="273" spans="2:9" ht="21" customHeight="1" x14ac:dyDescent="0.3">
      <c r="B273" s="22" t="str">
        <f>IF(B272&lt;cCount,B272+1,"")</f>
        <v/>
      </c>
      <c r="C273" s="22" t="str">
        <f>IF(B273&lt;=cCount,"Погашение кредита","")</f>
        <v/>
      </c>
      <c r="D273" s="23" t="str">
        <f>IF(B273&lt;=cCount,I272,"")</f>
        <v/>
      </c>
      <c r="E273" s="23" t="str">
        <f>IF(B273&lt;=cCount,cPayment,"")</f>
        <v/>
      </c>
      <c r="F273" s="24" t="str">
        <f>IF(B273&lt;=cCount,cCount-B273,"")</f>
        <v/>
      </c>
      <c r="G273" s="23" t="str">
        <f>IF(B273&lt;=cCount,D273*cRateM,"")</f>
        <v/>
      </c>
      <c r="H273" s="23" t="str">
        <f>IF(B273&lt;=cCount,E273-G273,"")</f>
        <v/>
      </c>
      <c r="I273" s="23" t="str">
        <f>IF(B273&lt;=cCount,D273-H273,"")</f>
        <v/>
      </c>
    </row>
    <row r="274" spans="2:9" ht="21" customHeight="1" x14ac:dyDescent="0.3">
      <c r="B274" s="22" t="str">
        <f>IF(B273&lt;cCount,B273+1,"")</f>
        <v/>
      </c>
      <c r="C274" s="22" t="str">
        <f>IF(B274&lt;=cCount,"Погашение кредита","")</f>
        <v/>
      </c>
      <c r="D274" s="23" t="str">
        <f>IF(B274&lt;=cCount,I273,"")</f>
        <v/>
      </c>
      <c r="E274" s="23" t="str">
        <f>IF(B274&lt;=cCount,cPayment,"")</f>
        <v/>
      </c>
      <c r="F274" s="24" t="str">
        <f>IF(B274&lt;=cCount,cCount-B274,"")</f>
        <v/>
      </c>
      <c r="G274" s="23" t="str">
        <f>IF(B274&lt;=cCount,D274*cRateM,"")</f>
        <v/>
      </c>
      <c r="H274" s="23" t="str">
        <f>IF(B274&lt;=cCount,E274-G274,"")</f>
        <v/>
      </c>
      <c r="I274" s="23" t="str">
        <f>IF(B274&lt;=cCount,D274-H274,"")</f>
        <v/>
      </c>
    </row>
    <row r="275" spans="2:9" ht="21" customHeight="1" x14ac:dyDescent="0.3">
      <c r="B275" s="22" t="str">
        <f>IF(B274&lt;cCount,B274+1,"")</f>
        <v/>
      </c>
      <c r="C275" s="22" t="str">
        <f>IF(B275&lt;=cCount,"Погашение кредита","")</f>
        <v/>
      </c>
      <c r="D275" s="23" t="str">
        <f>IF(B275&lt;=cCount,I274,"")</f>
        <v/>
      </c>
      <c r="E275" s="23" t="str">
        <f>IF(B275&lt;=cCount,cPayment,"")</f>
        <v/>
      </c>
      <c r="F275" s="24" t="str">
        <f>IF(B275&lt;=cCount,cCount-B275,"")</f>
        <v/>
      </c>
      <c r="G275" s="23" t="str">
        <f>IF(B275&lt;=cCount,D275*cRateM,"")</f>
        <v/>
      </c>
      <c r="H275" s="23" t="str">
        <f>IF(B275&lt;=cCount,E275-G275,"")</f>
        <v/>
      </c>
      <c r="I275" s="23" t="str">
        <f>IF(B275&lt;=cCount,D275-H275,"")</f>
        <v/>
      </c>
    </row>
    <row r="276" spans="2:9" ht="21" customHeight="1" x14ac:dyDescent="0.3">
      <c r="B276" s="22" t="str">
        <f>IF(B275&lt;cCount,B275+1,"")</f>
        <v/>
      </c>
      <c r="C276" s="22" t="str">
        <f>IF(B276&lt;=cCount,"Погашение кредита","")</f>
        <v/>
      </c>
      <c r="D276" s="23" t="str">
        <f>IF(B276&lt;=cCount,I275,"")</f>
        <v/>
      </c>
      <c r="E276" s="23" t="str">
        <f>IF(B276&lt;=cCount,cPayment,"")</f>
        <v/>
      </c>
      <c r="F276" s="24" t="str">
        <f>IF(B276&lt;=cCount,cCount-B276,"")</f>
        <v/>
      </c>
      <c r="G276" s="23" t="str">
        <f>IF(B276&lt;=cCount,D276*cRateM,"")</f>
        <v/>
      </c>
      <c r="H276" s="23" t="str">
        <f>IF(B276&lt;=cCount,E276-G276,"")</f>
        <v/>
      </c>
      <c r="I276" s="23" t="str">
        <f>IF(B276&lt;=cCount,D276-H276,"")</f>
        <v/>
      </c>
    </row>
    <row r="277" spans="2:9" ht="21" customHeight="1" x14ac:dyDescent="0.3">
      <c r="B277" s="22" t="str">
        <f>IF(B276&lt;cCount,B276+1,"")</f>
        <v/>
      </c>
      <c r="C277" s="22" t="str">
        <f>IF(B277&lt;=cCount,"Погашение кредита","")</f>
        <v/>
      </c>
      <c r="D277" s="23" t="str">
        <f>IF(B277&lt;=cCount,I276,"")</f>
        <v/>
      </c>
      <c r="E277" s="23" t="str">
        <f>IF(B277&lt;=cCount,cPayment,"")</f>
        <v/>
      </c>
      <c r="F277" s="24" t="str">
        <f>IF(B277&lt;=cCount,cCount-B277,"")</f>
        <v/>
      </c>
      <c r="G277" s="23" t="str">
        <f>IF(B277&lt;=cCount,D277*cRateM,"")</f>
        <v/>
      </c>
      <c r="H277" s="23" t="str">
        <f>IF(B277&lt;=cCount,E277-G277,"")</f>
        <v/>
      </c>
      <c r="I277" s="23" t="str">
        <f>IF(B277&lt;=cCount,D277-H277,"")</f>
        <v/>
      </c>
    </row>
    <row r="278" spans="2:9" ht="21" customHeight="1" x14ac:dyDescent="0.3">
      <c r="B278" s="22" t="str">
        <f>IF(B277&lt;cCount,B277+1,"")</f>
        <v/>
      </c>
      <c r="C278" s="22" t="str">
        <f>IF(B278&lt;=cCount,"Погашение кредита","")</f>
        <v/>
      </c>
      <c r="D278" s="23" t="str">
        <f>IF(B278&lt;=cCount,I277,"")</f>
        <v/>
      </c>
      <c r="E278" s="23" t="str">
        <f>IF(B278&lt;=cCount,cPayment,"")</f>
        <v/>
      </c>
      <c r="F278" s="24" t="str">
        <f>IF(B278&lt;=cCount,cCount-B278,"")</f>
        <v/>
      </c>
      <c r="G278" s="23" t="str">
        <f>IF(B278&lt;=cCount,D278*cRateM,"")</f>
        <v/>
      </c>
      <c r="H278" s="23" t="str">
        <f>IF(B278&lt;=cCount,E278-G278,"")</f>
        <v/>
      </c>
      <c r="I278" s="23" t="str">
        <f>IF(B278&lt;=cCount,D278-H278,"")</f>
        <v/>
      </c>
    </row>
    <row r="279" spans="2:9" ht="21" customHeight="1" x14ac:dyDescent="0.3">
      <c r="B279" s="22" t="str">
        <f>IF(B278&lt;cCount,B278+1,"")</f>
        <v/>
      </c>
      <c r="C279" s="22" t="str">
        <f>IF(B279&lt;=cCount,"Погашение кредита","")</f>
        <v/>
      </c>
      <c r="D279" s="23" t="str">
        <f>IF(B279&lt;=cCount,I278,"")</f>
        <v/>
      </c>
      <c r="E279" s="23" t="str">
        <f>IF(B279&lt;=cCount,cPayment,"")</f>
        <v/>
      </c>
      <c r="F279" s="24" t="str">
        <f>IF(B279&lt;=cCount,cCount-B279,"")</f>
        <v/>
      </c>
      <c r="G279" s="23" t="str">
        <f>IF(B279&lt;=cCount,D279*cRateM,"")</f>
        <v/>
      </c>
      <c r="H279" s="23" t="str">
        <f>IF(B279&lt;=cCount,E279-G279,"")</f>
        <v/>
      </c>
      <c r="I279" s="23" t="str">
        <f>IF(B279&lt;=cCount,D279-H279,"")</f>
        <v/>
      </c>
    </row>
    <row r="280" spans="2:9" ht="21" customHeight="1" x14ac:dyDescent="0.3">
      <c r="B280" s="22" t="str">
        <f>IF(B279&lt;cCount,B279+1,"")</f>
        <v/>
      </c>
      <c r="C280" s="22" t="str">
        <f>IF(B280&lt;=cCount,"Погашение кредита","")</f>
        <v/>
      </c>
      <c r="D280" s="23" t="str">
        <f>IF(B280&lt;=cCount,I279,"")</f>
        <v/>
      </c>
      <c r="E280" s="23" t="str">
        <f>IF(B280&lt;=cCount,cPayment,"")</f>
        <v/>
      </c>
      <c r="F280" s="24" t="str">
        <f>IF(B280&lt;=cCount,cCount-B280,"")</f>
        <v/>
      </c>
      <c r="G280" s="23" t="str">
        <f>IF(B280&lt;=cCount,D280*cRateM,"")</f>
        <v/>
      </c>
      <c r="H280" s="23" t="str">
        <f>IF(B280&lt;=cCount,E280-G280,"")</f>
        <v/>
      </c>
      <c r="I280" s="23" t="str">
        <f>IF(B280&lt;=cCount,D280-H280,"")</f>
        <v/>
      </c>
    </row>
    <row r="281" spans="2:9" ht="21" customHeight="1" x14ac:dyDescent="0.3">
      <c r="B281" s="22" t="str">
        <f>IF(B280&lt;cCount,B280+1,"")</f>
        <v/>
      </c>
      <c r="C281" s="22" t="str">
        <f>IF(B281&lt;=cCount,"Погашение кредита","")</f>
        <v/>
      </c>
      <c r="D281" s="23" t="str">
        <f>IF(B281&lt;=cCount,I280,"")</f>
        <v/>
      </c>
      <c r="E281" s="23" t="str">
        <f>IF(B281&lt;=cCount,cPayment,"")</f>
        <v/>
      </c>
      <c r="F281" s="24" t="str">
        <f>IF(B281&lt;=cCount,cCount-B281,"")</f>
        <v/>
      </c>
      <c r="G281" s="23" t="str">
        <f>IF(B281&lt;=cCount,D281*cRateM,"")</f>
        <v/>
      </c>
      <c r="H281" s="23" t="str">
        <f>IF(B281&lt;=cCount,E281-G281,"")</f>
        <v/>
      </c>
      <c r="I281" s="23" t="str">
        <f>IF(B281&lt;=cCount,D281-H281,"")</f>
        <v/>
      </c>
    </row>
    <row r="282" spans="2:9" ht="21" customHeight="1" x14ac:dyDescent="0.3">
      <c r="B282" s="22" t="str">
        <f>IF(B281&lt;cCount,B281+1,"")</f>
        <v/>
      </c>
      <c r="C282" s="22" t="str">
        <f>IF(B282&lt;=cCount,"Погашение кредита","")</f>
        <v/>
      </c>
      <c r="D282" s="23" t="str">
        <f>IF(B282&lt;=cCount,I281,"")</f>
        <v/>
      </c>
      <c r="E282" s="23" t="str">
        <f>IF(B282&lt;=cCount,cPayment,"")</f>
        <v/>
      </c>
      <c r="F282" s="24" t="str">
        <f>IF(B282&lt;=cCount,cCount-B282,"")</f>
        <v/>
      </c>
      <c r="G282" s="23" t="str">
        <f>IF(B282&lt;=cCount,D282*cRateM,"")</f>
        <v/>
      </c>
      <c r="H282" s="23" t="str">
        <f>IF(B282&lt;=cCount,E282-G282,"")</f>
        <v/>
      </c>
      <c r="I282" s="23" t="str">
        <f>IF(B282&lt;=cCount,D282-H282,"")</f>
        <v/>
      </c>
    </row>
    <row r="283" spans="2:9" ht="21" customHeight="1" x14ac:dyDescent="0.3">
      <c r="B283" s="22" t="str">
        <f>IF(B282&lt;cCount,B282+1,"")</f>
        <v/>
      </c>
      <c r="C283" s="22" t="str">
        <f>IF(B283&lt;=cCount,"Погашение кредита","")</f>
        <v/>
      </c>
      <c r="D283" s="23" t="str">
        <f>IF(B283&lt;=cCount,I282,"")</f>
        <v/>
      </c>
      <c r="E283" s="23" t="str">
        <f>IF(B283&lt;=cCount,cPayment,"")</f>
        <v/>
      </c>
      <c r="F283" s="24" t="str">
        <f>IF(B283&lt;=cCount,cCount-B283,"")</f>
        <v/>
      </c>
      <c r="G283" s="23" t="str">
        <f>IF(B283&lt;=cCount,D283*cRateM,"")</f>
        <v/>
      </c>
      <c r="H283" s="23" t="str">
        <f>IF(B283&lt;=cCount,E283-G283,"")</f>
        <v/>
      </c>
      <c r="I283" s="23" t="str">
        <f>IF(B283&lt;=cCount,D283-H283,"")</f>
        <v/>
      </c>
    </row>
    <row r="284" spans="2:9" ht="21" customHeight="1" x14ac:dyDescent="0.3">
      <c r="B284" s="22" t="str">
        <f>IF(B283&lt;cCount,B283+1,"")</f>
        <v/>
      </c>
      <c r="C284" s="22" t="str">
        <f>IF(B284&lt;=cCount,"Погашение кредита","")</f>
        <v/>
      </c>
      <c r="D284" s="23" t="str">
        <f>IF(B284&lt;=cCount,I283,"")</f>
        <v/>
      </c>
      <c r="E284" s="23" t="str">
        <f>IF(B284&lt;=cCount,cPayment,"")</f>
        <v/>
      </c>
      <c r="F284" s="24" t="str">
        <f>IF(B284&lt;=cCount,cCount-B284,"")</f>
        <v/>
      </c>
      <c r="G284" s="23" t="str">
        <f>IF(B284&lt;=cCount,D284*cRateM,"")</f>
        <v/>
      </c>
      <c r="H284" s="23" t="str">
        <f>IF(B284&lt;=cCount,E284-G284,"")</f>
        <v/>
      </c>
      <c r="I284" s="23" t="str">
        <f>IF(B284&lt;=cCount,D284-H284,"")</f>
        <v/>
      </c>
    </row>
    <row r="285" spans="2:9" ht="21" customHeight="1" x14ac:dyDescent="0.3">
      <c r="B285" s="22" t="str">
        <f>IF(B284&lt;cCount,B284+1,"")</f>
        <v/>
      </c>
      <c r="C285" s="22" t="str">
        <f>IF(B285&lt;=cCount,"Погашение кредита","")</f>
        <v/>
      </c>
      <c r="D285" s="23" t="str">
        <f>IF(B285&lt;=cCount,I284,"")</f>
        <v/>
      </c>
      <c r="E285" s="23" t="str">
        <f>IF(B285&lt;=cCount,cPayment,"")</f>
        <v/>
      </c>
      <c r="F285" s="24" t="str">
        <f>IF(B285&lt;=cCount,cCount-B285,"")</f>
        <v/>
      </c>
      <c r="G285" s="23" t="str">
        <f>IF(B285&lt;=cCount,D285*cRateM,"")</f>
        <v/>
      </c>
      <c r="H285" s="23" t="str">
        <f>IF(B285&lt;=cCount,E285-G285,"")</f>
        <v/>
      </c>
      <c r="I285" s="23" t="str">
        <f>IF(B285&lt;=cCount,D285-H285,"")</f>
        <v/>
      </c>
    </row>
    <row r="286" spans="2:9" ht="21" customHeight="1" x14ac:dyDescent="0.3">
      <c r="B286" s="22" t="str">
        <f>IF(B285&lt;cCount,B285+1,"")</f>
        <v/>
      </c>
      <c r="C286" s="22" t="str">
        <f>IF(B286&lt;=cCount,"Погашение кредита","")</f>
        <v/>
      </c>
      <c r="D286" s="23" t="str">
        <f>IF(B286&lt;=cCount,I285,"")</f>
        <v/>
      </c>
      <c r="E286" s="23" t="str">
        <f>IF(B286&lt;=cCount,cPayment,"")</f>
        <v/>
      </c>
      <c r="F286" s="24" t="str">
        <f>IF(B286&lt;=cCount,cCount-B286,"")</f>
        <v/>
      </c>
      <c r="G286" s="23" t="str">
        <f>IF(B286&lt;=cCount,D286*cRateM,"")</f>
        <v/>
      </c>
      <c r="H286" s="23" t="str">
        <f>IF(B286&lt;=cCount,E286-G286,"")</f>
        <v/>
      </c>
      <c r="I286" s="23" t="str">
        <f>IF(B286&lt;=cCount,D286-H286,"")</f>
        <v/>
      </c>
    </row>
    <row r="287" spans="2:9" ht="21" customHeight="1" x14ac:dyDescent="0.3">
      <c r="B287" s="22" t="str">
        <f>IF(B286&lt;cCount,B286+1,"")</f>
        <v/>
      </c>
      <c r="C287" s="22" t="str">
        <f>IF(B287&lt;=cCount,"Погашение кредита","")</f>
        <v/>
      </c>
      <c r="D287" s="23" t="str">
        <f>IF(B287&lt;=cCount,I286,"")</f>
        <v/>
      </c>
      <c r="E287" s="23" t="str">
        <f>IF(B287&lt;=cCount,cPayment,"")</f>
        <v/>
      </c>
      <c r="F287" s="24" t="str">
        <f>IF(B287&lt;=cCount,cCount-B287,"")</f>
        <v/>
      </c>
      <c r="G287" s="23" t="str">
        <f>IF(B287&lt;=cCount,D287*cRateM,"")</f>
        <v/>
      </c>
      <c r="H287" s="23" t="str">
        <f>IF(B287&lt;=cCount,E287-G287,"")</f>
        <v/>
      </c>
      <c r="I287" s="23" t="str">
        <f>IF(B287&lt;=cCount,D287-H287,"")</f>
        <v/>
      </c>
    </row>
    <row r="288" spans="2:9" ht="21" customHeight="1" x14ac:dyDescent="0.3">
      <c r="B288" s="22" t="str">
        <f>IF(B287&lt;cCount,B287+1,"")</f>
        <v/>
      </c>
      <c r="C288" s="22" t="str">
        <f>IF(B288&lt;=cCount,"Погашение кредита","")</f>
        <v/>
      </c>
      <c r="D288" s="23" t="str">
        <f>IF(B288&lt;=cCount,I287,"")</f>
        <v/>
      </c>
      <c r="E288" s="23" t="str">
        <f>IF(B288&lt;=cCount,cPayment,"")</f>
        <v/>
      </c>
      <c r="F288" s="24" t="str">
        <f>IF(B288&lt;=cCount,cCount-B288,"")</f>
        <v/>
      </c>
      <c r="G288" s="23" t="str">
        <f>IF(B288&lt;=cCount,D288*cRateM,"")</f>
        <v/>
      </c>
      <c r="H288" s="23" t="str">
        <f>IF(B288&lt;=cCount,E288-G288,"")</f>
        <v/>
      </c>
      <c r="I288" s="23" t="str">
        <f>IF(B288&lt;=cCount,D288-H288,"")</f>
        <v/>
      </c>
    </row>
    <row r="289" spans="2:9" ht="21" customHeight="1" x14ac:dyDescent="0.3">
      <c r="B289" s="22" t="str">
        <f>IF(B288&lt;cCount,B288+1,"")</f>
        <v/>
      </c>
      <c r="C289" s="22" t="str">
        <f>IF(B289&lt;=cCount,"Погашение кредита","")</f>
        <v/>
      </c>
      <c r="D289" s="23" t="str">
        <f>IF(B289&lt;=cCount,I288,"")</f>
        <v/>
      </c>
      <c r="E289" s="23" t="str">
        <f>IF(B289&lt;=cCount,cPayment,"")</f>
        <v/>
      </c>
      <c r="F289" s="24" t="str">
        <f>IF(B289&lt;=cCount,cCount-B289,"")</f>
        <v/>
      </c>
      <c r="G289" s="23" t="str">
        <f>IF(B289&lt;=cCount,D289*cRateM,"")</f>
        <v/>
      </c>
      <c r="H289" s="23" t="str">
        <f>IF(B289&lt;=cCount,E289-G289,"")</f>
        <v/>
      </c>
      <c r="I289" s="23" t="str">
        <f>IF(B289&lt;=cCount,D289-H289,"")</f>
        <v/>
      </c>
    </row>
    <row r="290" spans="2:9" ht="21" customHeight="1" x14ac:dyDescent="0.3">
      <c r="B290" s="22" t="str">
        <f>IF(B289&lt;cCount,B289+1,"")</f>
        <v/>
      </c>
      <c r="C290" s="22" t="str">
        <f>IF(B290&lt;=cCount,"Погашение кредита","")</f>
        <v/>
      </c>
      <c r="D290" s="23" t="str">
        <f>IF(B290&lt;=cCount,I289,"")</f>
        <v/>
      </c>
      <c r="E290" s="23" t="str">
        <f>IF(B290&lt;=cCount,cPayment,"")</f>
        <v/>
      </c>
      <c r="F290" s="24" t="str">
        <f>IF(B290&lt;=cCount,cCount-B290,"")</f>
        <v/>
      </c>
      <c r="G290" s="23" t="str">
        <f>IF(B290&lt;=cCount,D290*cRateM,"")</f>
        <v/>
      </c>
      <c r="H290" s="23" t="str">
        <f>IF(B290&lt;=cCount,E290-G290,"")</f>
        <v/>
      </c>
      <c r="I290" s="23" t="str">
        <f>IF(B290&lt;=cCount,D290-H290,"")</f>
        <v/>
      </c>
    </row>
    <row r="291" spans="2:9" ht="21" customHeight="1" x14ac:dyDescent="0.3">
      <c r="B291" s="22" t="str">
        <f>IF(B290&lt;cCount,B290+1,"")</f>
        <v/>
      </c>
      <c r="C291" s="22" t="str">
        <f>IF(B291&lt;=cCount,"Погашение кредита","")</f>
        <v/>
      </c>
      <c r="D291" s="23" t="str">
        <f>IF(B291&lt;=cCount,I290,"")</f>
        <v/>
      </c>
      <c r="E291" s="23" t="str">
        <f>IF(B291&lt;=cCount,cPayment,"")</f>
        <v/>
      </c>
      <c r="F291" s="24" t="str">
        <f>IF(B291&lt;=cCount,cCount-B291,"")</f>
        <v/>
      </c>
      <c r="G291" s="23" t="str">
        <f>IF(B291&lt;=cCount,D291*cRateM,"")</f>
        <v/>
      </c>
      <c r="H291" s="23" t="str">
        <f>IF(B291&lt;=cCount,E291-G291,"")</f>
        <v/>
      </c>
      <c r="I291" s="23" t="str">
        <f>IF(B291&lt;=cCount,D291-H291,"")</f>
        <v/>
      </c>
    </row>
    <row r="292" spans="2:9" ht="21" customHeight="1" x14ac:dyDescent="0.3">
      <c r="B292" s="22" t="str">
        <f>IF(B291&lt;cCount,B291+1,"")</f>
        <v/>
      </c>
      <c r="C292" s="22" t="str">
        <f>IF(B292&lt;=cCount,"Погашение кредита","")</f>
        <v/>
      </c>
      <c r="D292" s="23" t="str">
        <f>IF(B292&lt;=cCount,I291,"")</f>
        <v/>
      </c>
      <c r="E292" s="23" t="str">
        <f>IF(B292&lt;=cCount,cPayment,"")</f>
        <v/>
      </c>
      <c r="F292" s="24" t="str">
        <f>IF(B292&lt;=cCount,cCount-B292,"")</f>
        <v/>
      </c>
      <c r="G292" s="23" t="str">
        <f>IF(B292&lt;=cCount,D292*cRateM,"")</f>
        <v/>
      </c>
      <c r="H292" s="23" t="str">
        <f>IF(B292&lt;=cCount,E292-G292,"")</f>
        <v/>
      </c>
      <c r="I292" s="23" t="str">
        <f>IF(B292&lt;=cCount,D292-H292,"")</f>
        <v/>
      </c>
    </row>
    <row r="293" spans="2:9" ht="21" customHeight="1" x14ac:dyDescent="0.3">
      <c r="B293" s="22" t="str">
        <f>IF(B292&lt;cCount,B292+1,"")</f>
        <v/>
      </c>
      <c r="C293" s="22" t="str">
        <f>IF(B293&lt;=cCount,"Погашение кредита","")</f>
        <v/>
      </c>
      <c r="D293" s="23" t="str">
        <f>IF(B293&lt;=cCount,I292,"")</f>
        <v/>
      </c>
      <c r="E293" s="23" t="str">
        <f>IF(B293&lt;=cCount,cPayment,"")</f>
        <v/>
      </c>
      <c r="F293" s="24" t="str">
        <f>IF(B293&lt;=cCount,cCount-B293,"")</f>
        <v/>
      </c>
      <c r="G293" s="23" t="str">
        <f>IF(B293&lt;=cCount,D293*cRateM,"")</f>
        <v/>
      </c>
      <c r="H293" s="23" t="str">
        <f>IF(B293&lt;=cCount,E293-G293,"")</f>
        <v/>
      </c>
      <c r="I293" s="23" t="str">
        <f>IF(B293&lt;=cCount,D293-H293,"")</f>
        <v/>
      </c>
    </row>
    <row r="294" spans="2:9" ht="21" customHeight="1" x14ac:dyDescent="0.3">
      <c r="B294" s="22" t="str">
        <f>IF(B293&lt;cCount,B293+1,"")</f>
        <v/>
      </c>
      <c r="C294" s="22" t="str">
        <f>IF(B294&lt;=cCount,"Погашение кредита","")</f>
        <v/>
      </c>
      <c r="D294" s="23" t="str">
        <f>IF(B294&lt;=cCount,I293,"")</f>
        <v/>
      </c>
      <c r="E294" s="23" t="str">
        <f>IF(B294&lt;=cCount,cPayment,"")</f>
        <v/>
      </c>
      <c r="F294" s="24" t="str">
        <f>IF(B294&lt;=cCount,cCount-B294,"")</f>
        <v/>
      </c>
      <c r="G294" s="23" t="str">
        <f>IF(B294&lt;=cCount,D294*cRateM,"")</f>
        <v/>
      </c>
      <c r="H294" s="23" t="str">
        <f>IF(B294&lt;=cCount,E294-G294,"")</f>
        <v/>
      </c>
      <c r="I294" s="23" t="str">
        <f>IF(B294&lt;=cCount,D294-H294,"")</f>
        <v/>
      </c>
    </row>
    <row r="295" spans="2:9" ht="21" customHeight="1" x14ac:dyDescent="0.3">
      <c r="B295" s="22" t="str">
        <f>IF(B294&lt;cCount,B294+1,"")</f>
        <v/>
      </c>
      <c r="C295" s="22" t="str">
        <f>IF(B295&lt;=cCount,"Погашение кредита","")</f>
        <v/>
      </c>
      <c r="D295" s="23" t="str">
        <f>IF(B295&lt;=cCount,I294,"")</f>
        <v/>
      </c>
      <c r="E295" s="23" t="str">
        <f>IF(B295&lt;=cCount,cPayment,"")</f>
        <v/>
      </c>
      <c r="F295" s="24" t="str">
        <f>IF(B295&lt;=cCount,cCount-B295,"")</f>
        <v/>
      </c>
      <c r="G295" s="23" t="str">
        <f>IF(B295&lt;=cCount,D295*cRateM,"")</f>
        <v/>
      </c>
      <c r="H295" s="23" t="str">
        <f>IF(B295&lt;=cCount,E295-G295,"")</f>
        <v/>
      </c>
      <c r="I295" s="23" t="str">
        <f>IF(B295&lt;=cCount,D295-H295,"")</f>
        <v/>
      </c>
    </row>
    <row r="296" spans="2:9" ht="21" customHeight="1" x14ac:dyDescent="0.3">
      <c r="B296" s="22" t="str">
        <f>IF(B295&lt;cCount,B295+1,"")</f>
        <v/>
      </c>
      <c r="C296" s="22" t="str">
        <f>IF(B296&lt;=cCount,"Погашение кредита","")</f>
        <v/>
      </c>
      <c r="D296" s="23" t="str">
        <f>IF(B296&lt;=cCount,I295,"")</f>
        <v/>
      </c>
      <c r="E296" s="23" t="str">
        <f>IF(B296&lt;=cCount,cPayment,"")</f>
        <v/>
      </c>
      <c r="F296" s="24" t="str">
        <f>IF(B296&lt;=cCount,cCount-B296,"")</f>
        <v/>
      </c>
      <c r="G296" s="23" t="str">
        <f>IF(B296&lt;=cCount,D296*cRateM,"")</f>
        <v/>
      </c>
      <c r="H296" s="23" t="str">
        <f>IF(B296&lt;=cCount,E296-G296,"")</f>
        <v/>
      </c>
      <c r="I296" s="23" t="str">
        <f>IF(B296&lt;=cCount,D296-H296,"")</f>
        <v/>
      </c>
    </row>
    <row r="297" spans="2:9" ht="21" customHeight="1" x14ac:dyDescent="0.3">
      <c r="B297" s="22" t="str">
        <f>IF(B296&lt;cCount,B296+1,"")</f>
        <v/>
      </c>
      <c r="C297" s="22" t="str">
        <f>IF(B297&lt;=cCount,"Погашение кредита","")</f>
        <v/>
      </c>
      <c r="D297" s="23" t="str">
        <f>IF(B297&lt;=cCount,I296,"")</f>
        <v/>
      </c>
      <c r="E297" s="23" t="str">
        <f>IF(B297&lt;=cCount,cPayment,"")</f>
        <v/>
      </c>
      <c r="F297" s="24" t="str">
        <f>IF(B297&lt;=cCount,cCount-B297,"")</f>
        <v/>
      </c>
      <c r="G297" s="23" t="str">
        <f>IF(B297&lt;=cCount,D297*cRateM,"")</f>
        <v/>
      </c>
      <c r="H297" s="23" t="str">
        <f>IF(B297&lt;=cCount,E297-G297,"")</f>
        <v/>
      </c>
      <c r="I297" s="23" t="str">
        <f>IF(B297&lt;=cCount,D297-H297,"")</f>
        <v/>
      </c>
    </row>
    <row r="298" spans="2:9" ht="21" customHeight="1" x14ac:dyDescent="0.3">
      <c r="B298" s="22" t="str">
        <f>IF(B297&lt;cCount,B297+1,"")</f>
        <v/>
      </c>
      <c r="C298" s="22" t="str">
        <f>IF(B298&lt;=cCount,"Погашение кредита","")</f>
        <v/>
      </c>
      <c r="D298" s="23" t="str">
        <f>IF(B298&lt;=cCount,I297,"")</f>
        <v/>
      </c>
      <c r="E298" s="23" t="str">
        <f>IF(B298&lt;=cCount,cPayment,"")</f>
        <v/>
      </c>
      <c r="F298" s="24" t="str">
        <f>IF(B298&lt;=cCount,cCount-B298,"")</f>
        <v/>
      </c>
      <c r="G298" s="23" t="str">
        <f>IF(B298&lt;=cCount,D298*cRateM,"")</f>
        <v/>
      </c>
      <c r="H298" s="23" t="str">
        <f>IF(B298&lt;=cCount,E298-G298,"")</f>
        <v/>
      </c>
      <c r="I298" s="23" t="str">
        <f>IF(B298&lt;=cCount,D298-H298,"")</f>
        <v/>
      </c>
    </row>
    <row r="299" spans="2:9" ht="21" customHeight="1" x14ac:dyDescent="0.3">
      <c r="B299" s="22" t="str">
        <f>IF(B298&lt;cCount,B298+1,"")</f>
        <v/>
      </c>
      <c r="C299" s="22" t="str">
        <f>IF(B299&lt;=cCount,"Погашение кредита","")</f>
        <v/>
      </c>
      <c r="D299" s="23" t="str">
        <f>IF(B299&lt;=cCount,I298,"")</f>
        <v/>
      </c>
      <c r="E299" s="23" t="str">
        <f>IF(B299&lt;=cCount,cPayment,"")</f>
        <v/>
      </c>
      <c r="F299" s="24" t="str">
        <f>IF(B299&lt;=cCount,cCount-B299,"")</f>
        <v/>
      </c>
      <c r="G299" s="23" t="str">
        <f>IF(B299&lt;=cCount,D299*cRateM,"")</f>
        <v/>
      </c>
      <c r="H299" s="23" t="str">
        <f>IF(B299&lt;=cCount,E299-G299,"")</f>
        <v/>
      </c>
      <c r="I299" s="23" t="str">
        <f>IF(B299&lt;=cCount,D299-H299,"")</f>
        <v/>
      </c>
    </row>
    <row r="300" spans="2:9" ht="21" customHeight="1" x14ac:dyDescent="0.3">
      <c r="B300" s="22" t="str">
        <f>IF(B299&lt;cCount,B299+1,"")</f>
        <v/>
      </c>
      <c r="C300" s="22" t="str">
        <f>IF(B300&lt;=cCount,"Погашение кредита","")</f>
        <v/>
      </c>
      <c r="D300" s="23" t="str">
        <f>IF(B300&lt;=cCount,I299,"")</f>
        <v/>
      </c>
      <c r="E300" s="23" t="str">
        <f>IF(B300&lt;=cCount,cPayment,"")</f>
        <v/>
      </c>
      <c r="F300" s="24" t="str">
        <f>IF(B300&lt;=cCount,cCount-B300,"")</f>
        <v/>
      </c>
      <c r="G300" s="23" t="str">
        <f>IF(B300&lt;=cCount,D300*cRateM,"")</f>
        <v/>
      </c>
      <c r="H300" s="23" t="str">
        <f>IF(B300&lt;=cCount,E300-G300,"")</f>
        <v/>
      </c>
      <c r="I300" s="23" t="str">
        <f>IF(B300&lt;=cCount,D300-H300,"")</f>
        <v/>
      </c>
    </row>
    <row r="301" spans="2:9" ht="21" customHeight="1" x14ac:dyDescent="0.3">
      <c r="B301" s="22" t="str">
        <f>IF(B300&lt;cCount,B300+1,"")</f>
        <v/>
      </c>
      <c r="C301" s="22" t="str">
        <f>IF(B301&lt;=cCount,"Погашение кредита","")</f>
        <v/>
      </c>
      <c r="D301" s="23" t="str">
        <f>IF(B301&lt;=cCount,I300,"")</f>
        <v/>
      </c>
      <c r="E301" s="23" t="str">
        <f>IF(B301&lt;=cCount,cPayment,"")</f>
        <v/>
      </c>
      <c r="F301" s="24" t="str">
        <f>IF(B301&lt;=cCount,cCount-B301,"")</f>
        <v/>
      </c>
      <c r="G301" s="23" t="str">
        <f>IF(B301&lt;=cCount,D301*cRateM,"")</f>
        <v/>
      </c>
      <c r="H301" s="23" t="str">
        <f>IF(B301&lt;=cCount,E301-G301,"")</f>
        <v/>
      </c>
      <c r="I301" s="23" t="str">
        <f>IF(B301&lt;=cCount,D301-H301,"")</f>
        <v/>
      </c>
    </row>
    <row r="302" spans="2:9" ht="21" customHeight="1" x14ac:dyDescent="0.3">
      <c r="B302" s="22" t="str">
        <f>IF(B301&lt;cCount,B301+1,"")</f>
        <v/>
      </c>
      <c r="C302" s="22" t="str">
        <f>IF(B302&lt;=cCount,"Погашение кредита","")</f>
        <v/>
      </c>
      <c r="D302" s="23" t="str">
        <f>IF(B302&lt;=cCount,I301,"")</f>
        <v/>
      </c>
      <c r="E302" s="23" t="str">
        <f>IF(B302&lt;=cCount,cPayment,"")</f>
        <v/>
      </c>
      <c r="F302" s="24" t="str">
        <f>IF(B302&lt;=cCount,cCount-B302,"")</f>
        <v/>
      </c>
      <c r="G302" s="23" t="str">
        <f>IF(B302&lt;=cCount,D302*cRateM,"")</f>
        <v/>
      </c>
      <c r="H302" s="23" t="str">
        <f>IF(B302&lt;=cCount,E302-G302,"")</f>
        <v/>
      </c>
      <c r="I302" s="23" t="str">
        <f>IF(B302&lt;=cCount,D302-H302,"")</f>
        <v/>
      </c>
    </row>
    <row r="303" spans="2:9" ht="21" customHeight="1" x14ac:dyDescent="0.3">
      <c r="B303" s="22" t="str">
        <f>IF(B302&lt;cCount,B302+1,"")</f>
        <v/>
      </c>
      <c r="C303" s="22" t="str">
        <f>IF(B303&lt;=cCount,"Погашение кредита","")</f>
        <v/>
      </c>
      <c r="D303" s="23" t="str">
        <f>IF(B303&lt;=cCount,I302,"")</f>
        <v/>
      </c>
      <c r="E303" s="23" t="str">
        <f>IF(B303&lt;=cCount,cPayment,"")</f>
        <v/>
      </c>
      <c r="F303" s="24" t="str">
        <f>IF(B303&lt;=cCount,cCount-B303,"")</f>
        <v/>
      </c>
      <c r="G303" s="23" t="str">
        <f>IF(B303&lt;=cCount,D303*cRateM,"")</f>
        <v/>
      </c>
      <c r="H303" s="23" t="str">
        <f>IF(B303&lt;=cCount,E303-G303,"")</f>
        <v/>
      </c>
      <c r="I303" s="23" t="str">
        <f>IF(B303&lt;=cCount,D303-H303,"")</f>
        <v/>
      </c>
    </row>
    <row r="304" spans="2:9" ht="21" customHeight="1" x14ac:dyDescent="0.3">
      <c r="B304" s="22" t="str">
        <f>IF(B303&lt;cCount,B303+1,"")</f>
        <v/>
      </c>
      <c r="C304" s="22" t="str">
        <f>IF(B304&lt;=cCount,"Погашение кредита","")</f>
        <v/>
      </c>
      <c r="D304" s="23" t="str">
        <f>IF(B304&lt;=cCount,I303,"")</f>
        <v/>
      </c>
      <c r="E304" s="23" t="str">
        <f>IF(B304&lt;=cCount,cPayment,"")</f>
        <v/>
      </c>
      <c r="F304" s="24" t="str">
        <f>IF(B304&lt;=cCount,cCount-B304,"")</f>
        <v/>
      </c>
      <c r="G304" s="23" t="str">
        <f>IF(B304&lt;=cCount,D304*cRateM,"")</f>
        <v/>
      </c>
      <c r="H304" s="23" t="str">
        <f>IF(B304&lt;=cCount,E304-G304,"")</f>
        <v/>
      </c>
      <c r="I304" s="23" t="str">
        <f>IF(B304&lt;=cCount,D304-H304,"")</f>
        <v/>
      </c>
    </row>
    <row r="305" spans="2:9" ht="21" customHeight="1" x14ac:dyDescent="0.3">
      <c r="B305" s="22" t="str">
        <f>IF(B304&lt;cCount,B304+1,"")</f>
        <v/>
      </c>
      <c r="C305" s="22" t="str">
        <f>IF(B305&lt;=cCount,"Погашение кредита","")</f>
        <v/>
      </c>
      <c r="D305" s="23" t="str">
        <f>IF(B305&lt;=cCount,I304,"")</f>
        <v/>
      </c>
      <c r="E305" s="23" t="str">
        <f>IF(B305&lt;=cCount,cPayment,"")</f>
        <v/>
      </c>
      <c r="F305" s="24" t="str">
        <f>IF(B305&lt;=cCount,cCount-B305,"")</f>
        <v/>
      </c>
      <c r="G305" s="23" t="str">
        <f>IF(B305&lt;=cCount,D305*cRateM,"")</f>
        <v/>
      </c>
      <c r="H305" s="23" t="str">
        <f>IF(B305&lt;=cCount,E305-G305,"")</f>
        <v/>
      </c>
      <c r="I305" s="23" t="str">
        <f>IF(B305&lt;=cCount,D305-H305,"")</f>
        <v/>
      </c>
    </row>
    <row r="306" spans="2:9" ht="21" customHeight="1" x14ac:dyDescent="0.3">
      <c r="B306" s="22" t="str">
        <f>IF(B305&lt;cCount,B305+1,"")</f>
        <v/>
      </c>
      <c r="C306" s="22" t="str">
        <f>IF(B306&lt;=cCount,"Погашение кредита","")</f>
        <v/>
      </c>
      <c r="D306" s="23" t="str">
        <f>IF(B306&lt;=cCount,I305,"")</f>
        <v/>
      </c>
      <c r="E306" s="23" t="str">
        <f>IF(B306&lt;=cCount,cPayment,"")</f>
        <v/>
      </c>
      <c r="F306" s="24" t="str">
        <f>IF(B306&lt;=cCount,cCount-B306,"")</f>
        <v/>
      </c>
      <c r="G306" s="23" t="str">
        <f>IF(B306&lt;=cCount,D306*cRateM,"")</f>
        <v/>
      </c>
      <c r="H306" s="23" t="str">
        <f>IF(B306&lt;=cCount,E306-G306,"")</f>
        <v/>
      </c>
      <c r="I306" s="23" t="str">
        <f>IF(B306&lt;=cCount,D306-H306,"")</f>
        <v/>
      </c>
    </row>
    <row r="307" spans="2:9" ht="21" customHeight="1" x14ac:dyDescent="0.3">
      <c r="B307" s="22" t="str">
        <f>IF(B306&lt;cCount,B306+1,"")</f>
        <v/>
      </c>
      <c r="C307" s="22" t="str">
        <f>IF(B307&lt;=cCount,"Погашение кредита","")</f>
        <v/>
      </c>
      <c r="D307" s="23" t="str">
        <f>IF(B307&lt;=cCount,I306,"")</f>
        <v/>
      </c>
      <c r="E307" s="23" t="str">
        <f>IF(B307&lt;=cCount,cPayment,"")</f>
        <v/>
      </c>
      <c r="F307" s="24" t="str">
        <f>IF(B307&lt;=cCount,cCount-B307,"")</f>
        <v/>
      </c>
      <c r="G307" s="23" t="str">
        <f>IF(B307&lt;=cCount,D307*cRateM,"")</f>
        <v/>
      </c>
      <c r="H307" s="23" t="str">
        <f>IF(B307&lt;=cCount,E307-G307,"")</f>
        <v/>
      </c>
      <c r="I307" s="23" t="str">
        <f>IF(B307&lt;=cCount,D307-H307,"")</f>
        <v/>
      </c>
    </row>
    <row r="308" spans="2:9" ht="21" customHeight="1" x14ac:dyDescent="0.3">
      <c r="B308" s="22" t="str">
        <f>IF(B307&lt;cCount,B307+1,"")</f>
        <v/>
      </c>
      <c r="C308" s="22" t="str">
        <f>IF(B308&lt;=cCount,"Погашение кредита","")</f>
        <v/>
      </c>
      <c r="D308" s="23" t="str">
        <f>IF(B308&lt;=cCount,I307,"")</f>
        <v/>
      </c>
      <c r="E308" s="23" t="str">
        <f>IF(B308&lt;=cCount,cPayment,"")</f>
        <v/>
      </c>
      <c r="F308" s="24" t="str">
        <f>IF(B308&lt;=cCount,cCount-B308,"")</f>
        <v/>
      </c>
      <c r="G308" s="23" t="str">
        <f>IF(B308&lt;=cCount,D308*cRateM,"")</f>
        <v/>
      </c>
      <c r="H308" s="23" t="str">
        <f>IF(B308&lt;=cCount,E308-G308,"")</f>
        <v/>
      </c>
      <c r="I308" s="23" t="str">
        <f>IF(B308&lt;=cCount,D308-H308,"")</f>
        <v/>
      </c>
    </row>
    <row r="309" spans="2:9" ht="21" customHeight="1" x14ac:dyDescent="0.3">
      <c r="B309" s="22" t="str">
        <f>IF(B308&lt;cCount,B308+1,"")</f>
        <v/>
      </c>
      <c r="C309" s="22" t="str">
        <f>IF(B309&lt;=cCount,"Погашение кредита","")</f>
        <v/>
      </c>
      <c r="D309" s="23" t="str">
        <f>IF(B309&lt;=cCount,I308,"")</f>
        <v/>
      </c>
      <c r="E309" s="23" t="str">
        <f>IF(B309&lt;=cCount,cPayment,"")</f>
        <v/>
      </c>
      <c r="F309" s="24" t="str">
        <f>IF(B309&lt;=cCount,cCount-B309,"")</f>
        <v/>
      </c>
      <c r="G309" s="23" t="str">
        <f>IF(B309&lt;=cCount,D309*cRateM,"")</f>
        <v/>
      </c>
      <c r="H309" s="23" t="str">
        <f>IF(B309&lt;=cCount,E309-G309,"")</f>
        <v/>
      </c>
      <c r="I309" s="23" t="str">
        <f>IF(B309&lt;=cCount,D309-H309,"")</f>
        <v/>
      </c>
    </row>
    <row r="310" spans="2:9" ht="21" customHeight="1" x14ac:dyDescent="0.3">
      <c r="B310" s="22" t="str">
        <f>IF(B309&lt;cCount,B309+1,"")</f>
        <v/>
      </c>
      <c r="C310" s="22" t="str">
        <f>IF(B310&lt;=cCount,"Погашение кредита","")</f>
        <v/>
      </c>
      <c r="D310" s="23" t="str">
        <f>IF(B310&lt;=cCount,I309,"")</f>
        <v/>
      </c>
      <c r="E310" s="23" t="str">
        <f>IF(B310&lt;=cCount,cPayment,"")</f>
        <v/>
      </c>
      <c r="F310" s="24" t="str">
        <f>IF(B310&lt;=cCount,cCount-B310,"")</f>
        <v/>
      </c>
      <c r="G310" s="23" t="str">
        <f>IF(B310&lt;=cCount,D310*cRateM,"")</f>
        <v/>
      </c>
      <c r="H310" s="23" t="str">
        <f>IF(B310&lt;=cCount,E310-G310,"")</f>
        <v/>
      </c>
      <c r="I310" s="23" t="str">
        <f>IF(B310&lt;=cCount,D310-H310,"")</f>
        <v/>
      </c>
    </row>
    <row r="311" spans="2:9" ht="21" customHeight="1" x14ac:dyDescent="0.3">
      <c r="B311" s="22" t="str">
        <f>IF(B310&lt;cCount,B310+1,"")</f>
        <v/>
      </c>
      <c r="C311" s="22" t="str">
        <f>IF(B311&lt;=cCount,"Погашение кредита","")</f>
        <v/>
      </c>
      <c r="D311" s="23" t="str">
        <f>IF(B311&lt;=cCount,I310,"")</f>
        <v/>
      </c>
      <c r="E311" s="23" t="str">
        <f>IF(B311&lt;=cCount,cPayment,"")</f>
        <v/>
      </c>
      <c r="F311" s="24" t="str">
        <f>IF(B311&lt;=cCount,cCount-B311,"")</f>
        <v/>
      </c>
      <c r="G311" s="23" t="str">
        <f>IF(B311&lt;=cCount,D311*cRateM,"")</f>
        <v/>
      </c>
      <c r="H311" s="23" t="str">
        <f>IF(B311&lt;=cCount,E311-G311,"")</f>
        <v/>
      </c>
      <c r="I311" s="23" t="str">
        <f>IF(B311&lt;=cCount,D311-H311,"")</f>
        <v/>
      </c>
    </row>
    <row r="312" spans="2:9" ht="21" customHeight="1" x14ac:dyDescent="0.3">
      <c r="B312" s="22" t="str">
        <f>IF(B311&lt;cCount,B311+1,"")</f>
        <v/>
      </c>
      <c r="C312" s="22" t="str">
        <f>IF(B312&lt;=cCount,"Погашение кредита","")</f>
        <v/>
      </c>
      <c r="D312" s="23" t="str">
        <f>IF(B312&lt;=cCount,I311,"")</f>
        <v/>
      </c>
      <c r="E312" s="23" t="str">
        <f>IF(B312&lt;=cCount,cPayment,"")</f>
        <v/>
      </c>
      <c r="F312" s="24" t="str">
        <f>IF(B312&lt;=cCount,cCount-B312,"")</f>
        <v/>
      </c>
      <c r="G312" s="23" t="str">
        <f>IF(B312&lt;=cCount,D312*cRateM,"")</f>
        <v/>
      </c>
      <c r="H312" s="23" t="str">
        <f>IF(B312&lt;=cCount,E312-G312,"")</f>
        <v/>
      </c>
      <c r="I312" s="23" t="str">
        <f>IF(B312&lt;=cCount,D312-H312,"")</f>
        <v/>
      </c>
    </row>
    <row r="313" spans="2:9" ht="21" customHeight="1" x14ac:dyDescent="0.3">
      <c r="B313" s="22" t="str">
        <f>IF(B312&lt;cCount,B312+1,"")</f>
        <v/>
      </c>
      <c r="C313" s="22" t="str">
        <f>IF(B313&lt;=cCount,"Погашение кредита","")</f>
        <v/>
      </c>
      <c r="D313" s="23" t="str">
        <f>IF(B313&lt;=cCount,I312,"")</f>
        <v/>
      </c>
      <c r="E313" s="23" t="str">
        <f>IF(B313&lt;=cCount,cPayment,"")</f>
        <v/>
      </c>
      <c r="F313" s="24" t="str">
        <f>IF(B313&lt;=cCount,cCount-B313,"")</f>
        <v/>
      </c>
      <c r="G313" s="23" t="str">
        <f>IF(B313&lt;=cCount,D313*cRateM,"")</f>
        <v/>
      </c>
      <c r="H313" s="23" t="str">
        <f>IF(B313&lt;=cCount,E313-G313,"")</f>
        <v/>
      </c>
      <c r="I313" s="23" t="str">
        <f>IF(B313&lt;=cCount,D313-H313,"")</f>
        <v/>
      </c>
    </row>
    <row r="314" spans="2:9" ht="21" customHeight="1" x14ac:dyDescent="0.3">
      <c r="B314" s="22" t="str">
        <f>IF(B313&lt;cCount,B313+1,"")</f>
        <v/>
      </c>
      <c r="C314" s="22" t="str">
        <f>IF(B314&lt;=cCount,"Погашение кредита","")</f>
        <v/>
      </c>
      <c r="D314" s="23" t="str">
        <f>IF(B314&lt;=cCount,I313,"")</f>
        <v/>
      </c>
      <c r="E314" s="23" t="str">
        <f>IF(B314&lt;=cCount,cPayment,"")</f>
        <v/>
      </c>
      <c r="F314" s="24" t="str">
        <f>IF(B314&lt;=cCount,cCount-B314,"")</f>
        <v/>
      </c>
      <c r="G314" s="23" t="str">
        <f>IF(B314&lt;=cCount,D314*cRateM,"")</f>
        <v/>
      </c>
      <c r="H314" s="23" t="str">
        <f>IF(B314&lt;=cCount,E314-G314,"")</f>
        <v/>
      </c>
      <c r="I314" s="23" t="str">
        <f>IF(B314&lt;=cCount,D314-H314,"")</f>
        <v/>
      </c>
    </row>
    <row r="315" spans="2:9" ht="21" customHeight="1" x14ac:dyDescent="0.3">
      <c r="B315" s="22" t="str">
        <f>IF(B314&lt;cCount,B314+1,"")</f>
        <v/>
      </c>
      <c r="C315" s="22" t="str">
        <f>IF(B315&lt;=cCount,"Погашение кредита","")</f>
        <v/>
      </c>
      <c r="D315" s="23" t="str">
        <f>IF(B315&lt;=cCount,I314,"")</f>
        <v/>
      </c>
      <c r="E315" s="23" t="str">
        <f>IF(B315&lt;=cCount,cPayment,"")</f>
        <v/>
      </c>
      <c r="F315" s="24" t="str">
        <f>IF(B315&lt;=cCount,cCount-B315,"")</f>
        <v/>
      </c>
      <c r="G315" s="23" t="str">
        <f>IF(B315&lt;=cCount,D315*cRateM,"")</f>
        <v/>
      </c>
      <c r="H315" s="23" t="str">
        <f>IF(B315&lt;=cCount,E315-G315,"")</f>
        <v/>
      </c>
      <c r="I315" s="23" t="str">
        <f>IF(B315&lt;=cCount,D315-H315,"")</f>
        <v/>
      </c>
    </row>
    <row r="316" spans="2:9" ht="21" customHeight="1" x14ac:dyDescent="0.3">
      <c r="B316" s="22" t="str">
        <f>IF(B315&lt;cCount,B315+1,"")</f>
        <v/>
      </c>
      <c r="C316" s="22" t="str">
        <f>IF(B316&lt;=cCount,"Погашение кредита","")</f>
        <v/>
      </c>
      <c r="D316" s="23" t="str">
        <f>IF(B316&lt;=cCount,I315,"")</f>
        <v/>
      </c>
      <c r="E316" s="23" t="str">
        <f>IF(B316&lt;=cCount,cPayment,"")</f>
        <v/>
      </c>
      <c r="F316" s="24" t="str">
        <f>IF(B316&lt;=cCount,cCount-B316,"")</f>
        <v/>
      </c>
      <c r="G316" s="23" t="str">
        <f>IF(B316&lt;=cCount,D316*cRateM,"")</f>
        <v/>
      </c>
      <c r="H316" s="23" t="str">
        <f>IF(B316&lt;=cCount,E316-G316,"")</f>
        <v/>
      </c>
      <c r="I316" s="23" t="str">
        <f>IF(B316&lt;=cCount,D316-H316,"")</f>
        <v/>
      </c>
    </row>
    <row r="317" spans="2:9" ht="21" customHeight="1" x14ac:dyDescent="0.3">
      <c r="B317" s="22" t="str">
        <f>IF(B316&lt;cCount,B316+1,"")</f>
        <v/>
      </c>
      <c r="C317" s="22" t="str">
        <f>IF(B317&lt;=cCount,"Погашение кредита","")</f>
        <v/>
      </c>
      <c r="D317" s="23" t="str">
        <f>IF(B317&lt;=cCount,I316,"")</f>
        <v/>
      </c>
      <c r="E317" s="23" t="str">
        <f>IF(B317&lt;=cCount,cPayment,"")</f>
        <v/>
      </c>
      <c r="F317" s="24" t="str">
        <f>IF(B317&lt;=cCount,cCount-B317,"")</f>
        <v/>
      </c>
      <c r="G317" s="23" t="str">
        <f>IF(B317&lt;=cCount,D317*cRateM,"")</f>
        <v/>
      </c>
      <c r="H317" s="23" t="str">
        <f>IF(B317&lt;=cCount,E317-G317,"")</f>
        <v/>
      </c>
      <c r="I317" s="23" t="str">
        <f>IF(B317&lt;=cCount,D317-H317,"")</f>
        <v/>
      </c>
    </row>
    <row r="318" spans="2:9" ht="21" customHeight="1" x14ac:dyDescent="0.3">
      <c r="B318" s="22" t="str">
        <f>IF(B317&lt;cCount,B317+1,"")</f>
        <v/>
      </c>
      <c r="C318" s="22" t="str">
        <f>IF(B318&lt;=cCount,"Погашение кредита","")</f>
        <v/>
      </c>
      <c r="D318" s="23" t="str">
        <f>IF(B318&lt;=cCount,I317,"")</f>
        <v/>
      </c>
      <c r="E318" s="23" t="str">
        <f>IF(B318&lt;=cCount,cPayment,"")</f>
        <v/>
      </c>
      <c r="F318" s="24" t="str">
        <f>IF(B318&lt;=cCount,cCount-B318,"")</f>
        <v/>
      </c>
      <c r="G318" s="23" t="str">
        <f>IF(B318&lt;=cCount,D318*cRateM,"")</f>
        <v/>
      </c>
      <c r="H318" s="23" t="str">
        <f>IF(B318&lt;=cCount,E318-G318,"")</f>
        <v/>
      </c>
      <c r="I318" s="23" t="str">
        <f>IF(B318&lt;=cCount,D318-H318,"")</f>
        <v/>
      </c>
    </row>
    <row r="319" spans="2:9" ht="21" customHeight="1" x14ac:dyDescent="0.3">
      <c r="B319" s="22" t="str">
        <f>IF(B318&lt;cCount,B318+1,"")</f>
        <v/>
      </c>
      <c r="C319" s="22" t="str">
        <f>IF(B319&lt;=cCount,"Погашение кредита","")</f>
        <v/>
      </c>
      <c r="D319" s="23" t="str">
        <f>IF(B319&lt;=cCount,I318,"")</f>
        <v/>
      </c>
      <c r="E319" s="23" t="str">
        <f>IF(B319&lt;=cCount,cPayment,"")</f>
        <v/>
      </c>
      <c r="F319" s="24" t="str">
        <f>IF(B319&lt;=cCount,cCount-B319,"")</f>
        <v/>
      </c>
      <c r="G319" s="23" t="str">
        <f>IF(B319&lt;=cCount,D319*cRateM,"")</f>
        <v/>
      </c>
      <c r="H319" s="23" t="str">
        <f>IF(B319&lt;=cCount,E319-G319,"")</f>
        <v/>
      </c>
      <c r="I319" s="23" t="str">
        <f>IF(B319&lt;=cCount,D319-H319,"")</f>
        <v/>
      </c>
    </row>
    <row r="320" spans="2:9" ht="21" customHeight="1" x14ac:dyDescent="0.3">
      <c r="B320" s="22" t="str">
        <f>IF(B319&lt;cCount,B319+1,"")</f>
        <v/>
      </c>
      <c r="C320" s="22" t="str">
        <f>IF(B320&lt;=cCount,"Погашение кредита","")</f>
        <v/>
      </c>
      <c r="D320" s="23" t="str">
        <f>IF(B320&lt;=cCount,I319,"")</f>
        <v/>
      </c>
      <c r="E320" s="23" t="str">
        <f>IF(B320&lt;=cCount,cPayment,"")</f>
        <v/>
      </c>
      <c r="F320" s="24" t="str">
        <f>IF(B320&lt;=cCount,cCount-B320,"")</f>
        <v/>
      </c>
      <c r="G320" s="23" t="str">
        <f>IF(B320&lt;=cCount,D320*cRateM,"")</f>
        <v/>
      </c>
      <c r="H320" s="23" t="str">
        <f>IF(B320&lt;=cCount,E320-G320,"")</f>
        <v/>
      </c>
      <c r="I320" s="23" t="str">
        <f>IF(B320&lt;=cCount,D320-H320,"")</f>
        <v/>
      </c>
    </row>
    <row r="321" spans="2:9" ht="21" customHeight="1" x14ac:dyDescent="0.3">
      <c r="B321" s="22" t="str">
        <f>IF(B320&lt;cCount,B320+1,"")</f>
        <v/>
      </c>
      <c r="C321" s="22" t="str">
        <f>IF(B321&lt;=cCount,"Погашение кредита","")</f>
        <v/>
      </c>
      <c r="D321" s="23" t="str">
        <f>IF(B321&lt;=cCount,I320,"")</f>
        <v/>
      </c>
      <c r="E321" s="23" t="str">
        <f>IF(B321&lt;=cCount,cPayment,"")</f>
        <v/>
      </c>
      <c r="F321" s="24" t="str">
        <f>IF(B321&lt;=cCount,cCount-B321,"")</f>
        <v/>
      </c>
      <c r="G321" s="23" t="str">
        <f>IF(B321&lt;=cCount,D321*cRateM,"")</f>
        <v/>
      </c>
      <c r="H321" s="23" t="str">
        <f>IF(B321&lt;=cCount,E321-G321,"")</f>
        <v/>
      </c>
      <c r="I321" s="23" t="str">
        <f>IF(B321&lt;=cCount,D321-H321,"")</f>
        <v/>
      </c>
    </row>
    <row r="322" spans="2:9" ht="21" customHeight="1" x14ac:dyDescent="0.3">
      <c r="B322" s="22" t="str">
        <f>IF(B321&lt;cCount,B321+1,"")</f>
        <v/>
      </c>
      <c r="C322" s="22" t="str">
        <f>IF(B322&lt;=cCount,"Погашение кредита","")</f>
        <v/>
      </c>
      <c r="D322" s="23" t="str">
        <f>IF(B322&lt;=cCount,I321,"")</f>
        <v/>
      </c>
      <c r="E322" s="23" t="str">
        <f>IF(B322&lt;=cCount,cPayment,"")</f>
        <v/>
      </c>
      <c r="F322" s="24" t="str">
        <f>IF(B322&lt;=cCount,cCount-B322,"")</f>
        <v/>
      </c>
      <c r="G322" s="23" t="str">
        <f>IF(B322&lt;=cCount,D322*cRateM,"")</f>
        <v/>
      </c>
      <c r="H322" s="23" t="str">
        <f>IF(B322&lt;=cCount,E322-G322,"")</f>
        <v/>
      </c>
      <c r="I322" s="23" t="str">
        <f>IF(B322&lt;=cCount,D322-H322,"")</f>
        <v/>
      </c>
    </row>
    <row r="323" spans="2:9" ht="21" customHeight="1" x14ac:dyDescent="0.3">
      <c r="B323" s="22" t="str">
        <f>IF(B322&lt;cCount,B322+1,"")</f>
        <v/>
      </c>
      <c r="C323" s="22" t="str">
        <f>IF(B323&lt;=cCount,"Погашение кредита","")</f>
        <v/>
      </c>
      <c r="D323" s="23" t="str">
        <f>IF(B323&lt;=cCount,I322,"")</f>
        <v/>
      </c>
      <c r="E323" s="23" t="str">
        <f>IF(B323&lt;=cCount,cPayment,"")</f>
        <v/>
      </c>
      <c r="F323" s="24" t="str">
        <f>IF(B323&lt;=cCount,cCount-B323,"")</f>
        <v/>
      </c>
      <c r="G323" s="23" t="str">
        <f>IF(B323&lt;=cCount,D323*cRateM,"")</f>
        <v/>
      </c>
      <c r="H323" s="23" t="str">
        <f>IF(B323&lt;=cCount,E323-G323,"")</f>
        <v/>
      </c>
      <c r="I323" s="23" t="str">
        <f>IF(B323&lt;=cCount,D323-H323,"")</f>
        <v/>
      </c>
    </row>
    <row r="324" spans="2:9" ht="21" customHeight="1" x14ac:dyDescent="0.3">
      <c r="B324" s="22" t="str">
        <f>IF(B323&lt;cCount,B323+1,"")</f>
        <v/>
      </c>
      <c r="C324" s="22" t="str">
        <f>IF(B324&lt;=cCount,"Погашение кредита","")</f>
        <v/>
      </c>
      <c r="D324" s="23" t="str">
        <f>IF(B324&lt;=cCount,I323,"")</f>
        <v/>
      </c>
      <c r="E324" s="23" t="str">
        <f>IF(B324&lt;=cCount,cPayment,"")</f>
        <v/>
      </c>
      <c r="F324" s="24" t="str">
        <f>IF(B324&lt;=cCount,cCount-B324,"")</f>
        <v/>
      </c>
      <c r="G324" s="23" t="str">
        <f>IF(B324&lt;=cCount,D324*cRateM,"")</f>
        <v/>
      </c>
      <c r="H324" s="23" t="str">
        <f>IF(B324&lt;=cCount,E324-G324,"")</f>
        <v/>
      </c>
      <c r="I324" s="23" t="str">
        <f>IF(B324&lt;=cCount,D324-H324,"")</f>
        <v/>
      </c>
    </row>
    <row r="325" spans="2:9" ht="21" customHeight="1" x14ac:dyDescent="0.3">
      <c r="B325" s="22" t="str">
        <f>IF(B324&lt;cCount,B324+1,"")</f>
        <v/>
      </c>
      <c r="C325" s="22" t="str">
        <f>IF(B325&lt;=cCount,"Погашение кредита","")</f>
        <v/>
      </c>
      <c r="D325" s="23" t="str">
        <f>IF(B325&lt;=cCount,I324,"")</f>
        <v/>
      </c>
      <c r="E325" s="23" t="str">
        <f>IF(B325&lt;=cCount,cPayment,"")</f>
        <v/>
      </c>
      <c r="F325" s="24" t="str">
        <f>IF(B325&lt;=cCount,cCount-B325,"")</f>
        <v/>
      </c>
      <c r="G325" s="23" t="str">
        <f>IF(B325&lt;=cCount,D325*cRateM,"")</f>
        <v/>
      </c>
      <c r="H325" s="23" t="str">
        <f>IF(B325&lt;=cCount,E325-G325,"")</f>
        <v/>
      </c>
      <c r="I325" s="23" t="str">
        <f>IF(B325&lt;=cCount,D325-H325,"")</f>
        <v/>
      </c>
    </row>
    <row r="326" spans="2:9" ht="21" customHeight="1" x14ac:dyDescent="0.3">
      <c r="B326" s="22" t="str">
        <f>IF(B325&lt;cCount,B325+1,"")</f>
        <v/>
      </c>
      <c r="C326" s="22" t="str">
        <f>IF(B326&lt;=cCount,"Погашение кредита","")</f>
        <v/>
      </c>
      <c r="D326" s="23" t="str">
        <f>IF(B326&lt;=cCount,I325,"")</f>
        <v/>
      </c>
      <c r="E326" s="23" t="str">
        <f>IF(B326&lt;=cCount,cPayment,"")</f>
        <v/>
      </c>
      <c r="F326" s="24" t="str">
        <f>IF(B326&lt;=cCount,cCount-B326,"")</f>
        <v/>
      </c>
      <c r="G326" s="23" t="str">
        <f>IF(B326&lt;=cCount,D326*cRateM,"")</f>
        <v/>
      </c>
      <c r="H326" s="23" t="str">
        <f>IF(B326&lt;=cCount,E326-G326,"")</f>
        <v/>
      </c>
      <c r="I326" s="23" t="str">
        <f>IF(B326&lt;=cCount,D326-H326,"")</f>
        <v/>
      </c>
    </row>
    <row r="327" spans="2:9" ht="21" customHeight="1" x14ac:dyDescent="0.3">
      <c r="B327" s="22" t="str">
        <f>IF(B326&lt;cCount,B326+1,"")</f>
        <v/>
      </c>
      <c r="C327" s="22" t="str">
        <f>IF(B327&lt;=cCount,"Погашение кредита","")</f>
        <v/>
      </c>
      <c r="D327" s="23" t="str">
        <f>IF(B327&lt;=cCount,I326,"")</f>
        <v/>
      </c>
      <c r="E327" s="23" t="str">
        <f>IF(B327&lt;=cCount,cPayment,"")</f>
        <v/>
      </c>
      <c r="F327" s="24" t="str">
        <f>IF(B327&lt;=cCount,cCount-B327,"")</f>
        <v/>
      </c>
      <c r="G327" s="23" t="str">
        <f>IF(B327&lt;=cCount,D327*cRateM,"")</f>
        <v/>
      </c>
      <c r="H327" s="23" t="str">
        <f>IF(B327&lt;=cCount,E327-G327,"")</f>
        <v/>
      </c>
      <c r="I327" s="23" t="str">
        <f>IF(B327&lt;=cCount,D327-H327,"")</f>
        <v/>
      </c>
    </row>
    <row r="328" spans="2:9" ht="21" customHeight="1" x14ac:dyDescent="0.3">
      <c r="B328" s="22" t="str">
        <f>IF(B327&lt;cCount,B327+1,"")</f>
        <v/>
      </c>
      <c r="C328" s="22" t="str">
        <f>IF(B328&lt;=cCount,"Погашение кредита","")</f>
        <v/>
      </c>
      <c r="D328" s="23" t="str">
        <f>IF(B328&lt;=cCount,I327,"")</f>
        <v/>
      </c>
      <c r="E328" s="23" t="str">
        <f>IF(B328&lt;=cCount,cPayment,"")</f>
        <v/>
      </c>
      <c r="F328" s="24" t="str">
        <f>IF(B328&lt;=cCount,cCount-B328,"")</f>
        <v/>
      </c>
      <c r="G328" s="23" t="str">
        <f>IF(B328&lt;=cCount,D328*cRateM,"")</f>
        <v/>
      </c>
      <c r="H328" s="23" t="str">
        <f>IF(B328&lt;=cCount,E328-G328,"")</f>
        <v/>
      </c>
      <c r="I328" s="23" t="str">
        <f>IF(B328&lt;=cCount,D328-H328,"")</f>
        <v/>
      </c>
    </row>
    <row r="329" spans="2:9" ht="21" customHeight="1" x14ac:dyDescent="0.3">
      <c r="B329" s="22" t="str">
        <f>IF(B328&lt;cCount,B328+1,"")</f>
        <v/>
      </c>
      <c r="C329" s="22" t="str">
        <f>IF(B329&lt;=cCount,"Погашение кредита","")</f>
        <v/>
      </c>
      <c r="D329" s="23" t="str">
        <f>IF(B329&lt;=cCount,I328,"")</f>
        <v/>
      </c>
      <c r="E329" s="23" t="str">
        <f>IF(B329&lt;=cCount,cPayment,"")</f>
        <v/>
      </c>
      <c r="F329" s="24" t="str">
        <f>IF(B329&lt;=cCount,cCount-B329,"")</f>
        <v/>
      </c>
      <c r="G329" s="23" t="str">
        <f>IF(B329&lt;=cCount,D329*cRateM,"")</f>
        <v/>
      </c>
      <c r="H329" s="23" t="str">
        <f>IF(B329&lt;=cCount,E329-G329,"")</f>
        <v/>
      </c>
      <c r="I329" s="23" t="str">
        <f>IF(B329&lt;=cCount,D329-H329,"")</f>
        <v/>
      </c>
    </row>
    <row r="330" spans="2:9" ht="21" customHeight="1" x14ac:dyDescent="0.3">
      <c r="B330" s="22" t="str">
        <f>IF(B329&lt;cCount,B329+1,"")</f>
        <v/>
      </c>
      <c r="C330" s="22" t="str">
        <f>IF(B330&lt;=cCount,"Погашение кредита","")</f>
        <v/>
      </c>
      <c r="D330" s="23" t="str">
        <f>IF(B330&lt;=cCount,I329,"")</f>
        <v/>
      </c>
      <c r="E330" s="23" t="str">
        <f>IF(B330&lt;=cCount,cPayment,"")</f>
        <v/>
      </c>
      <c r="F330" s="24" t="str">
        <f>IF(B330&lt;=cCount,cCount-B330,"")</f>
        <v/>
      </c>
      <c r="G330" s="23" t="str">
        <f>IF(B330&lt;=cCount,D330*cRateM,"")</f>
        <v/>
      </c>
      <c r="H330" s="23" t="str">
        <f>IF(B330&lt;=cCount,E330-G330,"")</f>
        <v/>
      </c>
      <c r="I330" s="23" t="str">
        <f>IF(B330&lt;=cCount,D330-H330,"")</f>
        <v/>
      </c>
    </row>
    <row r="331" spans="2:9" ht="21" customHeight="1" x14ac:dyDescent="0.3">
      <c r="B331" s="22" t="str">
        <f>IF(B330&lt;cCount,B330+1,"")</f>
        <v/>
      </c>
      <c r="C331" s="22" t="str">
        <f>IF(B331&lt;=cCount,"Погашение кредита","")</f>
        <v/>
      </c>
      <c r="D331" s="23" t="str">
        <f>IF(B331&lt;=cCount,I330,"")</f>
        <v/>
      </c>
      <c r="E331" s="23" t="str">
        <f>IF(B331&lt;=cCount,cPayment,"")</f>
        <v/>
      </c>
      <c r="F331" s="24" t="str">
        <f>IF(B331&lt;=cCount,cCount-B331,"")</f>
        <v/>
      </c>
      <c r="G331" s="23" t="str">
        <f>IF(B331&lt;=cCount,D331*cRateM,"")</f>
        <v/>
      </c>
      <c r="H331" s="23" t="str">
        <f>IF(B331&lt;=cCount,E331-G331,"")</f>
        <v/>
      </c>
      <c r="I331" s="23" t="str">
        <f>IF(B331&lt;=cCount,D331-H331,"")</f>
        <v/>
      </c>
    </row>
    <row r="332" spans="2:9" ht="21" customHeight="1" x14ac:dyDescent="0.3">
      <c r="B332" s="22" t="str">
        <f>IF(B331&lt;cCount,B331+1,"")</f>
        <v/>
      </c>
      <c r="C332" s="22" t="str">
        <f>IF(B332&lt;=cCount,"Погашение кредита","")</f>
        <v/>
      </c>
      <c r="D332" s="23" t="str">
        <f>IF(B332&lt;=cCount,I331,"")</f>
        <v/>
      </c>
      <c r="E332" s="23" t="str">
        <f>IF(B332&lt;=cCount,cPayment,"")</f>
        <v/>
      </c>
      <c r="F332" s="24" t="str">
        <f>IF(B332&lt;=cCount,cCount-B332,"")</f>
        <v/>
      </c>
      <c r="G332" s="23" t="str">
        <f>IF(B332&lt;=cCount,D332*cRateM,"")</f>
        <v/>
      </c>
      <c r="H332" s="23" t="str">
        <f>IF(B332&lt;=cCount,E332-G332,"")</f>
        <v/>
      </c>
      <c r="I332" s="23" t="str">
        <f>IF(B332&lt;=cCount,D332-H332,"")</f>
        <v/>
      </c>
    </row>
    <row r="333" spans="2:9" ht="21" customHeight="1" x14ac:dyDescent="0.3">
      <c r="B333" s="22" t="str">
        <f>IF(B332&lt;cCount,B332+1,"")</f>
        <v/>
      </c>
      <c r="C333" s="22" t="str">
        <f>IF(B333&lt;=cCount,"Погашение кредита","")</f>
        <v/>
      </c>
      <c r="D333" s="23" t="str">
        <f>IF(B333&lt;=cCount,I332,"")</f>
        <v/>
      </c>
      <c r="E333" s="23" t="str">
        <f>IF(B333&lt;=cCount,cPayment,"")</f>
        <v/>
      </c>
      <c r="F333" s="24" t="str">
        <f>IF(B333&lt;=cCount,cCount-B333,"")</f>
        <v/>
      </c>
      <c r="G333" s="23" t="str">
        <f>IF(B333&lt;=cCount,D333*cRateM,"")</f>
        <v/>
      </c>
      <c r="H333" s="23" t="str">
        <f>IF(B333&lt;=cCount,E333-G333,"")</f>
        <v/>
      </c>
      <c r="I333" s="23" t="str">
        <f>IF(B333&lt;=cCount,D333-H333,"")</f>
        <v/>
      </c>
    </row>
    <row r="334" spans="2:9" ht="21" customHeight="1" x14ac:dyDescent="0.3">
      <c r="B334" s="22" t="str">
        <f>IF(B333&lt;cCount,B333+1,"")</f>
        <v/>
      </c>
      <c r="C334" s="22" t="str">
        <f>IF(B334&lt;=cCount,"Погашение кредита","")</f>
        <v/>
      </c>
      <c r="D334" s="23" t="str">
        <f>IF(B334&lt;=cCount,I333,"")</f>
        <v/>
      </c>
      <c r="E334" s="23" t="str">
        <f>IF(B334&lt;=cCount,cPayment,"")</f>
        <v/>
      </c>
      <c r="F334" s="24" t="str">
        <f>IF(B334&lt;=cCount,cCount-B334,"")</f>
        <v/>
      </c>
      <c r="G334" s="23" t="str">
        <f>IF(B334&lt;=cCount,D334*cRateM,"")</f>
        <v/>
      </c>
      <c r="H334" s="23" t="str">
        <f>IF(B334&lt;=cCount,E334-G334,"")</f>
        <v/>
      </c>
      <c r="I334" s="23" t="str">
        <f>IF(B334&lt;=cCount,D334-H334,"")</f>
        <v/>
      </c>
    </row>
    <row r="335" spans="2:9" ht="21" customHeight="1" x14ac:dyDescent="0.3">
      <c r="B335" s="22" t="str">
        <f>IF(B334&lt;cCount,B334+1,"")</f>
        <v/>
      </c>
      <c r="C335" s="22" t="str">
        <f>IF(B335&lt;=cCount,"Погашение кредита","")</f>
        <v/>
      </c>
      <c r="D335" s="23" t="str">
        <f>IF(B335&lt;=cCount,I334,"")</f>
        <v/>
      </c>
      <c r="E335" s="23" t="str">
        <f>IF(B335&lt;=cCount,cPayment,"")</f>
        <v/>
      </c>
      <c r="F335" s="24" t="str">
        <f>IF(B335&lt;=cCount,cCount-B335,"")</f>
        <v/>
      </c>
      <c r="G335" s="23" t="str">
        <f>IF(B335&lt;=cCount,D335*cRateM,"")</f>
        <v/>
      </c>
      <c r="H335" s="23" t="str">
        <f>IF(B335&lt;=cCount,E335-G335,"")</f>
        <v/>
      </c>
      <c r="I335" s="23" t="str">
        <f>IF(B335&lt;=cCount,D335-H335,"")</f>
        <v/>
      </c>
    </row>
    <row r="336" spans="2:9" ht="21" customHeight="1" x14ac:dyDescent="0.3">
      <c r="B336" s="22" t="str">
        <f>IF(B335&lt;cCount,B335+1,"")</f>
        <v/>
      </c>
      <c r="C336" s="22" t="str">
        <f>IF(B336&lt;=cCount,"Погашение кредита","")</f>
        <v/>
      </c>
      <c r="D336" s="23" t="str">
        <f>IF(B336&lt;=cCount,I335,"")</f>
        <v/>
      </c>
      <c r="E336" s="23" t="str">
        <f>IF(B336&lt;=cCount,cPayment,"")</f>
        <v/>
      </c>
      <c r="F336" s="24" t="str">
        <f>IF(B336&lt;=cCount,cCount-B336,"")</f>
        <v/>
      </c>
      <c r="G336" s="23" t="str">
        <f>IF(B336&lt;=cCount,D336*cRateM,"")</f>
        <v/>
      </c>
      <c r="H336" s="23" t="str">
        <f>IF(B336&lt;=cCount,E336-G336,"")</f>
        <v/>
      </c>
      <c r="I336" s="23" t="str">
        <f>IF(B336&lt;=cCount,D336-H336,"")</f>
        <v/>
      </c>
    </row>
    <row r="337" spans="2:9" ht="21" customHeight="1" x14ac:dyDescent="0.3">
      <c r="B337" s="22" t="str">
        <f>IF(B336&lt;cCount,B336+1,"")</f>
        <v/>
      </c>
      <c r="C337" s="22" t="str">
        <f>IF(B337&lt;=cCount,"Погашение кредита","")</f>
        <v/>
      </c>
      <c r="D337" s="23" t="str">
        <f>IF(B337&lt;=cCount,I336,"")</f>
        <v/>
      </c>
      <c r="E337" s="23" t="str">
        <f>IF(B337&lt;=cCount,cPayment,"")</f>
        <v/>
      </c>
      <c r="F337" s="24" t="str">
        <f>IF(B337&lt;=cCount,cCount-B337,"")</f>
        <v/>
      </c>
      <c r="G337" s="23" t="str">
        <f>IF(B337&lt;=cCount,D337*cRateM,"")</f>
        <v/>
      </c>
      <c r="H337" s="23" t="str">
        <f>IF(B337&lt;=cCount,E337-G337,"")</f>
        <v/>
      </c>
      <c r="I337" s="23" t="str">
        <f>IF(B337&lt;=cCount,D337-H337,"")</f>
        <v/>
      </c>
    </row>
    <row r="338" spans="2:9" ht="21" customHeight="1" x14ac:dyDescent="0.3">
      <c r="B338" s="22" t="str">
        <f>IF(B337&lt;cCount,B337+1,"")</f>
        <v/>
      </c>
      <c r="C338" s="22" t="str">
        <f>IF(B338&lt;=cCount,"Погашение кредита","")</f>
        <v/>
      </c>
      <c r="D338" s="23" t="str">
        <f>IF(B338&lt;=cCount,I337,"")</f>
        <v/>
      </c>
      <c r="E338" s="23" t="str">
        <f>IF(B338&lt;=cCount,cPayment,"")</f>
        <v/>
      </c>
      <c r="F338" s="24" t="str">
        <f>IF(B338&lt;=cCount,cCount-B338,"")</f>
        <v/>
      </c>
      <c r="G338" s="23" t="str">
        <f>IF(B338&lt;=cCount,D338*cRateM,"")</f>
        <v/>
      </c>
      <c r="H338" s="23" t="str">
        <f>IF(B338&lt;=cCount,E338-G338,"")</f>
        <v/>
      </c>
      <c r="I338" s="23" t="str">
        <f>IF(B338&lt;=cCount,D338-H338,"")</f>
        <v/>
      </c>
    </row>
    <row r="339" spans="2:9" ht="21" customHeight="1" x14ac:dyDescent="0.3">
      <c r="B339" s="22" t="str">
        <f>IF(B338&lt;cCount,B338+1,"")</f>
        <v/>
      </c>
      <c r="C339" s="22" t="str">
        <f>IF(B339&lt;=cCount,"Погашение кредита","")</f>
        <v/>
      </c>
      <c r="D339" s="23" t="str">
        <f>IF(B339&lt;=cCount,I338,"")</f>
        <v/>
      </c>
      <c r="E339" s="23" t="str">
        <f>IF(B339&lt;=cCount,cPayment,"")</f>
        <v/>
      </c>
      <c r="F339" s="24" t="str">
        <f>IF(B339&lt;=cCount,cCount-B339,"")</f>
        <v/>
      </c>
      <c r="G339" s="23" t="str">
        <f>IF(B339&lt;=cCount,D339*cRateM,"")</f>
        <v/>
      </c>
      <c r="H339" s="23" t="str">
        <f>IF(B339&lt;=cCount,E339-G339,"")</f>
        <v/>
      </c>
      <c r="I339" s="23" t="str">
        <f>IF(B339&lt;=cCount,D339-H339,"")</f>
        <v/>
      </c>
    </row>
    <row r="340" spans="2:9" ht="21" customHeight="1" x14ac:dyDescent="0.3">
      <c r="B340" s="22" t="str">
        <f>IF(B339&lt;cCount,B339+1,"")</f>
        <v/>
      </c>
      <c r="C340" s="22" t="str">
        <f>IF(B340&lt;=cCount,"Погашение кредита","")</f>
        <v/>
      </c>
      <c r="D340" s="23" t="str">
        <f>IF(B340&lt;=cCount,I339,"")</f>
        <v/>
      </c>
      <c r="E340" s="23" t="str">
        <f>IF(B340&lt;=cCount,cPayment,"")</f>
        <v/>
      </c>
      <c r="F340" s="24" t="str">
        <f>IF(B340&lt;=cCount,cCount-B340,"")</f>
        <v/>
      </c>
      <c r="G340" s="23" t="str">
        <f>IF(B340&lt;=cCount,D340*cRateM,"")</f>
        <v/>
      </c>
      <c r="H340" s="23" t="str">
        <f>IF(B340&lt;=cCount,E340-G340,"")</f>
        <v/>
      </c>
      <c r="I340" s="23" t="str">
        <f>IF(B340&lt;=cCount,D340-H340,"")</f>
        <v/>
      </c>
    </row>
    <row r="341" spans="2:9" ht="21" customHeight="1" x14ac:dyDescent="0.3">
      <c r="B341" s="22" t="str">
        <f>IF(B340&lt;cCount,B340+1,"")</f>
        <v/>
      </c>
      <c r="C341" s="22" t="str">
        <f>IF(B341&lt;=cCount,"Погашение кредита","")</f>
        <v/>
      </c>
      <c r="D341" s="23" t="str">
        <f>IF(B341&lt;=cCount,I340,"")</f>
        <v/>
      </c>
      <c r="E341" s="23" t="str">
        <f>IF(B341&lt;=cCount,cPayment,"")</f>
        <v/>
      </c>
      <c r="F341" s="24" t="str">
        <f>IF(B341&lt;=cCount,cCount-B341,"")</f>
        <v/>
      </c>
      <c r="G341" s="23" t="str">
        <f>IF(B341&lt;=cCount,D341*cRateM,"")</f>
        <v/>
      </c>
      <c r="H341" s="23" t="str">
        <f>IF(B341&lt;=cCount,E341-G341,"")</f>
        <v/>
      </c>
      <c r="I341" s="23" t="str">
        <f>IF(B341&lt;=cCount,D341-H341,"")</f>
        <v/>
      </c>
    </row>
    <row r="342" spans="2:9" ht="21" customHeight="1" x14ac:dyDescent="0.3">
      <c r="B342" s="22" t="str">
        <f>IF(B341&lt;cCount,B341+1,"")</f>
        <v/>
      </c>
      <c r="C342" s="22" t="str">
        <f>IF(B342&lt;=cCount,"Погашение кредита","")</f>
        <v/>
      </c>
      <c r="D342" s="23" t="str">
        <f>IF(B342&lt;=cCount,I341,"")</f>
        <v/>
      </c>
      <c r="E342" s="23" t="str">
        <f>IF(B342&lt;=cCount,cPayment,"")</f>
        <v/>
      </c>
      <c r="F342" s="24" t="str">
        <f>IF(B342&lt;=cCount,cCount-B342,"")</f>
        <v/>
      </c>
      <c r="G342" s="23" t="str">
        <f>IF(B342&lt;=cCount,D342*cRateM,"")</f>
        <v/>
      </c>
      <c r="H342" s="23" t="str">
        <f>IF(B342&lt;=cCount,E342-G342,"")</f>
        <v/>
      </c>
      <c r="I342" s="23" t="str">
        <f>IF(B342&lt;=cCount,D342-H342,"")</f>
        <v/>
      </c>
    </row>
    <row r="343" spans="2:9" ht="21" customHeight="1" x14ac:dyDescent="0.3">
      <c r="B343" s="22" t="str">
        <f>IF(B342&lt;cCount,B342+1,"")</f>
        <v/>
      </c>
      <c r="C343" s="22" t="str">
        <f>IF(B343&lt;=cCount,"Погашение кредита","")</f>
        <v/>
      </c>
      <c r="D343" s="23" t="str">
        <f>IF(B343&lt;=cCount,I342,"")</f>
        <v/>
      </c>
      <c r="E343" s="23" t="str">
        <f>IF(B343&lt;=cCount,cPayment,"")</f>
        <v/>
      </c>
      <c r="F343" s="24" t="str">
        <f>IF(B343&lt;=cCount,cCount-B343,"")</f>
        <v/>
      </c>
      <c r="G343" s="23" t="str">
        <f>IF(B343&lt;=cCount,D343*cRateM,"")</f>
        <v/>
      </c>
      <c r="H343" s="23" t="str">
        <f>IF(B343&lt;=cCount,E343-G343,"")</f>
        <v/>
      </c>
      <c r="I343" s="23" t="str">
        <f>IF(B343&lt;=cCount,D343-H343,"")</f>
        <v/>
      </c>
    </row>
    <row r="344" spans="2:9" ht="21" customHeight="1" x14ac:dyDescent="0.3">
      <c r="B344" s="22" t="str">
        <f>IF(B343&lt;cCount,B343+1,"")</f>
        <v/>
      </c>
      <c r="C344" s="22" t="str">
        <f>IF(B344&lt;=cCount,"Погашение кредита","")</f>
        <v/>
      </c>
      <c r="D344" s="23" t="str">
        <f>IF(B344&lt;=cCount,I343,"")</f>
        <v/>
      </c>
      <c r="E344" s="23" t="str">
        <f>IF(B344&lt;=cCount,cPayment,"")</f>
        <v/>
      </c>
      <c r="F344" s="24" t="str">
        <f>IF(B344&lt;=cCount,cCount-B344,"")</f>
        <v/>
      </c>
      <c r="G344" s="23" t="str">
        <f>IF(B344&lt;=cCount,D344*cRateM,"")</f>
        <v/>
      </c>
      <c r="H344" s="23" t="str">
        <f>IF(B344&lt;=cCount,E344-G344,"")</f>
        <v/>
      </c>
      <c r="I344" s="23" t="str">
        <f>IF(B344&lt;=cCount,D344-H344,"")</f>
        <v/>
      </c>
    </row>
    <row r="345" spans="2:9" ht="21" customHeight="1" x14ac:dyDescent="0.3">
      <c r="B345" s="22" t="str">
        <f>IF(B344&lt;cCount,B344+1,"")</f>
        <v/>
      </c>
      <c r="C345" s="22" t="str">
        <f>IF(B345&lt;=cCount,"Погашение кредита","")</f>
        <v/>
      </c>
      <c r="D345" s="23" t="str">
        <f>IF(B345&lt;=cCount,I344,"")</f>
        <v/>
      </c>
      <c r="E345" s="23" t="str">
        <f>IF(B345&lt;=cCount,cPayment,"")</f>
        <v/>
      </c>
      <c r="F345" s="24" t="str">
        <f>IF(B345&lt;=cCount,cCount-B345,"")</f>
        <v/>
      </c>
      <c r="G345" s="23" t="str">
        <f>IF(B345&lt;=cCount,D345*cRateM,"")</f>
        <v/>
      </c>
      <c r="H345" s="23" t="str">
        <f>IF(B345&lt;=cCount,E345-G345,"")</f>
        <v/>
      </c>
      <c r="I345" s="23" t="str">
        <f>IF(B345&lt;=cCount,D345-H345,"")</f>
        <v/>
      </c>
    </row>
    <row r="346" spans="2:9" ht="21" customHeight="1" x14ac:dyDescent="0.3">
      <c r="B346" s="22" t="str">
        <f>IF(B345&lt;cCount,B345+1,"")</f>
        <v/>
      </c>
      <c r="C346" s="22" t="str">
        <f>IF(B346&lt;=cCount,"Погашение кредита","")</f>
        <v/>
      </c>
      <c r="D346" s="23" t="str">
        <f>IF(B346&lt;=cCount,I345,"")</f>
        <v/>
      </c>
      <c r="E346" s="23" t="str">
        <f>IF(B346&lt;=cCount,cPayment,"")</f>
        <v/>
      </c>
      <c r="F346" s="24" t="str">
        <f>IF(B346&lt;=cCount,cCount-B346,"")</f>
        <v/>
      </c>
      <c r="G346" s="23" t="str">
        <f>IF(B346&lt;=cCount,D346*cRateM,"")</f>
        <v/>
      </c>
      <c r="H346" s="23" t="str">
        <f>IF(B346&lt;=cCount,E346-G346,"")</f>
        <v/>
      </c>
      <c r="I346" s="23" t="str">
        <f>IF(B346&lt;=cCount,D346-H346,"")</f>
        <v/>
      </c>
    </row>
    <row r="347" spans="2:9" ht="21" customHeight="1" x14ac:dyDescent="0.3">
      <c r="B347" s="22" t="str">
        <f>IF(B346&lt;cCount,B346+1,"")</f>
        <v/>
      </c>
      <c r="C347" s="22" t="str">
        <f>IF(B347&lt;=cCount,"Погашение кредита","")</f>
        <v/>
      </c>
      <c r="D347" s="23" t="str">
        <f>IF(B347&lt;=cCount,I346,"")</f>
        <v/>
      </c>
      <c r="E347" s="23" t="str">
        <f>IF(B347&lt;=cCount,cPayment,"")</f>
        <v/>
      </c>
      <c r="F347" s="24" t="str">
        <f>IF(B347&lt;=cCount,cCount-B347,"")</f>
        <v/>
      </c>
      <c r="G347" s="23" t="str">
        <f>IF(B347&lt;=cCount,D347*cRateM,"")</f>
        <v/>
      </c>
      <c r="H347" s="23" t="str">
        <f>IF(B347&lt;=cCount,E347-G347,"")</f>
        <v/>
      </c>
      <c r="I347" s="23" t="str">
        <f>IF(B347&lt;=cCount,D347-H347,"")</f>
        <v/>
      </c>
    </row>
    <row r="348" spans="2:9" ht="21" customHeight="1" x14ac:dyDescent="0.3">
      <c r="B348" s="22" t="str">
        <f>IF(B347&lt;cCount,B347+1,"")</f>
        <v/>
      </c>
      <c r="C348" s="22" t="str">
        <f>IF(B348&lt;=cCount,"Погашение кредита","")</f>
        <v/>
      </c>
      <c r="D348" s="23" t="str">
        <f>IF(B348&lt;=cCount,I347,"")</f>
        <v/>
      </c>
      <c r="E348" s="23" t="str">
        <f>IF(B348&lt;=cCount,cPayment,"")</f>
        <v/>
      </c>
      <c r="F348" s="24" t="str">
        <f>IF(B348&lt;=cCount,cCount-B348,"")</f>
        <v/>
      </c>
      <c r="G348" s="23" t="str">
        <f>IF(B348&lt;=cCount,D348*cRateM,"")</f>
        <v/>
      </c>
      <c r="H348" s="23" t="str">
        <f>IF(B348&lt;=cCount,E348-G348,"")</f>
        <v/>
      </c>
      <c r="I348" s="23" t="str">
        <f>IF(B348&lt;=cCount,D348-H348,"")</f>
        <v/>
      </c>
    </row>
    <row r="349" spans="2:9" ht="21" customHeight="1" x14ac:dyDescent="0.3">
      <c r="B349" s="22" t="str">
        <f>IF(B348&lt;cCount,B348+1,"")</f>
        <v/>
      </c>
      <c r="C349" s="22" t="str">
        <f>IF(B349&lt;=cCount,"Погашение кредита","")</f>
        <v/>
      </c>
      <c r="D349" s="23" t="str">
        <f>IF(B349&lt;=cCount,I348,"")</f>
        <v/>
      </c>
      <c r="E349" s="23" t="str">
        <f>IF(B349&lt;=cCount,cPayment,"")</f>
        <v/>
      </c>
      <c r="F349" s="24" t="str">
        <f>IF(B349&lt;=cCount,cCount-B349,"")</f>
        <v/>
      </c>
      <c r="G349" s="23" t="str">
        <f>IF(B349&lt;=cCount,D349*cRateM,"")</f>
        <v/>
      </c>
      <c r="H349" s="23" t="str">
        <f>IF(B349&lt;=cCount,E349-G349,"")</f>
        <v/>
      </c>
      <c r="I349" s="23" t="str">
        <f>IF(B349&lt;=cCount,D349-H349,"")</f>
        <v/>
      </c>
    </row>
    <row r="350" spans="2:9" ht="21" customHeight="1" x14ac:dyDescent="0.3">
      <c r="B350" s="22" t="str">
        <f>IF(B349&lt;cCount,B349+1,"")</f>
        <v/>
      </c>
      <c r="C350" s="22" t="str">
        <f>IF(B350&lt;=cCount,"Погашение кредита","")</f>
        <v/>
      </c>
      <c r="D350" s="23" t="str">
        <f>IF(B350&lt;=cCount,I349,"")</f>
        <v/>
      </c>
      <c r="E350" s="23" t="str">
        <f>IF(B350&lt;=cCount,cPayment,"")</f>
        <v/>
      </c>
      <c r="F350" s="24" t="str">
        <f>IF(B350&lt;=cCount,cCount-B350,"")</f>
        <v/>
      </c>
      <c r="G350" s="23" t="str">
        <f>IF(B350&lt;=cCount,D350*cRateM,"")</f>
        <v/>
      </c>
      <c r="H350" s="23" t="str">
        <f>IF(B350&lt;=cCount,E350-G350,"")</f>
        <v/>
      </c>
      <c r="I350" s="23" t="str">
        <f>IF(B350&lt;=cCount,D350-H350,"")</f>
        <v/>
      </c>
    </row>
    <row r="351" spans="2:9" ht="21" customHeight="1" x14ac:dyDescent="0.3">
      <c r="B351" s="22" t="str">
        <f>IF(B350&lt;cCount,B350+1,"")</f>
        <v/>
      </c>
      <c r="C351" s="22" t="str">
        <f>IF(B351&lt;=cCount,"Погашение кредита","")</f>
        <v/>
      </c>
      <c r="D351" s="23" t="str">
        <f>IF(B351&lt;=cCount,I350,"")</f>
        <v/>
      </c>
      <c r="E351" s="23" t="str">
        <f>IF(B351&lt;=cCount,cPayment,"")</f>
        <v/>
      </c>
      <c r="F351" s="24" t="str">
        <f>IF(B351&lt;=cCount,cCount-B351,"")</f>
        <v/>
      </c>
      <c r="G351" s="23" t="str">
        <f>IF(B351&lt;=cCount,D351*cRateM,"")</f>
        <v/>
      </c>
      <c r="H351" s="23" t="str">
        <f>IF(B351&lt;=cCount,E351-G351,"")</f>
        <v/>
      </c>
      <c r="I351" s="23" t="str">
        <f>IF(B351&lt;=cCount,D351-H351,"")</f>
        <v/>
      </c>
    </row>
    <row r="352" spans="2:9" ht="21" customHeight="1" x14ac:dyDescent="0.3">
      <c r="B352" s="22" t="str">
        <f>IF(B351&lt;cCount,B351+1,"")</f>
        <v/>
      </c>
      <c r="C352" s="22" t="str">
        <f>IF(B352&lt;=cCount,"Погашение кредита","")</f>
        <v/>
      </c>
      <c r="D352" s="23" t="str">
        <f>IF(B352&lt;=cCount,I351,"")</f>
        <v/>
      </c>
      <c r="E352" s="23" t="str">
        <f>IF(B352&lt;=cCount,cPayment,"")</f>
        <v/>
      </c>
      <c r="F352" s="24" t="str">
        <f>IF(B352&lt;=cCount,cCount-B352,"")</f>
        <v/>
      </c>
      <c r="G352" s="23" t="str">
        <f>IF(B352&lt;=cCount,D352*cRateM,"")</f>
        <v/>
      </c>
      <c r="H352" s="23" t="str">
        <f>IF(B352&lt;=cCount,E352-G352,"")</f>
        <v/>
      </c>
      <c r="I352" s="23" t="str">
        <f>IF(B352&lt;=cCount,D352-H352,"")</f>
        <v/>
      </c>
    </row>
    <row r="353" spans="2:9" ht="21" customHeight="1" x14ac:dyDescent="0.3">
      <c r="B353" s="22" t="str">
        <f>IF(B352&lt;cCount,B352+1,"")</f>
        <v/>
      </c>
      <c r="C353" s="22" t="str">
        <f>IF(B353&lt;=cCount,"Погашение кредита","")</f>
        <v/>
      </c>
      <c r="D353" s="23" t="str">
        <f>IF(B353&lt;=cCount,I352,"")</f>
        <v/>
      </c>
      <c r="E353" s="23" t="str">
        <f>IF(B353&lt;=cCount,cPayment,"")</f>
        <v/>
      </c>
      <c r="F353" s="24" t="str">
        <f>IF(B353&lt;=cCount,cCount-B353,"")</f>
        <v/>
      </c>
      <c r="G353" s="23" t="str">
        <f>IF(B353&lt;=cCount,D353*cRateM,"")</f>
        <v/>
      </c>
      <c r="H353" s="23" t="str">
        <f>IF(B353&lt;=cCount,E353-G353,"")</f>
        <v/>
      </c>
      <c r="I353" s="23" t="str">
        <f>IF(B353&lt;=cCount,D353-H353,"")</f>
        <v/>
      </c>
    </row>
    <row r="354" spans="2:9" ht="21" customHeight="1" x14ac:dyDescent="0.3">
      <c r="B354" s="22" t="str">
        <f>IF(B353&lt;cCount,B353+1,"")</f>
        <v/>
      </c>
      <c r="C354" s="22" t="str">
        <f>IF(B354&lt;=cCount,"Погашение кредита","")</f>
        <v/>
      </c>
      <c r="D354" s="23" t="str">
        <f>IF(B354&lt;=cCount,I353,"")</f>
        <v/>
      </c>
      <c r="E354" s="23" t="str">
        <f>IF(B354&lt;=cCount,cPayment,"")</f>
        <v/>
      </c>
      <c r="F354" s="24" t="str">
        <f>IF(B354&lt;=cCount,cCount-B354,"")</f>
        <v/>
      </c>
      <c r="G354" s="23" t="str">
        <f>IF(B354&lt;=cCount,D354*cRateM,"")</f>
        <v/>
      </c>
      <c r="H354" s="23" t="str">
        <f>IF(B354&lt;=cCount,E354-G354,"")</f>
        <v/>
      </c>
      <c r="I354" s="23" t="str">
        <f>IF(B354&lt;=cCount,D354-H354,"")</f>
        <v/>
      </c>
    </row>
    <row r="355" spans="2:9" ht="21" customHeight="1" x14ac:dyDescent="0.3">
      <c r="B355" s="22" t="str">
        <f>IF(B354&lt;cCount,B354+1,"")</f>
        <v/>
      </c>
      <c r="C355" s="22" t="str">
        <f>IF(B355&lt;=cCount,"Погашение кредита","")</f>
        <v/>
      </c>
      <c r="D355" s="23" t="str">
        <f>IF(B355&lt;=cCount,I354,"")</f>
        <v/>
      </c>
      <c r="E355" s="23" t="str">
        <f>IF(B355&lt;=cCount,cPayment,"")</f>
        <v/>
      </c>
      <c r="F355" s="24" t="str">
        <f>IF(B355&lt;=cCount,cCount-B355,"")</f>
        <v/>
      </c>
      <c r="G355" s="23" t="str">
        <f>IF(B355&lt;=cCount,D355*cRateM,"")</f>
        <v/>
      </c>
      <c r="H355" s="23" t="str">
        <f>IF(B355&lt;=cCount,E355-G355,"")</f>
        <v/>
      </c>
      <c r="I355" s="23" t="str">
        <f>IF(B355&lt;=cCount,D355-H355,"")</f>
        <v/>
      </c>
    </row>
    <row r="356" spans="2:9" ht="21" customHeight="1" x14ac:dyDescent="0.3">
      <c r="B356" s="22" t="str">
        <f>IF(B355&lt;cCount,B355+1,"")</f>
        <v/>
      </c>
      <c r="C356" s="22" t="str">
        <f>IF(B356&lt;=cCount,"Погашение кредита","")</f>
        <v/>
      </c>
      <c r="D356" s="23" t="str">
        <f>IF(B356&lt;=cCount,I355,"")</f>
        <v/>
      </c>
      <c r="E356" s="23" t="str">
        <f>IF(B356&lt;=cCount,cPayment,"")</f>
        <v/>
      </c>
      <c r="F356" s="24" t="str">
        <f>IF(B356&lt;=cCount,cCount-B356,"")</f>
        <v/>
      </c>
      <c r="G356" s="23" t="str">
        <f>IF(B356&lt;=cCount,D356*cRateM,"")</f>
        <v/>
      </c>
      <c r="H356" s="23" t="str">
        <f>IF(B356&lt;=cCount,E356-G356,"")</f>
        <v/>
      </c>
      <c r="I356" s="23" t="str">
        <f>IF(B356&lt;=cCount,D356-H356,"")</f>
        <v/>
      </c>
    </row>
    <row r="357" spans="2:9" ht="21" customHeight="1" x14ac:dyDescent="0.3">
      <c r="B357" s="22" t="str">
        <f>IF(B356&lt;cCount,B356+1,"")</f>
        <v/>
      </c>
      <c r="C357" s="22" t="str">
        <f>IF(B357&lt;=cCount,"Погашение кредита","")</f>
        <v/>
      </c>
      <c r="D357" s="23" t="str">
        <f>IF(B357&lt;=cCount,I356,"")</f>
        <v/>
      </c>
      <c r="E357" s="23" t="str">
        <f>IF(B357&lt;=cCount,cPayment,"")</f>
        <v/>
      </c>
      <c r="F357" s="24" t="str">
        <f>IF(B357&lt;=cCount,cCount-B357,"")</f>
        <v/>
      </c>
      <c r="G357" s="23" t="str">
        <f>IF(B357&lt;=cCount,D357*cRateM,"")</f>
        <v/>
      </c>
      <c r="H357" s="23" t="str">
        <f>IF(B357&lt;=cCount,E357-G357,"")</f>
        <v/>
      </c>
      <c r="I357" s="23" t="str">
        <f>IF(B357&lt;=cCount,D357-H357,"")</f>
        <v/>
      </c>
    </row>
    <row r="358" spans="2:9" ht="21" customHeight="1" x14ac:dyDescent="0.3">
      <c r="B358" s="22" t="str">
        <f>IF(B357&lt;cCount,B357+1,"")</f>
        <v/>
      </c>
      <c r="C358" s="22" t="str">
        <f>IF(B358&lt;=cCount,"Погашение кредита","")</f>
        <v/>
      </c>
      <c r="D358" s="23" t="str">
        <f>IF(B358&lt;=cCount,I357,"")</f>
        <v/>
      </c>
      <c r="E358" s="23" t="str">
        <f>IF(B358&lt;=cCount,cPayment,"")</f>
        <v/>
      </c>
      <c r="F358" s="24" t="str">
        <f>IF(B358&lt;=cCount,cCount-B358,"")</f>
        <v/>
      </c>
      <c r="G358" s="23" t="str">
        <f>IF(B358&lt;=cCount,D358*cRateM,"")</f>
        <v/>
      </c>
      <c r="H358" s="23" t="str">
        <f>IF(B358&lt;=cCount,E358-G358,"")</f>
        <v/>
      </c>
      <c r="I358" s="23" t="str">
        <f>IF(B358&lt;=cCount,D358-H358,"")</f>
        <v/>
      </c>
    </row>
    <row r="359" spans="2:9" ht="21" customHeight="1" x14ac:dyDescent="0.3">
      <c r="B359" s="22" t="str">
        <f>IF(B358&lt;cCount,B358+1,"")</f>
        <v/>
      </c>
      <c r="C359" s="22" t="str">
        <f>IF(B359&lt;=cCount,"Погашение кредита","")</f>
        <v/>
      </c>
      <c r="D359" s="23" t="str">
        <f>IF(B359&lt;=cCount,I358,"")</f>
        <v/>
      </c>
      <c r="E359" s="23" t="str">
        <f>IF(B359&lt;=cCount,cPayment,"")</f>
        <v/>
      </c>
      <c r="F359" s="24" t="str">
        <f>IF(B359&lt;=cCount,cCount-B359,"")</f>
        <v/>
      </c>
      <c r="G359" s="23" t="str">
        <f>IF(B359&lt;=cCount,D359*cRateM,"")</f>
        <v/>
      </c>
      <c r="H359" s="23" t="str">
        <f>IF(B359&lt;=cCount,E359-G359,"")</f>
        <v/>
      </c>
      <c r="I359" s="23" t="str">
        <f>IF(B359&lt;=cCount,D359-H359,"")</f>
        <v/>
      </c>
    </row>
    <row r="360" spans="2:9" ht="21" customHeight="1" x14ac:dyDescent="0.3">
      <c r="B360" s="22" t="str">
        <f>IF(B359&lt;cCount,B359+1,"")</f>
        <v/>
      </c>
      <c r="C360" s="22" t="str">
        <f>IF(B360&lt;=cCount,"Погашение кредита","")</f>
        <v/>
      </c>
      <c r="D360" s="23" t="str">
        <f>IF(B360&lt;=cCount,I359,"")</f>
        <v/>
      </c>
      <c r="E360" s="23" t="str">
        <f>IF(B360&lt;=cCount,cPayment,"")</f>
        <v/>
      </c>
      <c r="F360" s="24" t="str">
        <f>IF(B360&lt;=cCount,cCount-B360,"")</f>
        <v/>
      </c>
      <c r="G360" s="23" t="str">
        <f>IF(B360&lt;=cCount,D360*cRateM,"")</f>
        <v/>
      </c>
      <c r="H360" s="23" t="str">
        <f>IF(B360&lt;=cCount,E360-G360,"")</f>
        <v/>
      </c>
      <c r="I360" s="23" t="str">
        <f>IF(B360&lt;=cCount,D360-H360,"")</f>
        <v/>
      </c>
    </row>
    <row r="361" spans="2:9" ht="21" customHeight="1" x14ac:dyDescent="0.3">
      <c r="B361" s="22" t="str">
        <f>IF(B360&lt;cCount,B360+1,"")</f>
        <v/>
      </c>
      <c r="C361" s="22" t="str">
        <f>IF(B361&lt;=cCount,"Погашение кредита","")</f>
        <v/>
      </c>
      <c r="D361" s="23" t="str">
        <f>IF(B361&lt;=cCount,I360,"")</f>
        <v/>
      </c>
      <c r="E361" s="23" t="str">
        <f>IF(B361&lt;=cCount,cPayment,"")</f>
        <v/>
      </c>
      <c r="F361" s="24" t="str">
        <f>IF(B361&lt;=cCount,cCount-B361,"")</f>
        <v/>
      </c>
      <c r="G361" s="23" t="str">
        <f>IF(B361&lt;=cCount,D361*cRateM,"")</f>
        <v/>
      </c>
      <c r="H361" s="23" t="str">
        <f>IF(B361&lt;=cCount,E361-G361,"")</f>
        <v/>
      </c>
      <c r="I361" s="23" t="str">
        <f>IF(B361&lt;=cCount,D361-H361,"")</f>
        <v/>
      </c>
    </row>
    <row r="362" spans="2:9" ht="21" customHeight="1" x14ac:dyDescent="0.3">
      <c r="B362" s="22" t="str">
        <f>IF(B361&lt;cCount,B361+1,"")</f>
        <v/>
      </c>
      <c r="C362" s="22" t="str">
        <f>IF(B362&lt;=cCount,"Погашение кредита","")</f>
        <v/>
      </c>
      <c r="D362" s="23" t="str">
        <f>IF(B362&lt;=cCount,I361,"")</f>
        <v/>
      </c>
      <c r="E362" s="23" t="str">
        <f>IF(B362&lt;=cCount,cPayment,"")</f>
        <v/>
      </c>
      <c r="F362" s="24" t="str">
        <f>IF(B362&lt;=cCount,cCount-B362,"")</f>
        <v/>
      </c>
      <c r="G362" s="23" t="str">
        <f>IF(B362&lt;=cCount,D362*cRateM,"")</f>
        <v/>
      </c>
      <c r="H362" s="23" t="str">
        <f>IF(B362&lt;=cCount,E362-G362,"")</f>
        <v/>
      </c>
      <c r="I362" s="23" t="str">
        <f>IF(B362&lt;=cCount,D362-H362,"")</f>
        <v/>
      </c>
    </row>
    <row r="363" spans="2:9" ht="21" customHeight="1" x14ac:dyDescent="0.3">
      <c r="B363" s="22" t="str">
        <f>IF(B362&lt;cCount,B362+1,"")</f>
        <v/>
      </c>
      <c r="C363" s="22" t="str">
        <f>IF(B363&lt;=cCount,"Погашение кредита","")</f>
        <v/>
      </c>
      <c r="D363" s="23" t="str">
        <f>IF(B363&lt;=cCount,I362,"")</f>
        <v/>
      </c>
      <c r="E363" s="23" t="str">
        <f>IF(B363&lt;=cCount,cPayment,"")</f>
        <v/>
      </c>
      <c r="F363" s="24" t="str">
        <f>IF(B363&lt;=cCount,cCount-B363,"")</f>
        <v/>
      </c>
      <c r="G363" s="23" t="str">
        <f>IF(B363&lt;=cCount,D363*cRateM,"")</f>
        <v/>
      </c>
      <c r="H363" s="23" t="str">
        <f>IF(B363&lt;=cCount,E363-G363,"")</f>
        <v/>
      </c>
      <c r="I363" s="23" t="str">
        <f>IF(B363&lt;=cCount,D363-H363,"")</f>
        <v/>
      </c>
    </row>
    <row r="364" spans="2:9" ht="21" customHeight="1" x14ac:dyDescent="0.3">
      <c r="B364" s="22" t="str">
        <f>IF(B363&lt;cCount,B363+1,"")</f>
        <v/>
      </c>
      <c r="C364" s="22" t="str">
        <f>IF(B364&lt;=cCount,"Погашение кредита","")</f>
        <v/>
      </c>
      <c r="D364" s="23" t="str">
        <f>IF(B364&lt;=cCount,I363,"")</f>
        <v/>
      </c>
      <c r="E364" s="23" t="str">
        <f>IF(B364&lt;=cCount,cPayment,"")</f>
        <v/>
      </c>
      <c r="F364" s="24" t="str">
        <f>IF(B364&lt;=cCount,cCount-B364,"")</f>
        <v/>
      </c>
      <c r="G364" s="23" t="str">
        <f>IF(B364&lt;=cCount,D364*cRateM,"")</f>
        <v/>
      </c>
      <c r="H364" s="23" t="str">
        <f>IF(B364&lt;=cCount,E364-G364,"")</f>
        <v/>
      </c>
      <c r="I364" s="23" t="str">
        <f>IF(B364&lt;=cCount,D364-H364,"")</f>
        <v/>
      </c>
    </row>
    <row r="365" spans="2:9" ht="21" customHeight="1" x14ac:dyDescent="0.3">
      <c r="B365" s="22" t="str">
        <f>IF(B364&lt;cCount,B364+1,"")</f>
        <v/>
      </c>
      <c r="C365" s="22" t="str">
        <f>IF(B365&lt;=cCount,"Погашение кредита","")</f>
        <v/>
      </c>
      <c r="D365" s="23" t="str">
        <f>IF(B365&lt;=cCount,I364,"")</f>
        <v/>
      </c>
      <c r="E365" s="23" t="str">
        <f>IF(B365&lt;=cCount,cPayment,"")</f>
        <v/>
      </c>
      <c r="F365" s="24" t="str">
        <f>IF(B365&lt;=cCount,cCount-B365,"")</f>
        <v/>
      </c>
      <c r="G365" s="23" t="str">
        <f>IF(B365&lt;=cCount,D365*cRateM,"")</f>
        <v/>
      </c>
      <c r="H365" s="23" t="str">
        <f>IF(B365&lt;=cCount,E365-G365,"")</f>
        <v/>
      </c>
      <c r="I365" s="23" t="str">
        <f>IF(B365&lt;=cCount,D365-H365,"")</f>
        <v/>
      </c>
    </row>
    <row r="366" spans="2:9" ht="21" customHeight="1" x14ac:dyDescent="0.3">
      <c r="B366" s="22" t="str">
        <f>IF(B365&lt;cCount,B365+1,"")</f>
        <v/>
      </c>
      <c r="C366" s="22" t="str">
        <f>IF(B366&lt;=cCount,"Погашение кредита","")</f>
        <v/>
      </c>
      <c r="D366" s="23" t="str">
        <f>IF(B366&lt;=cCount,I365,"")</f>
        <v/>
      </c>
      <c r="E366" s="23" t="str">
        <f>IF(B366&lt;=cCount,cPayment,"")</f>
        <v/>
      </c>
      <c r="F366" s="24" t="str">
        <f>IF(B366&lt;=cCount,cCount-B366,"")</f>
        <v/>
      </c>
      <c r="G366" s="23" t="str">
        <f>IF(B366&lt;=cCount,D366*cRateM,"")</f>
        <v/>
      </c>
      <c r="H366" s="23" t="str">
        <f>IF(B366&lt;=cCount,E366-G366,"")</f>
        <v/>
      </c>
      <c r="I366" s="23" t="str">
        <f>IF(B366&lt;=cCount,D366-H366,"")</f>
        <v/>
      </c>
    </row>
    <row r="367" spans="2:9" ht="21" customHeight="1" x14ac:dyDescent="0.3">
      <c r="B367" s="22" t="str">
        <f>IF(B366&lt;cCount,B366+1,"")</f>
        <v/>
      </c>
      <c r="C367" s="22" t="str">
        <f>IF(B367&lt;=cCount,"Погашение кредита","")</f>
        <v/>
      </c>
      <c r="D367" s="23" t="str">
        <f>IF(B367&lt;=cCount,I366,"")</f>
        <v/>
      </c>
      <c r="E367" s="23" t="str">
        <f>IF(B367&lt;=cCount,cPayment,"")</f>
        <v/>
      </c>
      <c r="F367" s="24" t="str">
        <f>IF(B367&lt;=cCount,cCount-B367,"")</f>
        <v/>
      </c>
      <c r="G367" s="23" t="str">
        <f>IF(B367&lt;=cCount,D367*cRateM,"")</f>
        <v/>
      </c>
      <c r="H367" s="23" t="str">
        <f>IF(B367&lt;=cCount,E367-G367,"")</f>
        <v/>
      </c>
      <c r="I367" s="23" t="str">
        <f>IF(B367&lt;=cCount,D367-H367,"")</f>
        <v/>
      </c>
    </row>
    <row r="368" spans="2:9" ht="21" customHeight="1" x14ac:dyDescent="0.3">
      <c r="B368" s="22" t="str">
        <f>IF(B367&lt;cCount,B367+1,"")</f>
        <v/>
      </c>
      <c r="C368" s="22" t="str">
        <f>IF(B368&lt;=cCount,"Погашение кредита","")</f>
        <v/>
      </c>
      <c r="D368" s="23" t="str">
        <f>IF(B368&lt;=cCount,I367,"")</f>
        <v/>
      </c>
      <c r="E368" s="23" t="str">
        <f>IF(B368&lt;=cCount,cPayment,"")</f>
        <v/>
      </c>
      <c r="F368" s="24" t="str">
        <f>IF(B368&lt;=cCount,cCount-B368,"")</f>
        <v/>
      </c>
      <c r="G368" s="23" t="str">
        <f>IF(B368&lt;=cCount,D368*cRateM,"")</f>
        <v/>
      </c>
      <c r="H368" s="23" t="str">
        <f>IF(B368&lt;=cCount,E368-G368,"")</f>
        <v/>
      </c>
      <c r="I368" s="23" t="str">
        <f>IF(B368&lt;=cCount,D368-H368,"")</f>
        <v/>
      </c>
    </row>
    <row r="369" spans="2:9" ht="21" customHeight="1" x14ac:dyDescent="0.3">
      <c r="B369" s="22" t="str">
        <f>IF(B368&lt;cCount,B368+1,"")</f>
        <v/>
      </c>
      <c r="C369" s="22" t="str">
        <f>IF(B369&lt;=cCount,"Погашение кредита","")</f>
        <v/>
      </c>
      <c r="D369" s="23" t="str">
        <f>IF(B369&lt;=cCount,I368,"")</f>
        <v/>
      </c>
      <c r="E369" s="23" t="str">
        <f>IF(B369&lt;=cCount,cPayment,"")</f>
        <v/>
      </c>
      <c r="F369" s="24" t="str">
        <f>IF(B369&lt;=cCount,cCount-B369,"")</f>
        <v/>
      </c>
      <c r="G369" s="23" t="str">
        <f>IF(B369&lt;=cCount,D369*cRateM,"")</f>
        <v/>
      </c>
      <c r="H369" s="23" t="str">
        <f>IF(B369&lt;=cCount,E369-G369,"")</f>
        <v/>
      </c>
      <c r="I369" s="23" t="str">
        <f>IF(B369&lt;=cCount,D369-H369,"")</f>
        <v/>
      </c>
    </row>
    <row r="370" spans="2:9" ht="21" customHeight="1" x14ac:dyDescent="0.3">
      <c r="B370" s="22" t="str">
        <f>IF(B369&lt;cCount,B369+1,"")</f>
        <v/>
      </c>
      <c r="C370" s="22" t="str">
        <f>IF(B370&lt;=cCount,"Погашение кредита","")</f>
        <v/>
      </c>
      <c r="D370" s="23" t="str">
        <f>IF(B370&lt;=cCount,I369,"")</f>
        <v/>
      </c>
      <c r="E370" s="23" t="str">
        <f>IF(B370&lt;=cCount,cPayment,"")</f>
        <v/>
      </c>
      <c r="F370" s="24" t="str">
        <f>IF(B370&lt;=cCount,cCount-B370,"")</f>
        <v/>
      </c>
      <c r="G370" s="23" t="str">
        <f>IF(B370&lt;=cCount,D370*cRateM,"")</f>
        <v/>
      </c>
      <c r="H370" s="23" t="str">
        <f>IF(B370&lt;=cCount,E370-G370,"")</f>
        <v/>
      </c>
      <c r="I370" s="23" t="str">
        <f>IF(B370&lt;=cCount,D370-H370,"")</f>
        <v/>
      </c>
    </row>
    <row r="371" spans="2:9" ht="21" customHeight="1" x14ac:dyDescent="0.3">
      <c r="B371" s="22" t="str">
        <f>IF(B370&lt;cCount,B370+1,"")</f>
        <v/>
      </c>
      <c r="C371" s="22" t="str">
        <f>IF(B371&lt;=cCount,"Погашение кредита","")</f>
        <v/>
      </c>
      <c r="D371" s="23" t="str">
        <f>IF(B371&lt;=cCount,I370,"")</f>
        <v/>
      </c>
      <c r="E371" s="23" t="str">
        <f>IF(B371&lt;=cCount,cPayment,"")</f>
        <v/>
      </c>
      <c r="F371" s="24" t="str">
        <f>IF(B371&lt;=cCount,cCount-B371,"")</f>
        <v/>
      </c>
      <c r="G371" s="23" t="str">
        <f>IF(B371&lt;=cCount,D371*cRateM,"")</f>
        <v/>
      </c>
      <c r="H371" s="23" t="str">
        <f>IF(B371&lt;=cCount,E371-G371,"")</f>
        <v/>
      </c>
      <c r="I371" s="23" t="str">
        <f>IF(B371&lt;=cCount,D371-H371,"")</f>
        <v/>
      </c>
    </row>
    <row r="372" spans="2:9" ht="21" customHeight="1" x14ac:dyDescent="0.3">
      <c r="B372" s="22" t="str">
        <f>IF(B371&lt;cCount,B371+1,"")</f>
        <v/>
      </c>
      <c r="C372" s="22" t="str">
        <f>IF(B372&lt;=cCount,"Погашение кредита","")</f>
        <v/>
      </c>
      <c r="D372" s="23" t="str">
        <f>IF(B372&lt;=cCount,I371,"")</f>
        <v/>
      </c>
      <c r="E372" s="23" t="str">
        <f>IF(B372&lt;=cCount,cPayment,"")</f>
        <v/>
      </c>
      <c r="F372" s="24" t="str">
        <f>IF(B372&lt;=cCount,cCount-B372,"")</f>
        <v/>
      </c>
      <c r="G372" s="23" t="str">
        <f>IF(B372&lt;=cCount,D372*cRateM,"")</f>
        <v/>
      </c>
      <c r="H372" s="23" t="str">
        <f>IF(B372&lt;=cCount,E372-G372,"")</f>
        <v/>
      </c>
      <c r="I372" s="23" t="str">
        <f>IF(B372&lt;=cCount,D372-H372,"")</f>
        <v/>
      </c>
    </row>
    <row r="373" spans="2:9" ht="21" customHeight="1" x14ac:dyDescent="0.3">
      <c r="B373" s="22" t="str">
        <f>IF(B372&lt;cCount,B372+1,"")</f>
        <v/>
      </c>
      <c r="C373" s="22" t="str">
        <f>IF(B373&lt;=cCount,"Погашение кредита","")</f>
        <v/>
      </c>
      <c r="D373" s="23" t="str">
        <f>IF(B373&lt;=cCount,I372,"")</f>
        <v/>
      </c>
      <c r="E373" s="23" t="str">
        <f>IF(B373&lt;=cCount,cPayment,"")</f>
        <v/>
      </c>
      <c r="F373" s="24" t="str">
        <f>IF(B373&lt;=cCount,cCount-B373,"")</f>
        <v/>
      </c>
      <c r="G373" s="23" t="str">
        <f>IF(B373&lt;=cCount,D373*cRateM,"")</f>
        <v/>
      </c>
      <c r="H373" s="23" t="str">
        <f>IF(B373&lt;=cCount,E373-G373,"")</f>
        <v/>
      </c>
      <c r="I373" s="23" t="str">
        <f>IF(B373&lt;=cCount,D373-H373,"")</f>
        <v/>
      </c>
    </row>
    <row r="374" spans="2:9" ht="21" customHeight="1" x14ac:dyDescent="0.3">
      <c r="B374" s="22" t="str">
        <f>IF(B373&lt;cCount,B373+1,"")</f>
        <v/>
      </c>
      <c r="C374" s="22" t="str">
        <f>IF(B374&lt;=cCount,"Погашение кредита","")</f>
        <v/>
      </c>
      <c r="D374" s="23" t="str">
        <f>IF(B374&lt;=cCount,I373,"")</f>
        <v/>
      </c>
      <c r="E374" s="23" t="str">
        <f>IF(B374&lt;=cCount,cPayment,"")</f>
        <v/>
      </c>
      <c r="F374" s="24" t="str">
        <f>IF(B374&lt;=cCount,cCount-B374,"")</f>
        <v/>
      </c>
      <c r="G374" s="23" t="str">
        <f>IF(B374&lt;=cCount,D374*cRateM,"")</f>
        <v/>
      </c>
      <c r="H374" s="23" t="str">
        <f>IF(B374&lt;=cCount,E374-G374,"")</f>
        <v/>
      </c>
      <c r="I374" s="23" t="str">
        <f>IF(B374&lt;=cCount,D374-H374,"")</f>
        <v/>
      </c>
    </row>
    <row r="375" spans="2:9" ht="21" customHeight="1" x14ac:dyDescent="0.3">
      <c r="B375" s="22" t="str">
        <f>IF(B374&lt;cCount,B374+1,"")</f>
        <v/>
      </c>
      <c r="C375" s="22" t="str">
        <f>IF(B375&lt;=cCount,"Погашение кредита","")</f>
        <v/>
      </c>
      <c r="D375" s="23" t="str">
        <f>IF(B375&lt;=cCount,I374,"")</f>
        <v/>
      </c>
      <c r="E375" s="23" t="str">
        <f>IF(B375&lt;=cCount,cPayment,"")</f>
        <v/>
      </c>
      <c r="F375" s="24" t="str">
        <f>IF(B375&lt;=cCount,cCount-B375,"")</f>
        <v/>
      </c>
      <c r="G375" s="23" t="str">
        <f>IF(B375&lt;=cCount,D375*cRateM,"")</f>
        <v/>
      </c>
      <c r="H375" s="23" t="str">
        <f>IF(B375&lt;=cCount,E375-G375,"")</f>
        <v/>
      </c>
      <c r="I375" s="23" t="str">
        <f>IF(B375&lt;=cCount,D375-H375,"")</f>
        <v/>
      </c>
    </row>
    <row r="376" spans="2:9" ht="21" customHeight="1" x14ac:dyDescent="0.3">
      <c r="B376" s="22" t="str">
        <f>IF(B375&lt;cCount,B375+1,"")</f>
        <v/>
      </c>
      <c r="C376" s="22" t="str">
        <f>IF(B376&lt;=cCount,"Погашение кредита","")</f>
        <v/>
      </c>
      <c r="D376" s="23" t="str">
        <f>IF(B376&lt;=cCount,I375,"")</f>
        <v/>
      </c>
      <c r="E376" s="23" t="str">
        <f>IF(B376&lt;=cCount,cPayment,"")</f>
        <v/>
      </c>
      <c r="F376" s="24" t="str">
        <f>IF(B376&lt;=cCount,cCount-B376,"")</f>
        <v/>
      </c>
      <c r="G376" s="23" t="str">
        <f>IF(B376&lt;=cCount,D376*cRateM,"")</f>
        <v/>
      </c>
      <c r="H376" s="23" t="str">
        <f>IF(B376&lt;=cCount,E376-G376,"")</f>
        <v/>
      </c>
      <c r="I376" s="23" t="str">
        <f>IF(B376&lt;=cCount,D376-H376,"")</f>
        <v/>
      </c>
    </row>
    <row r="377" spans="2:9" ht="21" customHeight="1" x14ac:dyDescent="0.3">
      <c r="B377" s="22" t="str">
        <f>IF(B376&lt;cCount,B376+1,"")</f>
        <v/>
      </c>
      <c r="C377" s="22" t="str">
        <f>IF(B377&lt;=cCount,"Погашение кредита","")</f>
        <v/>
      </c>
      <c r="D377" s="23" t="str">
        <f>IF(B377&lt;=cCount,I376,"")</f>
        <v/>
      </c>
      <c r="E377" s="23" t="str">
        <f>IF(B377&lt;=cCount,cPayment,"")</f>
        <v/>
      </c>
      <c r="F377" s="24" t="str">
        <f>IF(B377&lt;=cCount,cCount-B377,"")</f>
        <v/>
      </c>
      <c r="G377" s="23" t="str">
        <f>IF(B377&lt;=cCount,D377*cRateM,"")</f>
        <v/>
      </c>
      <c r="H377" s="23" t="str">
        <f>IF(B377&lt;=cCount,E377-G377,"")</f>
        <v/>
      </c>
      <c r="I377" s="23" t="str">
        <f>IF(B377&lt;=cCount,D377-H377,"")</f>
        <v/>
      </c>
    </row>
    <row r="378" spans="2:9" ht="21" customHeight="1" x14ac:dyDescent="0.3">
      <c r="B378" s="22" t="str">
        <f>IF(B377&lt;cCount,B377+1,"")</f>
        <v/>
      </c>
      <c r="C378" s="22" t="str">
        <f>IF(B378&lt;=cCount,"Погашение кредита","")</f>
        <v/>
      </c>
      <c r="D378" s="23" t="str">
        <f>IF(B378&lt;=cCount,I377,"")</f>
        <v/>
      </c>
      <c r="E378" s="23" t="str">
        <f>IF(B378&lt;=cCount,cPayment,"")</f>
        <v/>
      </c>
      <c r="F378" s="24" t="str">
        <f>IF(B378&lt;=cCount,cCount-B378,"")</f>
        <v/>
      </c>
      <c r="G378" s="23" t="str">
        <f>IF(B378&lt;=cCount,D378*cRateM,"")</f>
        <v/>
      </c>
      <c r="H378" s="23" t="str">
        <f>IF(B378&lt;=cCount,E378-G378,"")</f>
        <v/>
      </c>
      <c r="I378" s="23" t="str">
        <f>IF(B378&lt;=cCount,D378-H378,"")</f>
        <v/>
      </c>
    </row>
    <row r="379" spans="2:9" ht="21" customHeight="1" x14ac:dyDescent="0.3">
      <c r="B379" s="22" t="str">
        <f>IF(B378&lt;cCount,B378+1,"")</f>
        <v/>
      </c>
      <c r="C379" s="22" t="str">
        <f>IF(B379&lt;=cCount,"Погашение кредита","")</f>
        <v/>
      </c>
      <c r="D379" s="23" t="str">
        <f>IF(B379&lt;=cCount,I378,"")</f>
        <v/>
      </c>
      <c r="E379" s="23" t="str">
        <f>IF(B379&lt;=cCount,cPayment,"")</f>
        <v/>
      </c>
      <c r="F379" s="24" t="str">
        <f>IF(B379&lt;=cCount,cCount-B379,"")</f>
        <v/>
      </c>
      <c r="G379" s="23" t="str">
        <f>IF(B379&lt;=cCount,D379*cRateM,"")</f>
        <v/>
      </c>
      <c r="H379" s="23" t="str">
        <f>IF(B379&lt;=cCount,E379-G379,"")</f>
        <v/>
      </c>
      <c r="I379" s="23" t="str">
        <f>IF(B379&lt;=cCount,D379-H379,"")</f>
        <v/>
      </c>
    </row>
    <row r="380" spans="2:9" ht="21" customHeight="1" x14ac:dyDescent="0.3">
      <c r="B380" s="22" t="str">
        <f>IF(B379&lt;cCount,B379+1,"")</f>
        <v/>
      </c>
      <c r="C380" s="22" t="str">
        <f>IF(B380&lt;=cCount,"Погашение кредита","")</f>
        <v/>
      </c>
      <c r="D380" s="23" t="str">
        <f>IF(B380&lt;=cCount,I379,"")</f>
        <v/>
      </c>
      <c r="E380" s="23" t="str">
        <f>IF(B380&lt;=cCount,cPayment,"")</f>
        <v/>
      </c>
      <c r="F380" s="24" t="str">
        <f>IF(B380&lt;=cCount,cCount-B380,"")</f>
        <v/>
      </c>
      <c r="G380" s="23" t="str">
        <f>IF(B380&lt;=cCount,D380*cRateM,"")</f>
        <v/>
      </c>
      <c r="H380" s="23" t="str">
        <f>IF(B380&lt;=cCount,E380-G380,"")</f>
        <v/>
      </c>
      <c r="I380" s="23" t="str">
        <f>IF(B380&lt;=cCount,D380-H380,"")</f>
        <v/>
      </c>
    </row>
    <row r="381" spans="2:9" ht="21" customHeight="1" x14ac:dyDescent="0.3">
      <c r="B381" s="22" t="str">
        <f>IF(B380&lt;cCount,B380+1,"")</f>
        <v/>
      </c>
      <c r="C381" s="22" t="str">
        <f>IF(B381&lt;=cCount,"Погашение кредита","")</f>
        <v/>
      </c>
      <c r="D381" s="23" t="str">
        <f>IF(B381&lt;=cCount,I380,"")</f>
        <v/>
      </c>
      <c r="E381" s="23" t="str">
        <f>IF(B381&lt;=cCount,cPayment,"")</f>
        <v/>
      </c>
      <c r="F381" s="24" t="str">
        <f>IF(B381&lt;=cCount,cCount-B381,"")</f>
        <v/>
      </c>
      <c r="G381" s="23" t="str">
        <f>IF(B381&lt;=cCount,D381*cRateM,"")</f>
        <v/>
      </c>
      <c r="H381" s="23" t="str">
        <f>IF(B381&lt;=cCount,E381-G381,"")</f>
        <v/>
      </c>
      <c r="I381" s="23" t="str">
        <f>IF(B381&lt;=cCount,D381-H381,"")</f>
        <v/>
      </c>
    </row>
    <row r="382" spans="2:9" ht="21" customHeight="1" x14ac:dyDescent="0.3">
      <c r="B382" s="22" t="str">
        <f>IF(B381&lt;cCount,B381+1,"")</f>
        <v/>
      </c>
      <c r="C382" s="22" t="str">
        <f>IF(B382&lt;=cCount,"Погашение кредита","")</f>
        <v/>
      </c>
      <c r="D382" s="23" t="str">
        <f>IF(B382&lt;=cCount,I381,"")</f>
        <v/>
      </c>
      <c r="E382" s="23" t="str">
        <f>IF(B382&lt;=cCount,cPayment,"")</f>
        <v/>
      </c>
      <c r="F382" s="24" t="str">
        <f>IF(B382&lt;=cCount,cCount-B382,"")</f>
        <v/>
      </c>
      <c r="G382" s="23" t="str">
        <f>IF(B382&lt;=cCount,D382*cRateM,"")</f>
        <v/>
      </c>
      <c r="H382" s="23" t="str">
        <f>IF(B382&lt;=cCount,E382-G382,"")</f>
        <v/>
      </c>
      <c r="I382" s="23" t="str">
        <f>IF(B382&lt;=cCount,D382-H382,"")</f>
        <v/>
      </c>
    </row>
    <row r="383" spans="2:9" ht="21" customHeight="1" x14ac:dyDescent="0.3">
      <c r="B383" s="22" t="str">
        <f>IF(B382&lt;cCount,B382+1,"")</f>
        <v/>
      </c>
      <c r="C383" s="22" t="str">
        <f>IF(B383&lt;=cCount,"Погашение кредита","")</f>
        <v/>
      </c>
      <c r="D383" s="23" t="str">
        <f>IF(B383&lt;=cCount,I382,"")</f>
        <v/>
      </c>
      <c r="E383" s="23" t="str">
        <f>IF(B383&lt;=cCount,cPayment,"")</f>
        <v/>
      </c>
      <c r="F383" s="24" t="str">
        <f>IF(B383&lt;=cCount,cCount-B383,"")</f>
        <v/>
      </c>
      <c r="G383" s="23" t="str">
        <f>IF(B383&lt;=cCount,D383*cRateM,"")</f>
        <v/>
      </c>
      <c r="H383" s="23" t="str">
        <f>IF(B383&lt;=cCount,E383-G383,"")</f>
        <v/>
      </c>
      <c r="I383" s="23" t="str">
        <f>IF(B383&lt;=cCount,D383-H383,"")</f>
        <v/>
      </c>
    </row>
    <row r="384" spans="2:9" ht="21" customHeight="1" x14ac:dyDescent="0.3">
      <c r="B384" s="22" t="str">
        <f>IF(B383&lt;cCount,B383+1,"")</f>
        <v/>
      </c>
      <c r="C384" s="22" t="str">
        <f>IF(B384&lt;=cCount,"Погашение кредита","")</f>
        <v/>
      </c>
      <c r="D384" s="23" t="str">
        <f>IF(B384&lt;=cCount,I383,"")</f>
        <v/>
      </c>
      <c r="E384" s="23" t="str">
        <f>IF(B384&lt;=cCount,cPayment,"")</f>
        <v/>
      </c>
      <c r="F384" s="24" t="str">
        <f>IF(B384&lt;=cCount,cCount-B384,"")</f>
        <v/>
      </c>
      <c r="G384" s="23" t="str">
        <f>IF(B384&lt;=cCount,D384*cRateM,"")</f>
        <v/>
      </c>
      <c r="H384" s="23" t="str">
        <f>IF(B384&lt;=cCount,E384-G384,"")</f>
        <v/>
      </c>
      <c r="I384" s="23" t="str">
        <f>IF(B384&lt;=cCount,D384-H384,"")</f>
        <v/>
      </c>
    </row>
    <row r="385" spans="2:9" ht="21" customHeight="1" x14ac:dyDescent="0.3">
      <c r="B385" s="22" t="str">
        <f>IF(B384&lt;cCount,B384+1,"")</f>
        <v/>
      </c>
      <c r="C385" s="22" t="str">
        <f>IF(B385&lt;=cCount,"Погашение кредита","")</f>
        <v/>
      </c>
      <c r="D385" s="23" t="str">
        <f>IF(B385&lt;=cCount,I384,"")</f>
        <v/>
      </c>
      <c r="E385" s="23" t="str">
        <f>IF(B385&lt;=cCount,cPayment,"")</f>
        <v/>
      </c>
      <c r="F385" s="24" t="str">
        <f>IF(B385&lt;=cCount,cCount-B385,"")</f>
        <v/>
      </c>
      <c r="G385" s="23" t="str">
        <f>IF(B385&lt;=cCount,D385*cRateM,"")</f>
        <v/>
      </c>
      <c r="H385" s="23" t="str">
        <f>IF(B385&lt;=cCount,E385-G385,"")</f>
        <v/>
      </c>
      <c r="I385" s="23" t="str">
        <f>IF(B385&lt;=cCount,D385-H385,"")</f>
        <v/>
      </c>
    </row>
    <row r="386" spans="2:9" ht="21" customHeight="1" x14ac:dyDescent="0.3">
      <c r="B386" s="22" t="str">
        <f>IF(B385&lt;cCount,B385+1,"")</f>
        <v/>
      </c>
      <c r="C386" s="22" t="str">
        <f>IF(B386&lt;=cCount,"Погашение кредита","")</f>
        <v/>
      </c>
      <c r="D386" s="23" t="str">
        <f>IF(B386&lt;=cCount,I385,"")</f>
        <v/>
      </c>
      <c r="E386" s="23" t="str">
        <f>IF(B386&lt;=cCount,cPayment,"")</f>
        <v/>
      </c>
      <c r="F386" s="24" t="str">
        <f>IF(B386&lt;=cCount,cCount-B386,"")</f>
        <v/>
      </c>
      <c r="G386" s="23" t="str">
        <f>IF(B386&lt;=cCount,D386*cRateM,"")</f>
        <v/>
      </c>
      <c r="H386" s="23" t="str">
        <f>IF(B386&lt;=cCount,E386-G386,"")</f>
        <v/>
      </c>
      <c r="I386" s="23" t="str">
        <f>IF(B386&lt;=cCount,D386-H386,"")</f>
        <v/>
      </c>
    </row>
    <row r="387" spans="2:9" ht="21" customHeight="1" x14ac:dyDescent="0.3">
      <c r="B387" s="22" t="str">
        <f>IF(B386&lt;cCount,B386+1,"")</f>
        <v/>
      </c>
      <c r="C387" s="22" t="str">
        <f>IF(B387&lt;=cCount,"Погашение кредита","")</f>
        <v/>
      </c>
      <c r="D387" s="23" t="str">
        <f>IF(B387&lt;=cCount,I386,"")</f>
        <v/>
      </c>
      <c r="E387" s="23" t="str">
        <f>IF(B387&lt;=cCount,cPayment,"")</f>
        <v/>
      </c>
      <c r="F387" s="24" t="str">
        <f>IF(B387&lt;=cCount,cCount-B387,"")</f>
        <v/>
      </c>
      <c r="G387" s="23" t="str">
        <f>IF(B387&lt;=cCount,D387*cRateM,"")</f>
        <v/>
      </c>
      <c r="H387" s="23" t="str">
        <f>IF(B387&lt;=cCount,E387-G387,"")</f>
        <v/>
      </c>
      <c r="I387" s="23" t="str">
        <f>IF(B387&lt;=cCount,D387-H387,"")</f>
        <v/>
      </c>
    </row>
    <row r="388" spans="2:9" ht="21" customHeight="1" x14ac:dyDescent="0.3">
      <c r="B388" s="22" t="str">
        <f>IF(B387&lt;cCount,B387+1,"")</f>
        <v/>
      </c>
      <c r="C388" s="22" t="str">
        <f>IF(B388&lt;=cCount,"Погашение кредита","")</f>
        <v/>
      </c>
      <c r="D388" s="23" t="str">
        <f>IF(B388&lt;=cCount,I387,"")</f>
        <v/>
      </c>
      <c r="E388" s="23" t="str">
        <f>IF(B388&lt;=cCount,cPayment,"")</f>
        <v/>
      </c>
      <c r="F388" s="24" t="str">
        <f>IF(B388&lt;=cCount,cCount-B388,"")</f>
        <v/>
      </c>
      <c r="G388" s="23" t="str">
        <f>IF(B388&lt;=cCount,D388*cRateM,"")</f>
        <v/>
      </c>
      <c r="H388" s="23" t="str">
        <f>IF(B388&lt;=cCount,E388-G388,"")</f>
        <v/>
      </c>
      <c r="I388" s="23" t="str">
        <f>IF(B388&lt;=cCount,D388-H388,"")</f>
        <v/>
      </c>
    </row>
    <row r="389" spans="2:9" ht="21" customHeight="1" x14ac:dyDescent="0.3">
      <c r="B389" s="22" t="str">
        <f>IF(B388&lt;cCount,B388+1,"")</f>
        <v/>
      </c>
      <c r="C389" s="22" t="str">
        <f>IF(B389&lt;=cCount,"Погашение кредита","")</f>
        <v/>
      </c>
      <c r="D389" s="23" t="str">
        <f>IF(B389&lt;=cCount,I388,"")</f>
        <v/>
      </c>
      <c r="E389" s="23" t="str">
        <f>IF(B389&lt;=cCount,cPayment,"")</f>
        <v/>
      </c>
      <c r="F389" s="24" t="str">
        <f>IF(B389&lt;=cCount,cCount-B389,"")</f>
        <v/>
      </c>
      <c r="G389" s="23" t="str">
        <f>IF(B389&lt;=cCount,D389*cRateM,"")</f>
        <v/>
      </c>
      <c r="H389" s="23" t="str">
        <f>IF(B389&lt;=cCount,E389-G389,"")</f>
        <v/>
      </c>
      <c r="I389" s="23" t="str">
        <f>IF(B389&lt;=cCount,D389-H389,"")</f>
        <v/>
      </c>
    </row>
    <row r="390" spans="2:9" ht="21" customHeight="1" x14ac:dyDescent="0.3">
      <c r="B390" s="22" t="str">
        <f>IF(B389&lt;cCount,B389+1,"")</f>
        <v/>
      </c>
      <c r="C390" s="22" t="str">
        <f>IF(B390&lt;=cCount,"Погашение кредита","")</f>
        <v/>
      </c>
      <c r="D390" s="23" t="str">
        <f>IF(B390&lt;=cCount,I389,"")</f>
        <v/>
      </c>
      <c r="E390" s="23" t="str">
        <f>IF(B390&lt;=cCount,cPayment,"")</f>
        <v/>
      </c>
      <c r="F390" s="24" t="str">
        <f>IF(B390&lt;=cCount,cCount-B390,"")</f>
        <v/>
      </c>
      <c r="G390" s="23" t="str">
        <f>IF(B390&lt;=cCount,D390*cRateM,"")</f>
        <v/>
      </c>
      <c r="H390" s="23" t="str">
        <f>IF(B390&lt;=cCount,E390-G390,"")</f>
        <v/>
      </c>
      <c r="I390" s="23" t="str">
        <f>IF(B390&lt;=cCount,D390-H390,"")</f>
        <v/>
      </c>
    </row>
    <row r="391" spans="2:9" ht="21" customHeight="1" x14ac:dyDescent="0.3">
      <c r="B391" s="22" t="str">
        <f>IF(B390&lt;cCount,B390+1,"")</f>
        <v/>
      </c>
      <c r="C391" s="22" t="str">
        <f>IF(B391&lt;=cCount,"Погашение кредита","")</f>
        <v/>
      </c>
      <c r="D391" s="23" t="str">
        <f>IF(B391&lt;=cCount,I390,"")</f>
        <v/>
      </c>
      <c r="E391" s="23" t="str">
        <f>IF(B391&lt;=cCount,cPayment,"")</f>
        <v/>
      </c>
      <c r="F391" s="24" t="str">
        <f>IF(B391&lt;=cCount,cCount-B391,"")</f>
        <v/>
      </c>
      <c r="G391" s="23" t="str">
        <f>IF(B391&lt;=cCount,D391*cRateM,"")</f>
        <v/>
      </c>
      <c r="H391" s="23" t="str">
        <f>IF(B391&lt;=cCount,E391-G391,"")</f>
        <v/>
      </c>
      <c r="I391" s="23" t="str">
        <f>IF(B391&lt;=cCount,D391-H391,"")</f>
        <v/>
      </c>
    </row>
    <row r="392" spans="2:9" ht="21" customHeight="1" x14ac:dyDescent="0.3">
      <c r="B392" s="22" t="str">
        <f>IF(B391&lt;cCount,B391+1,"")</f>
        <v/>
      </c>
      <c r="C392" s="22" t="str">
        <f>IF(B392&lt;=cCount,"Погашение кредита","")</f>
        <v/>
      </c>
      <c r="D392" s="23" t="str">
        <f>IF(B392&lt;=cCount,I391,"")</f>
        <v/>
      </c>
      <c r="E392" s="23" t="str">
        <f>IF(B392&lt;=cCount,cPayment,"")</f>
        <v/>
      </c>
      <c r="F392" s="24" t="str">
        <f>IF(B392&lt;=cCount,cCount-B392,"")</f>
        <v/>
      </c>
      <c r="G392" s="23" t="str">
        <f>IF(B392&lt;=cCount,D392*cRateM,"")</f>
        <v/>
      </c>
      <c r="H392" s="23" t="str">
        <f>IF(B392&lt;=cCount,E392-G392,"")</f>
        <v/>
      </c>
      <c r="I392" s="23" t="str">
        <f>IF(B392&lt;=cCount,D392-H392,"")</f>
        <v/>
      </c>
    </row>
    <row r="393" spans="2:9" ht="21" customHeight="1" x14ac:dyDescent="0.3">
      <c r="B393" s="22" t="str">
        <f>IF(B392&lt;cCount,B392+1,"")</f>
        <v/>
      </c>
      <c r="C393" s="22" t="str">
        <f>IF(B393&lt;=cCount,"Погашение кредита","")</f>
        <v/>
      </c>
      <c r="D393" s="23" t="str">
        <f>IF(B393&lt;=cCount,I392,"")</f>
        <v/>
      </c>
      <c r="E393" s="23" t="str">
        <f>IF(B393&lt;=cCount,cPayment,"")</f>
        <v/>
      </c>
      <c r="F393" s="24" t="str">
        <f>IF(B393&lt;=cCount,cCount-B393,"")</f>
        <v/>
      </c>
      <c r="G393" s="23" t="str">
        <f>IF(B393&lt;=cCount,D393*cRateM,"")</f>
        <v/>
      </c>
      <c r="H393" s="23" t="str">
        <f>IF(B393&lt;=cCount,E393-G393,"")</f>
        <v/>
      </c>
      <c r="I393" s="23" t="str">
        <f>IF(B393&lt;=cCount,D393-H393,"")</f>
        <v/>
      </c>
    </row>
    <row r="394" spans="2:9" ht="21" customHeight="1" x14ac:dyDescent="0.3">
      <c r="B394" s="22" t="str">
        <f>IF(B393&lt;cCount,B393+1,"")</f>
        <v/>
      </c>
      <c r="C394" s="22" t="str">
        <f>IF(B394&lt;=cCount,"Погашение кредита","")</f>
        <v/>
      </c>
      <c r="D394" s="23" t="str">
        <f>IF(B394&lt;=cCount,I393,"")</f>
        <v/>
      </c>
      <c r="E394" s="23" t="str">
        <f>IF(B394&lt;=cCount,cPayment,"")</f>
        <v/>
      </c>
      <c r="F394" s="24" t="str">
        <f>IF(B394&lt;=cCount,cCount-B394,"")</f>
        <v/>
      </c>
      <c r="G394" s="23" t="str">
        <f>IF(B394&lt;=cCount,D394*cRateM,"")</f>
        <v/>
      </c>
      <c r="H394" s="23" t="str">
        <f>IF(B394&lt;=cCount,E394-G394,"")</f>
        <v/>
      </c>
      <c r="I394" s="23" t="str">
        <f>IF(B394&lt;=cCount,D394-H394,"")</f>
        <v/>
      </c>
    </row>
    <row r="395" spans="2:9" ht="21" customHeight="1" x14ac:dyDescent="0.3">
      <c r="B395" s="22" t="str">
        <f>IF(B394&lt;cCount,B394+1,"")</f>
        <v/>
      </c>
      <c r="C395" s="22" t="str">
        <f>IF(B395&lt;=cCount,"Погашение кредита","")</f>
        <v/>
      </c>
      <c r="D395" s="23" t="str">
        <f>IF(B395&lt;=cCount,I394,"")</f>
        <v/>
      </c>
      <c r="E395" s="23" t="str">
        <f>IF(B395&lt;=cCount,cPayment,"")</f>
        <v/>
      </c>
      <c r="F395" s="24" t="str">
        <f>IF(B395&lt;=cCount,cCount-B395,"")</f>
        <v/>
      </c>
      <c r="G395" s="23" t="str">
        <f>IF(B395&lt;=cCount,D395*cRateM,"")</f>
        <v/>
      </c>
      <c r="H395" s="23" t="str">
        <f>IF(B395&lt;=cCount,E395-G395,"")</f>
        <v/>
      </c>
      <c r="I395" s="23" t="str">
        <f>IF(B395&lt;=cCount,D395-H395,"")</f>
        <v/>
      </c>
    </row>
    <row r="396" spans="2:9" ht="21" customHeight="1" x14ac:dyDescent="0.3">
      <c r="B396" s="22" t="str">
        <f>IF(B395&lt;cCount,B395+1,"")</f>
        <v/>
      </c>
      <c r="C396" s="22" t="str">
        <f>IF(B396&lt;=cCount,"Погашение кредита","")</f>
        <v/>
      </c>
      <c r="D396" s="23" t="str">
        <f>IF(B396&lt;=cCount,I395,"")</f>
        <v/>
      </c>
      <c r="E396" s="23" t="str">
        <f>IF(B396&lt;=cCount,cPayment,"")</f>
        <v/>
      </c>
      <c r="F396" s="24" t="str">
        <f>IF(B396&lt;=cCount,cCount-B396,"")</f>
        <v/>
      </c>
      <c r="G396" s="23" t="str">
        <f>IF(B396&lt;=cCount,D396*cRateM,"")</f>
        <v/>
      </c>
      <c r="H396" s="23" t="str">
        <f>IF(B396&lt;=cCount,E396-G396,"")</f>
        <v/>
      </c>
      <c r="I396" s="23" t="str">
        <f>IF(B396&lt;=cCount,D396-H396,"")</f>
        <v/>
      </c>
    </row>
    <row r="397" spans="2:9" ht="21" customHeight="1" x14ac:dyDescent="0.3">
      <c r="B397" s="22" t="str">
        <f>IF(B396&lt;cCount,B396+1,"")</f>
        <v/>
      </c>
      <c r="C397" s="22" t="str">
        <f>IF(B397&lt;=cCount,"Погашение кредита","")</f>
        <v/>
      </c>
      <c r="D397" s="23" t="str">
        <f>IF(B397&lt;=cCount,I396,"")</f>
        <v/>
      </c>
      <c r="E397" s="23" t="str">
        <f>IF(B397&lt;=cCount,cPayment,"")</f>
        <v/>
      </c>
      <c r="F397" s="24" t="str">
        <f>IF(B397&lt;=cCount,cCount-B397,"")</f>
        <v/>
      </c>
      <c r="G397" s="23" t="str">
        <f>IF(B397&lt;=cCount,D397*cRateM,"")</f>
        <v/>
      </c>
      <c r="H397" s="23" t="str">
        <f>IF(B397&lt;=cCount,E397-G397,"")</f>
        <v/>
      </c>
      <c r="I397" s="23" t="str">
        <f>IF(B397&lt;=cCount,D397-H397,"")</f>
        <v/>
      </c>
    </row>
    <row r="398" spans="2:9" ht="21" customHeight="1" x14ac:dyDescent="0.3">
      <c r="B398" s="22" t="str">
        <f>IF(B397&lt;cCount,B397+1,"")</f>
        <v/>
      </c>
      <c r="C398" s="22" t="str">
        <f>IF(B398&lt;=cCount,"Погашение кредита","")</f>
        <v/>
      </c>
      <c r="D398" s="23" t="str">
        <f>IF(B398&lt;=cCount,I397,"")</f>
        <v/>
      </c>
      <c r="E398" s="23" t="str">
        <f>IF(B398&lt;=cCount,cPayment,"")</f>
        <v/>
      </c>
      <c r="F398" s="24" t="str">
        <f>IF(B398&lt;=cCount,cCount-B398,"")</f>
        <v/>
      </c>
      <c r="G398" s="23" t="str">
        <f>IF(B398&lt;=cCount,D398*cRateM,"")</f>
        <v/>
      </c>
      <c r="H398" s="23" t="str">
        <f>IF(B398&lt;=cCount,E398-G398,"")</f>
        <v/>
      </c>
      <c r="I398" s="23" t="str">
        <f>IF(B398&lt;=cCount,D398-H398,"")</f>
        <v/>
      </c>
    </row>
    <row r="399" spans="2:9" ht="21" customHeight="1" x14ac:dyDescent="0.3">
      <c r="B399" s="22" t="str">
        <f>IF(B398&lt;cCount,B398+1,"")</f>
        <v/>
      </c>
      <c r="C399" s="22" t="str">
        <f>IF(B399&lt;=cCount,"Погашение кредита","")</f>
        <v/>
      </c>
      <c r="D399" s="23" t="str">
        <f>IF(B399&lt;=cCount,I398,"")</f>
        <v/>
      </c>
      <c r="E399" s="23" t="str">
        <f>IF(B399&lt;=cCount,cPayment,"")</f>
        <v/>
      </c>
      <c r="F399" s="24" t="str">
        <f>IF(B399&lt;=cCount,cCount-B399,"")</f>
        <v/>
      </c>
      <c r="G399" s="23" t="str">
        <f>IF(B399&lt;=cCount,D399*cRateM,"")</f>
        <v/>
      </c>
      <c r="H399" s="23" t="str">
        <f>IF(B399&lt;=cCount,E399-G399,"")</f>
        <v/>
      </c>
      <c r="I399" s="23" t="str">
        <f>IF(B399&lt;=cCount,D399-H399,"")</f>
        <v/>
      </c>
    </row>
    <row r="400" spans="2:9" ht="21" customHeight="1" x14ac:dyDescent="0.3">
      <c r="B400" s="22" t="str">
        <f>IF(B399&lt;cCount,B399+1,"")</f>
        <v/>
      </c>
      <c r="C400" s="22" t="str">
        <f>IF(B400&lt;=cCount,"Погашение кредита","")</f>
        <v/>
      </c>
      <c r="D400" s="23" t="str">
        <f>IF(B400&lt;=cCount,I399,"")</f>
        <v/>
      </c>
      <c r="E400" s="23" t="str">
        <f>IF(B400&lt;=cCount,cPayment,"")</f>
        <v/>
      </c>
      <c r="F400" s="24" t="str">
        <f>IF(B400&lt;=cCount,cCount-B400,"")</f>
        <v/>
      </c>
      <c r="G400" s="23" t="str">
        <f>IF(B400&lt;=cCount,D400*cRateM,"")</f>
        <v/>
      </c>
      <c r="H400" s="23" t="str">
        <f>IF(B400&lt;=cCount,E400-G400,"")</f>
        <v/>
      </c>
      <c r="I400" s="23" t="str">
        <f>IF(B400&lt;=cCount,D400-H400,"")</f>
        <v/>
      </c>
    </row>
    <row r="401" spans="2:9" ht="21" customHeight="1" x14ac:dyDescent="0.3">
      <c r="B401" s="22" t="str">
        <f>IF(B400&lt;cCount,B400+1,"")</f>
        <v/>
      </c>
      <c r="C401" s="22" t="str">
        <f>IF(B401&lt;=cCount,"Погашение кредита","")</f>
        <v/>
      </c>
      <c r="D401" s="23" t="str">
        <f>IF(B401&lt;=cCount,I400,"")</f>
        <v/>
      </c>
      <c r="E401" s="23" t="str">
        <f>IF(B401&lt;=cCount,cPayment,"")</f>
        <v/>
      </c>
      <c r="F401" s="24" t="str">
        <f>IF(B401&lt;=cCount,cCount-B401,"")</f>
        <v/>
      </c>
      <c r="G401" s="23" t="str">
        <f>IF(B401&lt;=cCount,D401*cRateM,"")</f>
        <v/>
      </c>
      <c r="H401" s="23" t="str">
        <f>IF(B401&lt;=cCount,E401-G401,"")</f>
        <v/>
      </c>
      <c r="I401" s="23" t="str">
        <f>IF(B401&lt;=cCount,D401-H401,"")</f>
        <v/>
      </c>
    </row>
    <row r="402" spans="2:9" ht="21" customHeight="1" x14ac:dyDescent="0.3">
      <c r="B402" s="22" t="str">
        <f>IF(B401&lt;cCount,B401+1,"")</f>
        <v/>
      </c>
      <c r="C402" s="22" t="str">
        <f>IF(B402&lt;=cCount,"Погашение кредита","")</f>
        <v/>
      </c>
      <c r="D402" s="23" t="str">
        <f>IF(B402&lt;=cCount,I401,"")</f>
        <v/>
      </c>
      <c r="E402" s="23" t="str">
        <f>IF(B402&lt;=cCount,cPayment,"")</f>
        <v/>
      </c>
      <c r="F402" s="24" t="str">
        <f>IF(B402&lt;=cCount,cCount-B402,"")</f>
        <v/>
      </c>
      <c r="G402" s="23" t="str">
        <f>IF(B402&lt;=cCount,D402*cRateM,"")</f>
        <v/>
      </c>
      <c r="H402" s="23" t="str">
        <f>IF(B402&lt;=cCount,E402-G402,"")</f>
        <v/>
      </c>
      <c r="I402" s="23" t="str">
        <f>IF(B402&lt;=cCount,D402-H402,"")</f>
        <v/>
      </c>
    </row>
    <row r="403" spans="2:9" ht="21" customHeight="1" x14ac:dyDescent="0.3">
      <c r="B403" s="22" t="str">
        <f>IF(B402&lt;cCount,B402+1,"")</f>
        <v/>
      </c>
      <c r="C403" s="22" t="str">
        <f>IF(B403&lt;=cCount,"Погашение кредита","")</f>
        <v/>
      </c>
      <c r="D403" s="23" t="str">
        <f>IF(B403&lt;=cCount,I402,"")</f>
        <v/>
      </c>
      <c r="E403" s="23" t="str">
        <f>IF(B403&lt;=cCount,cPayment,"")</f>
        <v/>
      </c>
      <c r="F403" s="24" t="str">
        <f>IF(B403&lt;=cCount,cCount-B403,"")</f>
        <v/>
      </c>
      <c r="G403" s="23" t="str">
        <f>IF(B403&lt;=cCount,D403*cRateM,"")</f>
        <v/>
      </c>
      <c r="H403" s="23" t="str">
        <f>IF(B403&lt;=cCount,E403-G403,"")</f>
        <v/>
      </c>
      <c r="I403" s="23" t="str">
        <f>IF(B403&lt;=cCount,D403-H403,"")</f>
        <v/>
      </c>
    </row>
    <row r="404" spans="2:9" ht="21" customHeight="1" x14ac:dyDescent="0.3">
      <c r="B404" s="22" t="str">
        <f>IF(B403&lt;cCount,B403+1,"")</f>
        <v/>
      </c>
      <c r="C404" s="22" t="str">
        <f>IF(B404&lt;=cCount,"Погашение кредита","")</f>
        <v/>
      </c>
      <c r="D404" s="23" t="str">
        <f>IF(B404&lt;=cCount,I403,"")</f>
        <v/>
      </c>
      <c r="E404" s="23" t="str">
        <f>IF(B404&lt;=cCount,cPayment,"")</f>
        <v/>
      </c>
      <c r="F404" s="24" t="str">
        <f>IF(B404&lt;=cCount,cCount-B404,"")</f>
        <v/>
      </c>
      <c r="G404" s="23" t="str">
        <f>IF(B404&lt;=cCount,D404*cRateM,"")</f>
        <v/>
      </c>
      <c r="H404" s="23" t="str">
        <f>IF(B404&lt;=cCount,E404-G404,"")</f>
        <v/>
      </c>
      <c r="I404" s="23" t="str">
        <f>IF(B404&lt;=cCount,D404-H404,"")</f>
        <v/>
      </c>
    </row>
    <row r="405" spans="2:9" ht="21" customHeight="1" x14ac:dyDescent="0.3">
      <c r="B405" s="22" t="str">
        <f>IF(B404&lt;cCount,B404+1,"")</f>
        <v/>
      </c>
      <c r="C405" s="22" t="str">
        <f>IF(B405&lt;=cCount,"Погашение кредита","")</f>
        <v/>
      </c>
      <c r="D405" s="23" t="str">
        <f>IF(B405&lt;=cCount,I404,"")</f>
        <v/>
      </c>
      <c r="E405" s="23" t="str">
        <f>IF(B405&lt;=cCount,cPayment,"")</f>
        <v/>
      </c>
      <c r="F405" s="24" t="str">
        <f>IF(B405&lt;=cCount,cCount-B405,"")</f>
        <v/>
      </c>
      <c r="G405" s="23" t="str">
        <f>IF(B405&lt;=cCount,D405*cRateM,"")</f>
        <v/>
      </c>
      <c r="H405" s="23" t="str">
        <f>IF(B405&lt;=cCount,E405-G405,"")</f>
        <v/>
      </c>
      <c r="I405" s="23" t="str">
        <f>IF(B405&lt;=cCount,D405-H405,"")</f>
        <v/>
      </c>
    </row>
    <row r="406" spans="2:9" ht="21" customHeight="1" x14ac:dyDescent="0.3">
      <c r="B406" s="22" t="str">
        <f>IF(B405&lt;cCount,B405+1,"")</f>
        <v/>
      </c>
      <c r="C406" s="22" t="str">
        <f>IF(B406&lt;=cCount,"Погашение кредита","")</f>
        <v/>
      </c>
      <c r="D406" s="23" t="str">
        <f>IF(B406&lt;=cCount,I405,"")</f>
        <v/>
      </c>
      <c r="E406" s="23" t="str">
        <f>IF(B406&lt;=cCount,cPayment,"")</f>
        <v/>
      </c>
      <c r="F406" s="24" t="str">
        <f>IF(B406&lt;=cCount,cCount-B406,"")</f>
        <v/>
      </c>
      <c r="G406" s="23" t="str">
        <f>IF(B406&lt;=cCount,D406*cRateM,"")</f>
        <v/>
      </c>
      <c r="H406" s="23" t="str">
        <f>IF(B406&lt;=cCount,E406-G406,"")</f>
        <v/>
      </c>
      <c r="I406" s="23" t="str">
        <f>IF(B406&lt;=cCount,D406-H406,"")</f>
        <v/>
      </c>
    </row>
    <row r="407" spans="2:9" ht="21" customHeight="1" x14ac:dyDescent="0.3">
      <c r="B407" s="22" t="str">
        <f>IF(B406&lt;cCount,B406+1,"")</f>
        <v/>
      </c>
      <c r="C407" s="22" t="str">
        <f>IF(B407&lt;=cCount,"Погашение кредита","")</f>
        <v/>
      </c>
      <c r="D407" s="23" t="str">
        <f>IF(B407&lt;=cCount,I406,"")</f>
        <v/>
      </c>
      <c r="E407" s="23" t="str">
        <f>IF(B407&lt;=cCount,cPayment,"")</f>
        <v/>
      </c>
      <c r="F407" s="24" t="str">
        <f>IF(B407&lt;=cCount,cCount-B407,"")</f>
        <v/>
      </c>
      <c r="G407" s="23" t="str">
        <f>IF(B407&lt;=cCount,D407*cRateM,"")</f>
        <v/>
      </c>
      <c r="H407" s="23" t="str">
        <f>IF(B407&lt;=cCount,E407-G407,"")</f>
        <v/>
      </c>
      <c r="I407" s="23" t="str">
        <f>IF(B407&lt;=cCount,D407-H407,"")</f>
        <v/>
      </c>
    </row>
    <row r="408" spans="2:9" ht="21" customHeight="1" x14ac:dyDescent="0.3">
      <c r="B408" s="22" t="str">
        <f>IF(B407&lt;cCount,B407+1,"")</f>
        <v/>
      </c>
      <c r="C408" s="22" t="str">
        <f>IF(B408&lt;=cCount,"Погашение кредита","")</f>
        <v/>
      </c>
      <c r="D408" s="23" t="str">
        <f>IF(B408&lt;=cCount,I407,"")</f>
        <v/>
      </c>
      <c r="E408" s="23" t="str">
        <f>IF(B408&lt;=cCount,cPayment,"")</f>
        <v/>
      </c>
      <c r="F408" s="24" t="str">
        <f>IF(B408&lt;=cCount,cCount-B408,"")</f>
        <v/>
      </c>
      <c r="G408" s="23" t="str">
        <f>IF(B408&lt;=cCount,D408*cRateM,"")</f>
        <v/>
      </c>
      <c r="H408" s="23" t="str">
        <f>IF(B408&lt;=cCount,E408-G408,"")</f>
        <v/>
      </c>
      <c r="I408" s="23" t="str">
        <f>IF(B408&lt;=cCount,D408-H408,"")</f>
        <v/>
      </c>
    </row>
    <row r="409" spans="2:9" ht="21" customHeight="1" x14ac:dyDescent="0.3">
      <c r="B409" s="22" t="str">
        <f>IF(B408&lt;cCount,B408+1,"")</f>
        <v/>
      </c>
      <c r="C409" s="22" t="str">
        <f>IF(B409&lt;=cCount,"Погашение кредита","")</f>
        <v/>
      </c>
      <c r="D409" s="23" t="str">
        <f>IF(B409&lt;=cCount,I408,"")</f>
        <v/>
      </c>
      <c r="E409" s="23" t="str">
        <f>IF(B409&lt;=cCount,cPayment,"")</f>
        <v/>
      </c>
      <c r="F409" s="24" t="str">
        <f>IF(B409&lt;=cCount,cCount-B409,"")</f>
        <v/>
      </c>
      <c r="G409" s="23" t="str">
        <f>IF(B409&lt;=cCount,D409*cRateM,"")</f>
        <v/>
      </c>
      <c r="H409" s="23" t="str">
        <f>IF(B409&lt;=cCount,E409-G409,"")</f>
        <v/>
      </c>
      <c r="I409" s="23" t="str">
        <f>IF(B409&lt;=cCount,D409-H409,"")</f>
        <v/>
      </c>
    </row>
    <row r="410" spans="2:9" ht="21" customHeight="1" x14ac:dyDescent="0.3">
      <c r="B410" s="22" t="str">
        <f>IF(B409&lt;cCount,B409+1,"")</f>
        <v/>
      </c>
      <c r="C410" s="22" t="str">
        <f>IF(B410&lt;=cCount,"Погашение кредита","")</f>
        <v/>
      </c>
      <c r="D410" s="23" t="str">
        <f>IF(B410&lt;=cCount,I409,"")</f>
        <v/>
      </c>
      <c r="E410" s="23" t="str">
        <f>IF(B410&lt;=cCount,cPayment,"")</f>
        <v/>
      </c>
      <c r="F410" s="24" t="str">
        <f>IF(B410&lt;=cCount,cCount-B410,"")</f>
        <v/>
      </c>
      <c r="G410" s="23" t="str">
        <f>IF(B410&lt;=cCount,D410*cRateM,"")</f>
        <v/>
      </c>
      <c r="H410" s="23" t="str">
        <f>IF(B410&lt;=cCount,E410-G410,"")</f>
        <v/>
      </c>
      <c r="I410" s="23" t="str">
        <f>IF(B410&lt;=cCount,D410-H410,"")</f>
        <v/>
      </c>
    </row>
    <row r="411" spans="2:9" ht="21" customHeight="1" x14ac:dyDescent="0.3">
      <c r="B411" s="22" t="str">
        <f>IF(B410&lt;cCount,B410+1,"")</f>
        <v/>
      </c>
      <c r="C411" s="22" t="str">
        <f>IF(B411&lt;=cCount,"Погашение кредита","")</f>
        <v/>
      </c>
      <c r="D411" s="23" t="str">
        <f>IF(B411&lt;=cCount,I410,"")</f>
        <v/>
      </c>
      <c r="E411" s="23" t="str">
        <f>IF(B411&lt;=cCount,cPayment,"")</f>
        <v/>
      </c>
      <c r="F411" s="24" t="str">
        <f>IF(B411&lt;=cCount,cCount-B411,"")</f>
        <v/>
      </c>
      <c r="G411" s="23" t="str">
        <f>IF(B411&lt;=cCount,D411*cRateM,"")</f>
        <v/>
      </c>
      <c r="H411" s="23" t="str">
        <f>IF(B411&lt;=cCount,E411-G411,"")</f>
        <v/>
      </c>
      <c r="I411" s="23" t="str">
        <f>IF(B411&lt;=cCount,D411-H411,"")</f>
        <v/>
      </c>
    </row>
    <row r="412" spans="2:9" ht="21" customHeight="1" x14ac:dyDescent="0.3">
      <c r="B412" s="22" t="str">
        <f>IF(B411&lt;cCount,B411+1,"")</f>
        <v/>
      </c>
      <c r="C412" s="22" t="str">
        <f>IF(B412&lt;=cCount,"Погашение кредита","")</f>
        <v/>
      </c>
      <c r="D412" s="23" t="str">
        <f>IF(B412&lt;=cCount,I411,"")</f>
        <v/>
      </c>
      <c r="E412" s="23" t="str">
        <f>IF(B412&lt;=cCount,cPayment,"")</f>
        <v/>
      </c>
      <c r="F412" s="24" t="str">
        <f>IF(B412&lt;=cCount,cCount-B412,"")</f>
        <v/>
      </c>
      <c r="G412" s="23" t="str">
        <f>IF(B412&lt;=cCount,D412*cRateM,"")</f>
        <v/>
      </c>
      <c r="H412" s="23" t="str">
        <f>IF(B412&lt;=cCount,E412-G412,"")</f>
        <v/>
      </c>
      <c r="I412" s="23" t="str">
        <f>IF(B412&lt;=cCount,D412-H412,"")</f>
        <v/>
      </c>
    </row>
    <row r="413" spans="2:9" ht="21" customHeight="1" x14ac:dyDescent="0.3">
      <c r="B413" s="22" t="str">
        <f>IF(B412&lt;cCount,B412+1,"")</f>
        <v/>
      </c>
      <c r="C413" s="22" t="str">
        <f>IF(B413&lt;=cCount,"Погашение кредита","")</f>
        <v/>
      </c>
      <c r="D413" s="23" t="str">
        <f>IF(B413&lt;=cCount,I412,"")</f>
        <v/>
      </c>
      <c r="E413" s="23" t="str">
        <f>IF(B413&lt;=cCount,cPayment,"")</f>
        <v/>
      </c>
      <c r="F413" s="24" t="str">
        <f>IF(B413&lt;=cCount,cCount-B413,"")</f>
        <v/>
      </c>
      <c r="G413" s="23" t="str">
        <f>IF(B413&lt;=cCount,D413*cRateM,"")</f>
        <v/>
      </c>
      <c r="H413" s="23" t="str">
        <f>IF(B413&lt;=cCount,E413-G413,"")</f>
        <v/>
      </c>
      <c r="I413" s="23" t="str">
        <f>IF(B413&lt;=cCount,D413-H413,"")</f>
        <v/>
      </c>
    </row>
    <row r="414" spans="2:9" ht="21" customHeight="1" x14ac:dyDescent="0.3">
      <c r="B414" s="22" t="str">
        <f>IF(B413&lt;cCount,B413+1,"")</f>
        <v/>
      </c>
      <c r="C414" s="22" t="str">
        <f>IF(B414&lt;=cCount,"Погашение кредита","")</f>
        <v/>
      </c>
      <c r="D414" s="23" t="str">
        <f>IF(B414&lt;=cCount,I413,"")</f>
        <v/>
      </c>
      <c r="E414" s="23" t="str">
        <f>IF(B414&lt;=cCount,cPayment,"")</f>
        <v/>
      </c>
      <c r="F414" s="24" t="str">
        <f>IF(B414&lt;=cCount,cCount-B414,"")</f>
        <v/>
      </c>
      <c r="G414" s="23" t="str">
        <f>IF(B414&lt;=cCount,D414*cRateM,"")</f>
        <v/>
      </c>
      <c r="H414" s="23" t="str">
        <f>IF(B414&lt;=cCount,E414-G414,"")</f>
        <v/>
      </c>
      <c r="I414" s="23" t="str">
        <f>IF(B414&lt;=cCount,D414-H414,"")</f>
        <v/>
      </c>
    </row>
    <row r="415" spans="2:9" ht="21" customHeight="1" x14ac:dyDescent="0.3">
      <c r="B415" s="22" t="str">
        <f>IF(B414&lt;cCount,B414+1,"")</f>
        <v/>
      </c>
      <c r="C415" s="22" t="str">
        <f>IF(B415&lt;=cCount,"Погашение кредита","")</f>
        <v/>
      </c>
      <c r="D415" s="23" t="str">
        <f>IF(B415&lt;=cCount,I414,"")</f>
        <v/>
      </c>
      <c r="E415" s="23" t="str">
        <f>IF(B415&lt;=cCount,cPayment,"")</f>
        <v/>
      </c>
      <c r="F415" s="24" t="str">
        <f>IF(B415&lt;=cCount,cCount-B415,"")</f>
        <v/>
      </c>
      <c r="G415" s="23" t="str">
        <f>IF(B415&lt;=cCount,D415*cRateM,"")</f>
        <v/>
      </c>
      <c r="H415" s="23" t="str">
        <f>IF(B415&lt;=cCount,E415-G415,"")</f>
        <v/>
      </c>
      <c r="I415" s="23" t="str">
        <f>IF(B415&lt;=cCount,D415-H415,"")</f>
        <v/>
      </c>
    </row>
    <row r="416" spans="2:9" ht="21" customHeight="1" x14ac:dyDescent="0.3">
      <c r="B416" s="22" t="str">
        <f>IF(B415&lt;cCount,B415+1,"")</f>
        <v/>
      </c>
      <c r="C416" s="22" t="str">
        <f>IF(B416&lt;=cCount,"Погашение кредита","")</f>
        <v/>
      </c>
      <c r="D416" s="23" t="str">
        <f>IF(B416&lt;=cCount,I415,"")</f>
        <v/>
      </c>
      <c r="E416" s="23" t="str">
        <f>IF(B416&lt;=cCount,cPayment,"")</f>
        <v/>
      </c>
      <c r="F416" s="24" t="str">
        <f>IF(B416&lt;=cCount,cCount-B416,"")</f>
        <v/>
      </c>
      <c r="G416" s="23" t="str">
        <f>IF(B416&lt;=cCount,D416*cRateM,"")</f>
        <v/>
      </c>
      <c r="H416" s="23" t="str">
        <f>IF(B416&lt;=cCount,E416-G416,"")</f>
        <v/>
      </c>
      <c r="I416" s="23" t="str">
        <f>IF(B416&lt;=cCount,D416-H416,"")</f>
        <v/>
      </c>
    </row>
    <row r="417" spans="2:9" ht="21" customHeight="1" x14ac:dyDescent="0.3">
      <c r="B417" s="22" t="str">
        <f>IF(B416&lt;cCount,B416+1,"")</f>
        <v/>
      </c>
      <c r="C417" s="22" t="str">
        <f>IF(B417&lt;=cCount,"Погашение кредита","")</f>
        <v/>
      </c>
      <c r="D417" s="23" t="str">
        <f>IF(B417&lt;=cCount,I416,"")</f>
        <v/>
      </c>
      <c r="E417" s="23" t="str">
        <f>IF(B417&lt;=cCount,cPayment,"")</f>
        <v/>
      </c>
      <c r="F417" s="24" t="str">
        <f>IF(B417&lt;=cCount,cCount-B417,"")</f>
        <v/>
      </c>
      <c r="G417" s="23" t="str">
        <f>IF(B417&lt;=cCount,D417*cRateM,"")</f>
        <v/>
      </c>
      <c r="H417" s="23" t="str">
        <f>IF(B417&lt;=cCount,E417-G417,"")</f>
        <v/>
      </c>
      <c r="I417" s="23" t="str">
        <f>IF(B417&lt;=cCount,D417-H417,"")</f>
        <v/>
      </c>
    </row>
    <row r="418" spans="2:9" ht="21" customHeight="1" x14ac:dyDescent="0.3">
      <c r="B418" s="22" t="str">
        <f>IF(B417&lt;cCount,B417+1,"")</f>
        <v/>
      </c>
      <c r="C418" s="22" t="str">
        <f>IF(B418&lt;=cCount,"Погашение кредита","")</f>
        <v/>
      </c>
      <c r="D418" s="23" t="str">
        <f>IF(B418&lt;=cCount,I417,"")</f>
        <v/>
      </c>
      <c r="E418" s="23" t="str">
        <f>IF(B418&lt;=cCount,cPayment,"")</f>
        <v/>
      </c>
      <c r="F418" s="24" t="str">
        <f>IF(B418&lt;=cCount,cCount-B418,"")</f>
        <v/>
      </c>
      <c r="G418" s="23" t="str">
        <f>IF(B418&lt;=cCount,D418*cRateM,"")</f>
        <v/>
      </c>
      <c r="H418" s="23" t="str">
        <f>IF(B418&lt;=cCount,E418-G418,"")</f>
        <v/>
      </c>
      <c r="I418" s="23" t="str">
        <f>IF(B418&lt;=cCount,D418-H418,"")</f>
        <v/>
      </c>
    </row>
    <row r="419" spans="2:9" ht="21" customHeight="1" x14ac:dyDescent="0.3">
      <c r="B419" s="22" t="str">
        <f>IF(B418&lt;cCount,B418+1,"")</f>
        <v/>
      </c>
      <c r="C419" s="22" t="str">
        <f>IF(B419&lt;=cCount,"Погашение кредита","")</f>
        <v/>
      </c>
      <c r="D419" s="23" t="str">
        <f>IF(B419&lt;=cCount,I418,"")</f>
        <v/>
      </c>
      <c r="E419" s="23" t="str">
        <f>IF(B419&lt;=cCount,cPayment,"")</f>
        <v/>
      </c>
      <c r="F419" s="24" t="str">
        <f>IF(B419&lt;=cCount,cCount-B419,"")</f>
        <v/>
      </c>
      <c r="G419" s="23" t="str">
        <f>IF(B419&lt;=cCount,D419*cRateM,"")</f>
        <v/>
      </c>
      <c r="H419" s="23" t="str">
        <f>IF(B419&lt;=cCount,E419-G419,"")</f>
        <v/>
      </c>
      <c r="I419" s="23" t="str">
        <f>IF(B419&lt;=cCount,D419-H419,"")</f>
        <v/>
      </c>
    </row>
    <row r="420" spans="2:9" ht="21" customHeight="1" x14ac:dyDescent="0.3">
      <c r="B420" s="22" t="str">
        <f>IF(B419&lt;cCount,B419+1,"")</f>
        <v/>
      </c>
      <c r="C420" s="22" t="str">
        <f>IF(B420&lt;=cCount,"Погашение кредита","")</f>
        <v/>
      </c>
      <c r="D420" s="23" t="str">
        <f>IF(B420&lt;=cCount,I419,"")</f>
        <v/>
      </c>
      <c r="E420" s="23" t="str">
        <f>IF(B420&lt;=cCount,cPayment,"")</f>
        <v/>
      </c>
      <c r="F420" s="24" t="str">
        <f>IF(B420&lt;=cCount,cCount-B420,"")</f>
        <v/>
      </c>
      <c r="G420" s="23" t="str">
        <f>IF(B420&lt;=cCount,D420*cRateM,"")</f>
        <v/>
      </c>
      <c r="H420" s="23" t="str">
        <f>IF(B420&lt;=cCount,E420-G420,"")</f>
        <v/>
      </c>
      <c r="I420" s="23" t="str">
        <f>IF(B420&lt;=cCount,D420-H420,"")</f>
        <v/>
      </c>
    </row>
    <row r="421" spans="2:9" ht="21" customHeight="1" x14ac:dyDescent="0.3">
      <c r="B421" s="22" t="str">
        <f>IF(B420&lt;cCount,B420+1,"")</f>
        <v/>
      </c>
      <c r="C421" s="22" t="str">
        <f>IF(B421&lt;=cCount,"Погашение кредита","")</f>
        <v/>
      </c>
      <c r="D421" s="23" t="str">
        <f>IF(B421&lt;=cCount,I420,"")</f>
        <v/>
      </c>
      <c r="E421" s="23" t="str">
        <f>IF(B421&lt;=cCount,cPayment,"")</f>
        <v/>
      </c>
      <c r="F421" s="24" t="str">
        <f>IF(B421&lt;=cCount,cCount-B421,"")</f>
        <v/>
      </c>
      <c r="G421" s="23" t="str">
        <f>IF(B421&lt;=cCount,D421*cRateM,"")</f>
        <v/>
      </c>
      <c r="H421" s="23" t="str">
        <f>IF(B421&lt;=cCount,E421-G421,"")</f>
        <v/>
      </c>
      <c r="I421" s="23" t="str">
        <f>IF(B421&lt;=cCount,D421-H421,"")</f>
        <v/>
      </c>
    </row>
    <row r="422" spans="2:9" ht="21" customHeight="1" x14ac:dyDescent="0.3">
      <c r="B422" s="22" t="str">
        <f>IF(B421&lt;cCount,B421+1,"")</f>
        <v/>
      </c>
      <c r="C422" s="22" t="str">
        <f>IF(B422&lt;=cCount,"Погашение кредита","")</f>
        <v/>
      </c>
      <c r="D422" s="23" t="str">
        <f>IF(B422&lt;=cCount,I421,"")</f>
        <v/>
      </c>
      <c r="E422" s="23" t="str">
        <f>IF(B422&lt;=cCount,cPayment,"")</f>
        <v/>
      </c>
      <c r="F422" s="24" t="str">
        <f>IF(B422&lt;=cCount,cCount-B422,"")</f>
        <v/>
      </c>
      <c r="G422" s="23" t="str">
        <f>IF(B422&lt;=cCount,D422*cRateM,"")</f>
        <v/>
      </c>
      <c r="H422" s="23" t="str">
        <f>IF(B422&lt;=cCount,E422-G422,"")</f>
        <v/>
      </c>
      <c r="I422" s="23" t="str">
        <f>IF(B422&lt;=cCount,D422-H422,"")</f>
        <v/>
      </c>
    </row>
    <row r="423" spans="2:9" ht="21" customHeight="1" x14ac:dyDescent="0.3">
      <c r="B423" s="22" t="str">
        <f>IF(B422&lt;cCount,B422+1,"")</f>
        <v/>
      </c>
      <c r="C423" s="22" t="str">
        <f>IF(B423&lt;=cCount,"Погашение кредита","")</f>
        <v/>
      </c>
      <c r="D423" s="23" t="str">
        <f>IF(B423&lt;=cCount,I422,"")</f>
        <v/>
      </c>
      <c r="E423" s="23" t="str">
        <f>IF(B423&lt;=cCount,cPayment,"")</f>
        <v/>
      </c>
      <c r="F423" s="24" t="str">
        <f>IF(B423&lt;=cCount,cCount-B423,"")</f>
        <v/>
      </c>
      <c r="G423" s="23" t="str">
        <f>IF(B423&lt;=cCount,D423*cRateM,"")</f>
        <v/>
      </c>
      <c r="H423" s="23" t="str">
        <f>IF(B423&lt;=cCount,E423-G423,"")</f>
        <v/>
      </c>
      <c r="I423" s="23" t="str">
        <f>IF(B423&lt;=cCount,D423-H423,"")</f>
        <v/>
      </c>
    </row>
    <row r="424" spans="2:9" ht="21" customHeight="1" x14ac:dyDescent="0.3">
      <c r="B424" s="22" t="str">
        <f>IF(B423&lt;cCount,B423+1,"")</f>
        <v/>
      </c>
      <c r="C424" s="22" t="str">
        <f>IF(B424&lt;=cCount,"Погашение кредита","")</f>
        <v/>
      </c>
      <c r="D424" s="23" t="str">
        <f>IF(B424&lt;=cCount,I423,"")</f>
        <v/>
      </c>
      <c r="E424" s="23" t="str">
        <f>IF(B424&lt;=cCount,cPayment,"")</f>
        <v/>
      </c>
      <c r="F424" s="24" t="str">
        <f>IF(B424&lt;=cCount,cCount-B424,"")</f>
        <v/>
      </c>
      <c r="G424" s="23" t="str">
        <f>IF(B424&lt;=cCount,D424*cRateM,"")</f>
        <v/>
      </c>
      <c r="H424" s="23" t="str">
        <f>IF(B424&lt;=cCount,E424-G424,"")</f>
        <v/>
      </c>
      <c r="I424" s="23" t="str">
        <f>IF(B424&lt;=cCount,D424-H424,"")</f>
        <v/>
      </c>
    </row>
    <row r="425" spans="2:9" ht="21" customHeight="1" x14ac:dyDescent="0.3">
      <c r="B425" s="22" t="str">
        <f>IF(B424&lt;cCount,B424+1,"")</f>
        <v/>
      </c>
      <c r="C425" s="22" t="str">
        <f>IF(B425&lt;=cCount,"Погашение кредита","")</f>
        <v/>
      </c>
      <c r="D425" s="23" t="str">
        <f>IF(B425&lt;=cCount,I424,"")</f>
        <v/>
      </c>
      <c r="E425" s="23" t="str">
        <f>IF(B425&lt;=cCount,cPayment,"")</f>
        <v/>
      </c>
      <c r="F425" s="24" t="str">
        <f>IF(B425&lt;=cCount,cCount-B425,"")</f>
        <v/>
      </c>
      <c r="G425" s="23" t="str">
        <f>IF(B425&lt;=cCount,D425*cRateM,"")</f>
        <v/>
      </c>
      <c r="H425" s="23" t="str">
        <f>IF(B425&lt;=cCount,E425-G425,"")</f>
        <v/>
      </c>
      <c r="I425" s="23" t="str">
        <f>IF(B425&lt;=cCount,D425-H425,"")</f>
        <v/>
      </c>
    </row>
    <row r="426" spans="2:9" ht="21" customHeight="1" x14ac:dyDescent="0.3">
      <c r="B426" s="22" t="str">
        <f>IF(B425&lt;cCount,B425+1,"")</f>
        <v/>
      </c>
      <c r="C426" s="22" t="str">
        <f>IF(B426&lt;=cCount,"Погашение кредита","")</f>
        <v/>
      </c>
      <c r="D426" s="23" t="str">
        <f>IF(B426&lt;=cCount,I425,"")</f>
        <v/>
      </c>
      <c r="E426" s="23" t="str">
        <f>IF(B426&lt;=cCount,cPayment,"")</f>
        <v/>
      </c>
      <c r="F426" s="24" t="str">
        <f>IF(B426&lt;=cCount,cCount-B426,"")</f>
        <v/>
      </c>
      <c r="G426" s="23" t="str">
        <f>IF(B426&lt;=cCount,D426*cRateM,"")</f>
        <v/>
      </c>
      <c r="H426" s="23" t="str">
        <f>IF(B426&lt;=cCount,E426-G426,"")</f>
        <v/>
      </c>
      <c r="I426" s="23" t="str">
        <f>IF(B426&lt;=cCount,D426-H426,"")</f>
        <v/>
      </c>
    </row>
    <row r="427" spans="2:9" ht="21" customHeight="1" x14ac:dyDescent="0.3">
      <c r="B427" s="22" t="str">
        <f>IF(B426&lt;cCount,B426+1,"")</f>
        <v/>
      </c>
      <c r="C427" s="22" t="str">
        <f>IF(B427&lt;=cCount,"Погашение кредита","")</f>
        <v/>
      </c>
      <c r="D427" s="23" t="str">
        <f>IF(B427&lt;=cCount,I426,"")</f>
        <v/>
      </c>
      <c r="E427" s="23" t="str">
        <f>IF(B427&lt;=cCount,cPayment,"")</f>
        <v/>
      </c>
      <c r="F427" s="24" t="str">
        <f>IF(B427&lt;=cCount,cCount-B427,"")</f>
        <v/>
      </c>
      <c r="G427" s="23" t="str">
        <f>IF(B427&lt;=cCount,D427*cRateM,"")</f>
        <v/>
      </c>
      <c r="H427" s="23" t="str">
        <f>IF(B427&lt;=cCount,E427-G427,"")</f>
        <v/>
      </c>
      <c r="I427" s="23" t="str">
        <f>IF(B427&lt;=cCount,D427-H427,"")</f>
        <v/>
      </c>
    </row>
    <row r="428" spans="2:9" ht="21" customHeight="1" x14ac:dyDescent="0.3">
      <c r="B428" s="22" t="str">
        <f>IF(B427&lt;cCount,B427+1,"")</f>
        <v/>
      </c>
      <c r="C428" s="22" t="str">
        <f>IF(B428&lt;=cCount,"Погашение кредита","")</f>
        <v/>
      </c>
      <c r="D428" s="23" t="str">
        <f>IF(B428&lt;=cCount,I427,"")</f>
        <v/>
      </c>
      <c r="E428" s="23" t="str">
        <f>IF(B428&lt;=cCount,cPayment,"")</f>
        <v/>
      </c>
      <c r="F428" s="24" t="str">
        <f>IF(B428&lt;=cCount,cCount-B428,"")</f>
        <v/>
      </c>
      <c r="G428" s="23" t="str">
        <f>IF(B428&lt;=cCount,D428*cRateM,"")</f>
        <v/>
      </c>
      <c r="H428" s="23" t="str">
        <f>IF(B428&lt;=cCount,E428-G428,"")</f>
        <v/>
      </c>
      <c r="I428" s="23" t="str">
        <f>IF(B428&lt;=cCount,D428-H428,"")</f>
        <v/>
      </c>
    </row>
    <row r="429" spans="2:9" ht="21" customHeight="1" x14ac:dyDescent="0.3">
      <c r="B429" s="22" t="str">
        <f>IF(B428&lt;cCount,B428+1,"")</f>
        <v/>
      </c>
      <c r="C429" s="22" t="str">
        <f>IF(B429&lt;=cCount,"Погашение кредита","")</f>
        <v/>
      </c>
      <c r="D429" s="23" t="str">
        <f>IF(B429&lt;=cCount,I428,"")</f>
        <v/>
      </c>
      <c r="E429" s="23" t="str">
        <f>IF(B429&lt;=cCount,cPayment,"")</f>
        <v/>
      </c>
      <c r="F429" s="24" t="str">
        <f>IF(B429&lt;=cCount,cCount-B429,"")</f>
        <v/>
      </c>
      <c r="G429" s="23" t="str">
        <f>IF(B429&lt;=cCount,D429*cRateM,"")</f>
        <v/>
      </c>
      <c r="H429" s="23" t="str">
        <f>IF(B429&lt;=cCount,E429-G429,"")</f>
        <v/>
      </c>
      <c r="I429" s="23" t="str">
        <f>IF(B429&lt;=cCount,D429-H429,"")</f>
        <v/>
      </c>
    </row>
    <row r="430" spans="2:9" ht="21" customHeight="1" x14ac:dyDescent="0.3">
      <c r="B430" s="22" t="str">
        <f>IF(B429&lt;cCount,B429+1,"")</f>
        <v/>
      </c>
      <c r="C430" s="22" t="str">
        <f>IF(B430&lt;=cCount,"Погашение кредита","")</f>
        <v/>
      </c>
      <c r="D430" s="23" t="str">
        <f>IF(B430&lt;=cCount,I429,"")</f>
        <v/>
      </c>
      <c r="E430" s="23" t="str">
        <f>IF(B430&lt;=cCount,cPayment,"")</f>
        <v/>
      </c>
      <c r="F430" s="24" t="str">
        <f>IF(B430&lt;=cCount,cCount-B430,"")</f>
        <v/>
      </c>
      <c r="G430" s="23" t="str">
        <f>IF(B430&lt;=cCount,D430*cRateM,"")</f>
        <v/>
      </c>
      <c r="H430" s="23" t="str">
        <f>IF(B430&lt;=cCount,E430-G430,"")</f>
        <v/>
      </c>
      <c r="I430" s="23" t="str">
        <f>IF(B430&lt;=cCount,D430-H430,"")</f>
        <v/>
      </c>
    </row>
    <row r="431" spans="2:9" ht="21" customHeight="1" x14ac:dyDescent="0.3">
      <c r="B431" s="22" t="str">
        <f>IF(B430&lt;cCount,B430+1,"")</f>
        <v/>
      </c>
      <c r="C431" s="22" t="str">
        <f>IF(B431&lt;=cCount,"Погашение кредита","")</f>
        <v/>
      </c>
      <c r="D431" s="23" t="str">
        <f>IF(B431&lt;=cCount,I430,"")</f>
        <v/>
      </c>
      <c r="E431" s="23" t="str">
        <f>IF(B431&lt;=cCount,cPayment,"")</f>
        <v/>
      </c>
      <c r="F431" s="24" t="str">
        <f>IF(B431&lt;=cCount,cCount-B431,"")</f>
        <v/>
      </c>
      <c r="G431" s="23" t="str">
        <f>IF(B431&lt;=cCount,D431*cRateM,"")</f>
        <v/>
      </c>
      <c r="H431" s="23" t="str">
        <f>IF(B431&lt;=cCount,E431-G431,"")</f>
        <v/>
      </c>
      <c r="I431" s="23" t="str">
        <f>IF(B431&lt;=cCount,D431-H431,"")</f>
        <v/>
      </c>
    </row>
    <row r="432" spans="2:9" ht="21" customHeight="1" x14ac:dyDescent="0.3">
      <c r="B432" s="22" t="str">
        <f>IF(B431&lt;cCount,B431+1,"")</f>
        <v/>
      </c>
      <c r="C432" s="22" t="str">
        <f>IF(B432&lt;=cCount,"Погашение кредита","")</f>
        <v/>
      </c>
      <c r="D432" s="23" t="str">
        <f>IF(B432&lt;=cCount,I431,"")</f>
        <v/>
      </c>
      <c r="E432" s="23" t="str">
        <f>IF(B432&lt;=cCount,cPayment,"")</f>
        <v/>
      </c>
      <c r="F432" s="24" t="str">
        <f>IF(B432&lt;=cCount,cCount-B432,"")</f>
        <v/>
      </c>
      <c r="G432" s="23" t="str">
        <f>IF(B432&lt;=cCount,D432*cRateM,"")</f>
        <v/>
      </c>
      <c r="H432" s="23" t="str">
        <f>IF(B432&lt;=cCount,E432-G432,"")</f>
        <v/>
      </c>
      <c r="I432" s="23" t="str">
        <f>IF(B432&lt;=cCount,D432-H432,"")</f>
        <v/>
      </c>
    </row>
    <row r="433" spans="2:9" ht="21" customHeight="1" x14ac:dyDescent="0.3">
      <c r="B433" s="22" t="str">
        <f>IF(B432&lt;cCount,B432+1,"")</f>
        <v/>
      </c>
      <c r="C433" s="22" t="str">
        <f>IF(B433&lt;=cCount,"Погашение кредита","")</f>
        <v/>
      </c>
      <c r="D433" s="23" t="str">
        <f>IF(B433&lt;=cCount,I432,"")</f>
        <v/>
      </c>
      <c r="E433" s="23" t="str">
        <f>IF(B433&lt;=cCount,cPayment,"")</f>
        <v/>
      </c>
      <c r="F433" s="24" t="str">
        <f>IF(B433&lt;=cCount,cCount-B433,"")</f>
        <v/>
      </c>
      <c r="G433" s="23" t="str">
        <f>IF(B433&lt;=cCount,D433*cRateM,"")</f>
        <v/>
      </c>
      <c r="H433" s="23" t="str">
        <f>IF(B433&lt;=cCount,E433-G433,"")</f>
        <v/>
      </c>
      <c r="I433" s="23" t="str">
        <f>IF(B433&lt;=cCount,D433-H433,"")</f>
        <v/>
      </c>
    </row>
    <row r="434" spans="2:9" ht="21" customHeight="1" x14ac:dyDescent="0.3">
      <c r="B434" s="22" t="str">
        <f>IF(B433&lt;cCount,B433+1,"")</f>
        <v/>
      </c>
      <c r="C434" s="22" t="str">
        <f>IF(B434&lt;=cCount,"Погашение кредита","")</f>
        <v/>
      </c>
      <c r="D434" s="23" t="str">
        <f>IF(B434&lt;=cCount,I433,"")</f>
        <v/>
      </c>
      <c r="E434" s="23" t="str">
        <f>IF(B434&lt;=cCount,cPayment,"")</f>
        <v/>
      </c>
      <c r="F434" s="24" t="str">
        <f>IF(B434&lt;=cCount,cCount-B434,"")</f>
        <v/>
      </c>
      <c r="G434" s="23" t="str">
        <f>IF(B434&lt;=cCount,D434*cRateM,"")</f>
        <v/>
      </c>
      <c r="H434" s="23" t="str">
        <f>IF(B434&lt;=cCount,E434-G434,"")</f>
        <v/>
      </c>
      <c r="I434" s="23" t="str">
        <f>IF(B434&lt;=cCount,D434-H434,"")</f>
        <v/>
      </c>
    </row>
    <row r="435" spans="2:9" ht="21" customHeight="1" x14ac:dyDescent="0.3">
      <c r="B435" s="22" t="str">
        <f>IF(B434&lt;cCount,B434+1,"")</f>
        <v/>
      </c>
      <c r="C435" s="22" t="str">
        <f>IF(B435&lt;=cCount,"Погашение кредита","")</f>
        <v/>
      </c>
      <c r="D435" s="23" t="str">
        <f>IF(B435&lt;=cCount,I434,"")</f>
        <v/>
      </c>
      <c r="E435" s="23" t="str">
        <f>IF(B435&lt;=cCount,cPayment,"")</f>
        <v/>
      </c>
      <c r="F435" s="24" t="str">
        <f>IF(B435&lt;=cCount,cCount-B435,"")</f>
        <v/>
      </c>
      <c r="G435" s="23" t="str">
        <f>IF(B435&lt;=cCount,D435*cRateM,"")</f>
        <v/>
      </c>
      <c r="H435" s="23" t="str">
        <f>IF(B435&lt;=cCount,E435-G435,"")</f>
        <v/>
      </c>
      <c r="I435" s="23" t="str">
        <f>IF(B435&lt;=cCount,D435-H435,"")</f>
        <v/>
      </c>
    </row>
    <row r="436" spans="2:9" ht="21" customHeight="1" x14ac:dyDescent="0.3">
      <c r="B436" s="22" t="str">
        <f>IF(B435&lt;cCount,B435+1,"")</f>
        <v/>
      </c>
      <c r="C436" s="22" t="str">
        <f>IF(B436&lt;=cCount,"Погашение кредита","")</f>
        <v/>
      </c>
      <c r="D436" s="23" t="str">
        <f>IF(B436&lt;=cCount,I435,"")</f>
        <v/>
      </c>
      <c r="E436" s="23" t="str">
        <f>IF(B436&lt;=cCount,cPayment,"")</f>
        <v/>
      </c>
      <c r="F436" s="24" t="str">
        <f>IF(B436&lt;=cCount,cCount-B436,"")</f>
        <v/>
      </c>
      <c r="G436" s="23" t="str">
        <f>IF(B436&lt;=cCount,D436*cRateM,"")</f>
        <v/>
      </c>
      <c r="H436" s="23" t="str">
        <f>IF(B436&lt;=cCount,E436-G436,"")</f>
        <v/>
      </c>
      <c r="I436" s="23" t="str">
        <f>IF(B436&lt;=cCount,D436-H436,"")</f>
        <v/>
      </c>
    </row>
    <row r="437" spans="2:9" ht="21" customHeight="1" x14ac:dyDescent="0.3">
      <c r="B437" s="22" t="str">
        <f>IF(B436&lt;cCount,B436+1,"")</f>
        <v/>
      </c>
      <c r="C437" s="22" t="str">
        <f>IF(B437&lt;=cCount,"Погашение кредита","")</f>
        <v/>
      </c>
      <c r="D437" s="23" t="str">
        <f>IF(B437&lt;=cCount,I436,"")</f>
        <v/>
      </c>
      <c r="E437" s="23" t="str">
        <f>IF(B437&lt;=cCount,cPayment,"")</f>
        <v/>
      </c>
      <c r="F437" s="24" t="str">
        <f>IF(B437&lt;=cCount,cCount-B437,"")</f>
        <v/>
      </c>
      <c r="G437" s="23" t="str">
        <f>IF(B437&lt;=cCount,D437*cRateM,"")</f>
        <v/>
      </c>
      <c r="H437" s="23" t="str">
        <f>IF(B437&lt;=cCount,E437-G437,"")</f>
        <v/>
      </c>
      <c r="I437" s="23" t="str">
        <f>IF(B437&lt;=cCount,D437-H437,"")</f>
        <v/>
      </c>
    </row>
    <row r="438" spans="2:9" ht="21" customHeight="1" x14ac:dyDescent="0.3">
      <c r="B438" s="22" t="str">
        <f>IF(B437&lt;cCount,B437+1,"")</f>
        <v/>
      </c>
      <c r="C438" s="22" t="str">
        <f>IF(B438&lt;=cCount,"Погашение кредита","")</f>
        <v/>
      </c>
      <c r="D438" s="23" t="str">
        <f>IF(B438&lt;=cCount,I437,"")</f>
        <v/>
      </c>
      <c r="E438" s="23" t="str">
        <f>IF(B438&lt;=cCount,cPayment,"")</f>
        <v/>
      </c>
      <c r="F438" s="24" t="str">
        <f>IF(B438&lt;=cCount,cCount-B438,"")</f>
        <v/>
      </c>
      <c r="G438" s="23" t="str">
        <f>IF(B438&lt;=cCount,D438*cRateM,"")</f>
        <v/>
      </c>
      <c r="H438" s="23" t="str">
        <f>IF(B438&lt;=cCount,E438-G438,"")</f>
        <v/>
      </c>
      <c r="I438" s="23" t="str">
        <f>IF(B438&lt;=cCount,D438-H438,"")</f>
        <v/>
      </c>
    </row>
    <row r="439" spans="2:9" ht="21" customHeight="1" x14ac:dyDescent="0.3">
      <c r="B439" s="22" t="str">
        <f>IF(B438&lt;cCount,B438+1,"")</f>
        <v/>
      </c>
      <c r="C439" s="22" t="str">
        <f>IF(B439&lt;=cCount,"Погашение кредита","")</f>
        <v/>
      </c>
      <c r="D439" s="23" t="str">
        <f>IF(B439&lt;=cCount,I438,"")</f>
        <v/>
      </c>
      <c r="E439" s="23" t="str">
        <f>IF(B439&lt;=cCount,cPayment,"")</f>
        <v/>
      </c>
      <c r="F439" s="24" t="str">
        <f>IF(B439&lt;=cCount,cCount-B439,"")</f>
        <v/>
      </c>
      <c r="G439" s="23" t="str">
        <f>IF(B439&lt;=cCount,D439*cRateM,"")</f>
        <v/>
      </c>
      <c r="H439" s="23" t="str">
        <f>IF(B439&lt;=cCount,E439-G439,"")</f>
        <v/>
      </c>
      <c r="I439" s="23" t="str">
        <f>IF(B439&lt;=cCount,D439-H439,"")</f>
        <v/>
      </c>
    </row>
    <row r="440" spans="2:9" ht="21" customHeight="1" x14ac:dyDescent="0.3">
      <c r="B440" s="22" t="str">
        <f>IF(B439&lt;cCount,B439+1,"")</f>
        <v/>
      </c>
      <c r="C440" s="22" t="str">
        <f>IF(B440&lt;=cCount,"Погашение кредита","")</f>
        <v/>
      </c>
      <c r="D440" s="23" t="str">
        <f>IF(B440&lt;=cCount,I439,"")</f>
        <v/>
      </c>
      <c r="E440" s="23" t="str">
        <f>IF(B440&lt;=cCount,cPayment,"")</f>
        <v/>
      </c>
      <c r="F440" s="24" t="str">
        <f>IF(B440&lt;=cCount,cCount-B440,"")</f>
        <v/>
      </c>
      <c r="G440" s="23" t="str">
        <f>IF(B440&lt;=cCount,D440*cRateM,"")</f>
        <v/>
      </c>
      <c r="H440" s="23" t="str">
        <f>IF(B440&lt;=cCount,E440-G440,"")</f>
        <v/>
      </c>
      <c r="I440" s="23" t="str">
        <f>IF(B440&lt;=cCount,D440-H440,"")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B6FB-3E31-425F-AF99-EF14675E5EDE}">
  <dimension ref="B2:G156"/>
  <sheetViews>
    <sheetView topLeftCell="A4" workbookViewId="0">
      <selection activeCell="C17" sqref="C17"/>
    </sheetView>
  </sheetViews>
  <sheetFormatPr defaultRowHeight="21" customHeight="1" x14ac:dyDescent="0.3"/>
  <cols>
    <col min="1" max="1" width="8.88671875" style="1"/>
    <col min="2" max="2" width="5.44140625" style="1" bestFit="1" customWidth="1"/>
    <col min="3" max="3" width="34.6640625" style="1" customWidth="1"/>
    <col min="4" max="4" width="23.5546875" style="1" bestFit="1" customWidth="1"/>
    <col min="5" max="5" width="17.5546875" style="1" customWidth="1"/>
    <col min="6" max="6" width="22" style="1" customWidth="1"/>
    <col min="7" max="7" width="24.5546875" style="1" bestFit="1" customWidth="1"/>
    <col min="8" max="16384" width="8.88671875" style="1"/>
  </cols>
  <sheetData>
    <row r="2" spans="2:7" ht="21" customHeight="1" x14ac:dyDescent="0.3">
      <c r="D2" s="15" t="s">
        <v>15</v>
      </c>
      <c r="F2" s="16"/>
      <c r="G2" s="16"/>
    </row>
    <row r="3" spans="2:7" ht="21" customHeight="1" x14ac:dyDescent="0.3">
      <c r="C3" s="7" t="s">
        <v>14</v>
      </c>
      <c r="D3" s="12">
        <v>100000</v>
      </c>
      <c r="F3" s="20"/>
      <c r="G3" s="20"/>
    </row>
    <row r="4" spans="2:7" ht="21" customHeight="1" x14ac:dyDescent="0.3">
      <c r="C4" s="1" t="s">
        <v>16</v>
      </c>
      <c r="D4" s="3">
        <v>5</v>
      </c>
      <c r="E4" s="17"/>
      <c r="G4" s="17"/>
    </row>
    <row r="5" spans="2:7" ht="21" customHeight="1" x14ac:dyDescent="0.3">
      <c r="C5" s="1" t="s">
        <v>17</v>
      </c>
      <c r="D5" s="4">
        <v>24</v>
      </c>
      <c r="F5" s="18"/>
      <c r="G5" s="18"/>
    </row>
    <row r="6" spans="2:7" ht="21" customHeight="1" x14ac:dyDescent="0.3">
      <c r="C6" s="7" t="s">
        <v>18</v>
      </c>
      <c r="D6" s="12">
        <v>24000</v>
      </c>
      <c r="F6" s="20"/>
      <c r="G6" s="20"/>
    </row>
    <row r="7" spans="2:7" ht="21" customHeight="1" x14ac:dyDescent="0.3">
      <c r="C7" s="13" t="s">
        <v>2</v>
      </c>
      <c r="D7" s="14">
        <f>D$4/100/12</f>
        <v>4.1666666666666666E-3</v>
      </c>
      <c r="F7" s="30"/>
      <c r="G7" s="30"/>
    </row>
    <row r="8" spans="2:7" ht="21" customHeight="1" x14ac:dyDescent="0.3">
      <c r="C8" s="1" t="s">
        <v>19</v>
      </c>
      <c r="D8" s="9">
        <f>D$6*(POWER(1+D$7,D$5)-1)/D$7 +D$3*POWER(1+D$7,D$5)</f>
        <v>714956.22637180064</v>
      </c>
      <c r="F8" s="11"/>
      <c r="G8" s="11"/>
    </row>
    <row r="12" spans="2:7" s="10" customFormat="1" ht="21" customHeight="1" x14ac:dyDescent="0.3">
      <c r="B12" s="29" t="s">
        <v>25</v>
      </c>
      <c r="C12" s="29" t="s">
        <v>26</v>
      </c>
      <c r="D12" s="29" t="s">
        <v>22</v>
      </c>
      <c r="E12" s="29" t="s">
        <v>21</v>
      </c>
      <c r="F12" s="29" t="s">
        <v>20</v>
      </c>
      <c r="G12" s="29" t="s">
        <v>23</v>
      </c>
    </row>
    <row r="13" spans="2:7" s="7" customFormat="1" ht="21" customHeight="1" x14ac:dyDescent="0.3">
      <c r="B13" s="26">
        <v>0</v>
      </c>
      <c r="C13" s="26" t="s">
        <v>24</v>
      </c>
      <c r="D13" s="27">
        <f>dSumm</f>
        <v>100000</v>
      </c>
      <c r="E13" s="26"/>
      <c r="F13" s="26"/>
      <c r="G13" s="27">
        <f>D13</f>
        <v>100000</v>
      </c>
    </row>
    <row r="14" spans="2:7" ht="21" customHeight="1" x14ac:dyDescent="0.3">
      <c r="B14" s="22">
        <f>IF(B13&lt;dCount,B13+1,"")</f>
        <v>1</v>
      </c>
      <c r="C14" s="22" t="str">
        <f>IF(B14&lt;=dCount,"Пополнение вклада","")</f>
        <v>Пополнение вклада</v>
      </c>
      <c r="D14" s="23">
        <f>IF(B14&lt;=dCount,G13,"")</f>
        <v>100000</v>
      </c>
      <c r="E14" s="23">
        <f>IF(B14&lt;=dCount,D14*dRateM,"")</f>
        <v>416.66666666666669</v>
      </c>
      <c r="F14" s="23">
        <f>IF(B14&lt;=dCount,dAdd,"")</f>
        <v>24000</v>
      </c>
      <c r="G14" s="23">
        <f>IF(B14&lt;=dCount,D14+E14+F14,"")</f>
        <v>124416.66666666667</v>
      </c>
    </row>
    <row r="15" spans="2:7" ht="21" customHeight="1" x14ac:dyDescent="0.3">
      <c r="B15" s="22">
        <f>IF(B14&lt;dCount,B14+1,"")</f>
        <v>2</v>
      </c>
      <c r="C15" s="22" t="str">
        <f>IF(B15&lt;=dCount,"Пополнение вклада","")</f>
        <v>Пополнение вклада</v>
      </c>
      <c r="D15" s="23">
        <f>IF(B15&lt;=dCount,G14,"")</f>
        <v>124416.66666666667</v>
      </c>
      <c r="E15" s="23">
        <f>IF(B15&lt;=dCount,D15*dRateM,"")</f>
        <v>518.40277777777783</v>
      </c>
      <c r="F15" s="23">
        <f>IF(B15&lt;=dCount,dAdd,"")</f>
        <v>24000</v>
      </c>
      <c r="G15" s="23">
        <f>IF(B15&lt;=dCount,D15+E15+F15,"")</f>
        <v>148935.06944444444</v>
      </c>
    </row>
    <row r="16" spans="2:7" ht="21" customHeight="1" x14ac:dyDescent="0.3">
      <c r="B16" s="22">
        <f>IF(B15&lt;dCount,B15+1,"")</f>
        <v>3</v>
      </c>
      <c r="C16" s="22" t="str">
        <f>IF(B16&lt;=dCount,"Пополнение вклада","")</f>
        <v>Пополнение вклада</v>
      </c>
      <c r="D16" s="23">
        <f>IF(B16&lt;=dCount,G15,"")</f>
        <v>148935.06944444444</v>
      </c>
      <c r="E16" s="23">
        <f>IF(B16&lt;=dCount,D16*dRateM,"")</f>
        <v>620.56278935185185</v>
      </c>
      <c r="F16" s="23">
        <f>IF(B16&lt;=dCount,dAdd,"")</f>
        <v>24000</v>
      </c>
      <c r="G16" s="23">
        <f>IF(B16&lt;=dCount,D16+E16+F16,"")</f>
        <v>173555.63223379629</v>
      </c>
    </row>
    <row r="17" spans="2:7" ht="21" customHeight="1" x14ac:dyDescent="0.3">
      <c r="B17" s="22">
        <f>IF(B16&lt;dCount,B16+1,"")</f>
        <v>4</v>
      </c>
      <c r="C17" s="22" t="str">
        <f>IF(B17&lt;=dCount,"Пополнение вклада","")</f>
        <v>Пополнение вклада</v>
      </c>
      <c r="D17" s="23">
        <f>IF(B17&lt;=dCount,G16,"")</f>
        <v>173555.63223379629</v>
      </c>
      <c r="E17" s="23">
        <f>IF(B17&lt;=dCount,D17*dRateM,"")</f>
        <v>723.1484676408179</v>
      </c>
      <c r="F17" s="23">
        <f>IF(B17&lt;=dCount,dAdd,"")</f>
        <v>24000</v>
      </c>
      <c r="G17" s="23">
        <f>IF(B17&lt;=dCount,D17+E17+F17,"")</f>
        <v>198278.78070143712</v>
      </c>
    </row>
    <row r="18" spans="2:7" ht="21" customHeight="1" x14ac:dyDescent="0.3">
      <c r="B18" s="22">
        <f>IF(B17&lt;dCount,B17+1,"")</f>
        <v>5</v>
      </c>
      <c r="C18" s="22" t="str">
        <f>IF(B18&lt;=dCount,"Пополнение вклада","")</f>
        <v>Пополнение вклада</v>
      </c>
      <c r="D18" s="23">
        <f>IF(B18&lt;=dCount,G17,"")</f>
        <v>198278.78070143712</v>
      </c>
      <c r="E18" s="23">
        <f>IF(B18&lt;=dCount,D18*dRateM,"")</f>
        <v>826.16158625598803</v>
      </c>
      <c r="F18" s="23">
        <f>IF(B18&lt;=dCount,dAdd,"")</f>
        <v>24000</v>
      </c>
      <c r="G18" s="23">
        <f>IF(B18&lt;=dCount,D18+E18+F18,"")</f>
        <v>223104.94228769312</v>
      </c>
    </row>
    <row r="19" spans="2:7" ht="21" customHeight="1" x14ac:dyDescent="0.3">
      <c r="B19" s="22">
        <f>IF(B18&lt;dCount,B18+1,"")</f>
        <v>6</v>
      </c>
      <c r="C19" s="22" t="str">
        <f>IF(B19&lt;=dCount,"Пополнение вклада","")</f>
        <v>Пополнение вклада</v>
      </c>
      <c r="D19" s="23">
        <f>IF(B19&lt;=dCount,G18,"")</f>
        <v>223104.94228769312</v>
      </c>
      <c r="E19" s="23">
        <f>IF(B19&lt;=dCount,D19*dRateM,"")</f>
        <v>929.6039261987213</v>
      </c>
      <c r="F19" s="23">
        <f>IF(B19&lt;=dCount,dAdd,"")</f>
        <v>24000</v>
      </c>
      <c r="G19" s="23">
        <f>IF(B19&lt;=dCount,D19+E19+F19,"")</f>
        <v>248034.54621389185</v>
      </c>
    </row>
    <row r="20" spans="2:7" ht="21" customHeight="1" x14ac:dyDescent="0.3">
      <c r="B20" s="22">
        <f>IF(B19&lt;dCount,B19+1,"")</f>
        <v>7</v>
      </c>
      <c r="C20" s="22" t="str">
        <f>IF(B20&lt;=dCount,"Пополнение вклада","")</f>
        <v>Пополнение вклада</v>
      </c>
      <c r="D20" s="23">
        <f>IF(B20&lt;=dCount,G19,"")</f>
        <v>248034.54621389185</v>
      </c>
      <c r="E20" s="23">
        <f>IF(B20&lt;=dCount,D20*dRateM,"")</f>
        <v>1033.4772758912161</v>
      </c>
      <c r="F20" s="23">
        <f>IF(B20&lt;=dCount,dAdd,"")</f>
        <v>24000</v>
      </c>
      <c r="G20" s="23">
        <f>IF(B20&lt;=dCount,D20+E20+F20,"")</f>
        <v>273068.02348978305</v>
      </c>
    </row>
    <row r="21" spans="2:7" ht="21" customHeight="1" x14ac:dyDescent="0.3">
      <c r="B21" s="22">
        <f>IF(B20&lt;dCount,B20+1,"")</f>
        <v>8</v>
      </c>
      <c r="C21" s="22" t="str">
        <f>IF(B21&lt;=dCount,"Пополнение вклада","")</f>
        <v>Пополнение вклада</v>
      </c>
      <c r="D21" s="23">
        <f>IF(B21&lt;=dCount,G20,"")</f>
        <v>273068.02348978305</v>
      </c>
      <c r="E21" s="23">
        <f>IF(B21&lt;=dCount,D21*dRateM,"")</f>
        <v>1137.7834312074294</v>
      </c>
      <c r="F21" s="23">
        <f>IF(B21&lt;=dCount,dAdd,"")</f>
        <v>24000</v>
      </c>
      <c r="G21" s="23">
        <f>IF(B21&lt;=dCount,D21+E21+F21,"")</f>
        <v>298205.80692099046</v>
      </c>
    </row>
    <row r="22" spans="2:7" ht="21" customHeight="1" x14ac:dyDescent="0.3">
      <c r="B22" s="22">
        <f>IF(B21&lt;dCount,B21+1,"")</f>
        <v>9</v>
      </c>
      <c r="C22" s="22" t="str">
        <f>IF(B22&lt;=dCount,"Пополнение вклада","")</f>
        <v>Пополнение вклада</v>
      </c>
      <c r="D22" s="23">
        <f>IF(B22&lt;=dCount,G21,"")</f>
        <v>298205.80692099046</v>
      </c>
      <c r="E22" s="23">
        <f>IF(B22&lt;=dCount,D22*dRateM,"")</f>
        <v>1242.524195504127</v>
      </c>
      <c r="F22" s="23">
        <f>IF(B22&lt;=dCount,dAdd,"")</f>
        <v>24000</v>
      </c>
      <c r="G22" s="23">
        <f>IF(B22&lt;=dCount,D22+E22+F22,"")</f>
        <v>323448.33111649461</v>
      </c>
    </row>
    <row r="23" spans="2:7" ht="21" customHeight="1" x14ac:dyDescent="0.3">
      <c r="B23" s="22">
        <f>IF(B22&lt;dCount,B22+1,"")</f>
        <v>10</v>
      </c>
      <c r="C23" s="22" t="str">
        <f>IF(B23&lt;=dCount,"Пополнение вклада","")</f>
        <v>Пополнение вклада</v>
      </c>
      <c r="D23" s="23">
        <f>IF(B23&lt;=dCount,G22,"")</f>
        <v>323448.33111649461</v>
      </c>
      <c r="E23" s="23">
        <f>IF(B23&lt;=dCount,D23*dRateM,"")</f>
        <v>1347.701379652061</v>
      </c>
      <c r="F23" s="23">
        <f>IF(B23&lt;=dCount,dAdd,"")</f>
        <v>24000</v>
      </c>
      <c r="G23" s="23">
        <f>IF(B23&lt;=dCount,D23+E23+F23,"")</f>
        <v>348796.03249614668</v>
      </c>
    </row>
    <row r="24" spans="2:7" ht="21" customHeight="1" x14ac:dyDescent="0.3">
      <c r="B24" s="22">
        <f>IF(B23&lt;dCount,B23+1,"")</f>
        <v>11</v>
      </c>
      <c r="C24" s="22" t="str">
        <f>IF(B24&lt;=dCount,"Пополнение вклада","")</f>
        <v>Пополнение вклада</v>
      </c>
      <c r="D24" s="23">
        <f>IF(B24&lt;=dCount,G23,"")</f>
        <v>348796.03249614668</v>
      </c>
      <c r="E24" s="23">
        <f>IF(B24&lt;=dCount,D24*dRateM,"")</f>
        <v>1453.3168020672779</v>
      </c>
      <c r="F24" s="23">
        <f>IF(B24&lt;=dCount,dAdd,"")</f>
        <v>24000</v>
      </c>
      <c r="G24" s="23">
        <f>IF(B24&lt;=dCount,D24+E24+F24,"")</f>
        <v>374249.34929821396</v>
      </c>
    </row>
    <row r="25" spans="2:7" ht="21" customHeight="1" x14ac:dyDescent="0.3">
      <c r="B25" s="22">
        <f>IF(B24&lt;dCount,B24+1,"")</f>
        <v>12</v>
      </c>
      <c r="C25" s="22" t="str">
        <f>IF(B25&lt;=dCount,"Пополнение вклада","")</f>
        <v>Пополнение вклада</v>
      </c>
      <c r="D25" s="23">
        <f>IF(B25&lt;=dCount,G24,"")</f>
        <v>374249.34929821396</v>
      </c>
      <c r="E25" s="23">
        <f>IF(B25&lt;=dCount,D25*dRateM,"")</f>
        <v>1559.3722887425581</v>
      </c>
      <c r="F25" s="23">
        <f>IF(B25&lt;=dCount,dAdd,"")</f>
        <v>24000</v>
      </c>
      <c r="G25" s="23">
        <f>IF(B25&lt;=dCount,D25+E25+F25,"")</f>
        <v>399808.72158695653</v>
      </c>
    </row>
    <row r="26" spans="2:7" ht="21" customHeight="1" x14ac:dyDescent="0.3">
      <c r="B26" s="22">
        <f>IF(B25&lt;dCount,B25+1,"")</f>
        <v>13</v>
      </c>
      <c r="C26" s="22" t="str">
        <f>IF(B26&lt;=dCount,"Пополнение вклада","")</f>
        <v>Пополнение вклада</v>
      </c>
      <c r="D26" s="23">
        <f>IF(B26&lt;=dCount,G25,"")</f>
        <v>399808.72158695653</v>
      </c>
      <c r="E26" s="23">
        <f>IF(B26&lt;=dCount,D26*dRateM,"")</f>
        <v>1665.8696732789856</v>
      </c>
      <c r="F26" s="23">
        <f>IF(B26&lt;=dCount,dAdd,"")</f>
        <v>24000</v>
      </c>
      <c r="G26" s="23">
        <f>IF(B26&lt;=dCount,D26+E26+F26,"")</f>
        <v>425474.59126023552</v>
      </c>
    </row>
    <row r="27" spans="2:7" ht="21" customHeight="1" x14ac:dyDescent="0.3">
      <c r="B27" s="22">
        <f>IF(B26&lt;dCount,B26+1,"")</f>
        <v>14</v>
      </c>
      <c r="C27" s="22" t="str">
        <f>IF(B27&lt;=dCount,"Пополнение вклада","")</f>
        <v>Пополнение вклада</v>
      </c>
      <c r="D27" s="23">
        <f>IF(B27&lt;=dCount,G26,"")</f>
        <v>425474.59126023552</v>
      </c>
      <c r="E27" s="23">
        <f>IF(B27&lt;=dCount,D27*dRateM,"")</f>
        <v>1772.8107969176481</v>
      </c>
      <c r="F27" s="23">
        <f>IF(B27&lt;=dCount,dAdd,"")</f>
        <v>24000</v>
      </c>
      <c r="G27" s="23">
        <f>IF(B27&lt;=dCount,D27+E27+F27,"")</f>
        <v>451247.40205715317</v>
      </c>
    </row>
    <row r="28" spans="2:7" ht="21" customHeight="1" x14ac:dyDescent="0.3">
      <c r="B28" s="22">
        <f>IF(B27&lt;dCount,B27+1,"")</f>
        <v>15</v>
      </c>
      <c r="C28" s="22" t="str">
        <f>IF(B28&lt;=dCount,"Пополнение вклада","")</f>
        <v>Пополнение вклада</v>
      </c>
      <c r="D28" s="23">
        <f>IF(B28&lt;=dCount,G27,"")</f>
        <v>451247.40205715317</v>
      </c>
      <c r="E28" s="23">
        <f>IF(B28&lt;=dCount,D28*dRateM,"")</f>
        <v>1880.1975085714714</v>
      </c>
      <c r="F28" s="23">
        <f>IF(B28&lt;=dCount,dAdd,"")</f>
        <v>24000</v>
      </c>
      <c r="G28" s="23">
        <f>IF(B28&lt;=dCount,D28+E28+F28,"")</f>
        <v>477127.59956572467</v>
      </c>
    </row>
    <row r="29" spans="2:7" ht="21" customHeight="1" x14ac:dyDescent="0.3">
      <c r="B29" s="22">
        <f>IF(B28&lt;dCount,B28+1,"")</f>
        <v>16</v>
      </c>
      <c r="C29" s="22" t="str">
        <f>IF(B29&lt;=dCount,"Пополнение вклада","")</f>
        <v>Пополнение вклада</v>
      </c>
      <c r="D29" s="23">
        <f>IF(B29&lt;=dCount,G28,"")</f>
        <v>477127.59956572467</v>
      </c>
      <c r="E29" s="23">
        <f>IF(B29&lt;=dCount,D29*dRateM,"")</f>
        <v>1988.0316648571861</v>
      </c>
      <c r="F29" s="23">
        <f>IF(B29&lt;=dCount,dAdd,"")</f>
        <v>24000</v>
      </c>
      <c r="G29" s="23">
        <f>IF(B29&lt;=dCount,D29+E29+F29,"")</f>
        <v>503115.63123058184</v>
      </c>
    </row>
    <row r="30" spans="2:7" ht="21" customHeight="1" x14ac:dyDescent="0.3">
      <c r="B30" s="22">
        <f>IF(B29&lt;dCount,B29+1,"")</f>
        <v>17</v>
      </c>
      <c r="C30" s="22" t="str">
        <f>IF(B30&lt;=dCount,"Пополнение вклада","")</f>
        <v>Пополнение вклада</v>
      </c>
      <c r="D30" s="23">
        <f>IF(B30&lt;=dCount,G29,"")</f>
        <v>503115.63123058184</v>
      </c>
      <c r="E30" s="23">
        <f>IF(B30&lt;=dCount,D30*dRateM,"")</f>
        <v>2096.3151301274243</v>
      </c>
      <c r="F30" s="23">
        <f>IF(B30&lt;=dCount,dAdd,"")</f>
        <v>24000</v>
      </c>
      <c r="G30" s="23">
        <f>IF(B30&lt;=dCount,D30+E30+F30,"")</f>
        <v>529211.94636070926</v>
      </c>
    </row>
    <row r="31" spans="2:7" ht="21" customHeight="1" x14ac:dyDescent="0.3">
      <c r="B31" s="22">
        <f>IF(B30&lt;dCount,B30+1,"")</f>
        <v>18</v>
      </c>
      <c r="C31" s="22" t="str">
        <f>IF(B31&lt;=dCount,"Пополнение вклада","")</f>
        <v>Пополнение вклада</v>
      </c>
      <c r="D31" s="23">
        <f>IF(B31&lt;=dCount,G30,"")</f>
        <v>529211.94636070926</v>
      </c>
      <c r="E31" s="23">
        <f>IF(B31&lt;=dCount,D31*dRateM,"")</f>
        <v>2205.0497765029554</v>
      </c>
      <c r="F31" s="23">
        <f>IF(B31&lt;=dCount,dAdd,"")</f>
        <v>24000</v>
      </c>
      <c r="G31" s="23">
        <f>IF(B31&lt;=dCount,D31+E31+F31,"")</f>
        <v>555416.99613721226</v>
      </c>
    </row>
    <row r="32" spans="2:7" ht="21" customHeight="1" x14ac:dyDescent="0.3">
      <c r="B32" s="22">
        <f>IF(B31&lt;dCount,B31+1,"")</f>
        <v>19</v>
      </c>
      <c r="C32" s="22" t="str">
        <f>IF(B32&lt;=dCount,"Пополнение вклада","")</f>
        <v>Пополнение вклада</v>
      </c>
      <c r="D32" s="23">
        <f>IF(B32&lt;=dCount,G31,"")</f>
        <v>555416.99613721226</v>
      </c>
      <c r="E32" s="23">
        <f>IF(B32&lt;=dCount,D32*dRateM,"")</f>
        <v>2314.2374839050512</v>
      </c>
      <c r="F32" s="23">
        <f>IF(B32&lt;=dCount,dAdd,"")</f>
        <v>24000</v>
      </c>
      <c r="G32" s="23">
        <f>IF(B32&lt;=dCount,D32+E32+F32,"")</f>
        <v>581731.23362111731</v>
      </c>
    </row>
    <row r="33" spans="2:7" ht="21" customHeight="1" x14ac:dyDescent="0.3">
      <c r="B33" s="22">
        <f>IF(B32&lt;dCount,B32+1,"")</f>
        <v>20</v>
      </c>
      <c r="C33" s="22" t="str">
        <f>IF(B33&lt;=dCount,"Пополнение вклада","")</f>
        <v>Пополнение вклада</v>
      </c>
      <c r="D33" s="23">
        <f>IF(B33&lt;=dCount,G32,"")</f>
        <v>581731.23362111731</v>
      </c>
      <c r="E33" s="23">
        <f>IF(B33&lt;=dCount,D33*dRateM,"")</f>
        <v>2423.8801400879888</v>
      </c>
      <c r="F33" s="23">
        <f>IF(B33&lt;=dCount,dAdd,"")</f>
        <v>24000</v>
      </c>
      <c r="G33" s="23">
        <f>IF(B33&lt;=dCount,D33+E33+F33,"")</f>
        <v>608155.11376120534</v>
      </c>
    </row>
    <row r="34" spans="2:7" ht="21" customHeight="1" x14ac:dyDescent="0.3">
      <c r="B34" s="22">
        <f>IF(B33&lt;dCount,B33+1,"")</f>
        <v>21</v>
      </c>
      <c r="C34" s="22" t="str">
        <f>IF(B34&lt;=dCount,"Пополнение вклада","")</f>
        <v>Пополнение вклада</v>
      </c>
      <c r="D34" s="23">
        <f>IF(B34&lt;=dCount,G33,"")</f>
        <v>608155.11376120534</v>
      </c>
      <c r="E34" s="23">
        <f>IF(B34&lt;=dCount,D34*dRateM,"")</f>
        <v>2533.9796406716887</v>
      </c>
      <c r="F34" s="23">
        <f>IF(B34&lt;=dCount,dAdd,"")</f>
        <v>24000</v>
      </c>
      <c r="G34" s="23">
        <f>IF(B34&lt;=dCount,D34+E34+F34,"")</f>
        <v>634689.09340187698</v>
      </c>
    </row>
    <row r="35" spans="2:7" ht="21" customHeight="1" x14ac:dyDescent="0.3">
      <c r="B35" s="22">
        <f>IF(B34&lt;dCount,B34+1,"")</f>
        <v>22</v>
      </c>
      <c r="C35" s="22" t="str">
        <f>IF(B35&lt;=dCount,"Пополнение вклада","")</f>
        <v>Пополнение вклада</v>
      </c>
      <c r="D35" s="23">
        <f>IF(B35&lt;=dCount,G34,"")</f>
        <v>634689.09340187698</v>
      </c>
      <c r="E35" s="23">
        <f>IF(B35&lt;=dCount,D35*dRateM,"")</f>
        <v>2644.5378891744872</v>
      </c>
      <c r="F35" s="23">
        <f>IF(B35&lt;=dCount,dAdd,"")</f>
        <v>24000</v>
      </c>
      <c r="G35" s="23">
        <f>IF(B35&lt;=dCount,D35+E35+F35,"")</f>
        <v>661333.63129105151</v>
      </c>
    </row>
    <row r="36" spans="2:7" ht="21" customHeight="1" x14ac:dyDescent="0.3">
      <c r="B36" s="22">
        <f>IF(B35&lt;dCount,B35+1,"")</f>
        <v>23</v>
      </c>
      <c r="C36" s="22" t="str">
        <f>IF(B36&lt;=dCount,"Пополнение вклада","")</f>
        <v>Пополнение вклада</v>
      </c>
      <c r="D36" s="23">
        <f>IF(B36&lt;=dCount,G35,"")</f>
        <v>661333.63129105151</v>
      </c>
      <c r="E36" s="23">
        <f>IF(B36&lt;=dCount,D36*dRateM,"")</f>
        <v>2755.5567970460479</v>
      </c>
      <c r="F36" s="23">
        <f>IF(B36&lt;=dCount,dAdd,"")</f>
        <v>24000</v>
      </c>
      <c r="G36" s="23">
        <f>IF(B36&lt;=dCount,D36+E36+F36,"")</f>
        <v>688089.18808809761</v>
      </c>
    </row>
    <row r="37" spans="2:7" ht="21" customHeight="1" x14ac:dyDescent="0.3">
      <c r="B37" s="22">
        <f>IF(B36&lt;dCount,B36+1,"")</f>
        <v>24</v>
      </c>
      <c r="C37" s="22" t="str">
        <f>IF(B37&lt;=dCount,"Пополнение вклада","")</f>
        <v>Пополнение вклада</v>
      </c>
      <c r="D37" s="23">
        <f>IF(B37&lt;=dCount,G36,"")</f>
        <v>688089.18808809761</v>
      </c>
      <c r="E37" s="23">
        <f>IF(B37&lt;=dCount,D37*dRateM,"")</f>
        <v>2867.0382837004067</v>
      </c>
      <c r="F37" s="23">
        <f>IF(B37&lt;=dCount,dAdd,"")</f>
        <v>24000</v>
      </c>
      <c r="G37" s="23">
        <f>IF(B37&lt;=dCount,D37+E37+F37,"")</f>
        <v>714956.22637179797</v>
      </c>
    </row>
    <row r="38" spans="2:7" ht="21" customHeight="1" x14ac:dyDescent="0.3">
      <c r="B38" s="22" t="str">
        <f>IF(B37&lt;dCount,B37+1,"")</f>
        <v/>
      </c>
      <c r="C38" s="22" t="str">
        <f>IF(B38&lt;=dCount,"Пополнение вклада","")</f>
        <v/>
      </c>
      <c r="D38" s="23" t="str">
        <f>IF(B38&lt;=dCount,G37,"")</f>
        <v/>
      </c>
      <c r="E38" s="23" t="str">
        <f>IF(B38&lt;=dCount,D38*dRateM,"")</f>
        <v/>
      </c>
      <c r="F38" s="23" t="str">
        <f>IF(B38&lt;=dCount,dAdd,"")</f>
        <v/>
      </c>
      <c r="G38" s="23" t="str">
        <f>IF(B38&lt;=dCount,D38+E38+F38,"")</f>
        <v/>
      </c>
    </row>
    <row r="39" spans="2:7" ht="21" customHeight="1" x14ac:dyDescent="0.3">
      <c r="B39" s="22" t="str">
        <f>IF(B38&lt;dCount,B38+1,"")</f>
        <v/>
      </c>
      <c r="C39" s="22" t="str">
        <f>IF(B39&lt;=dCount,"Пополнение вклада","")</f>
        <v/>
      </c>
      <c r="D39" s="23" t="str">
        <f>IF(B39&lt;=dCount,G38,"")</f>
        <v/>
      </c>
      <c r="E39" s="23" t="str">
        <f>IF(B39&lt;=dCount,D39*dRateM,"")</f>
        <v/>
      </c>
      <c r="F39" s="23" t="str">
        <f>IF(B39&lt;=dCount,dAdd,"")</f>
        <v/>
      </c>
      <c r="G39" s="23" t="str">
        <f>IF(B39&lt;=dCount,D39+E39+F39,"")</f>
        <v/>
      </c>
    </row>
    <row r="40" spans="2:7" ht="21" customHeight="1" x14ac:dyDescent="0.3">
      <c r="B40" s="22" t="str">
        <f>IF(B39&lt;dCount,B39+1,"")</f>
        <v/>
      </c>
      <c r="C40" s="22" t="str">
        <f>IF(B40&lt;=dCount,"Пополнение вклада","")</f>
        <v/>
      </c>
      <c r="D40" s="23" t="str">
        <f>IF(B40&lt;=dCount,G39,"")</f>
        <v/>
      </c>
      <c r="E40" s="23" t="str">
        <f>IF(B40&lt;=dCount,D40*dRateM,"")</f>
        <v/>
      </c>
      <c r="F40" s="23" t="str">
        <f>IF(B40&lt;=dCount,dAdd,"")</f>
        <v/>
      </c>
      <c r="G40" s="23" t="str">
        <f>IF(B40&lt;=dCount,D40+E40+F40,"")</f>
        <v/>
      </c>
    </row>
    <row r="41" spans="2:7" ht="21" customHeight="1" x14ac:dyDescent="0.3">
      <c r="B41" s="22" t="str">
        <f>IF(B40&lt;dCount,B40+1,"")</f>
        <v/>
      </c>
      <c r="C41" s="22" t="str">
        <f>IF(B41&lt;=dCount,"Пополнение вклада","")</f>
        <v/>
      </c>
      <c r="D41" s="23" t="str">
        <f>IF(B41&lt;=dCount,G40,"")</f>
        <v/>
      </c>
      <c r="E41" s="23" t="str">
        <f>IF(B41&lt;=dCount,D41*dRateM,"")</f>
        <v/>
      </c>
      <c r="F41" s="23" t="str">
        <f>IF(B41&lt;=dCount,dAdd,"")</f>
        <v/>
      </c>
      <c r="G41" s="23" t="str">
        <f>IF(B41&lt;=dCount,D41+E41+F41,"")</f>
        <v/>
      </c>
    </row>
    <row r="42" spans="2:7" ht="21" customHeight="1" x14ac:dyDescent="0.3">
      <c r="B42" s="22" t="str">
        <f>IF(B41&lt;dCount,B41+1,"")</f>
        <v/>
      </c>
      <c r="C42" s="22" t="str">
        <f>IF(B42&lt;=dCount,"Пополнение вклада","")</f>
        <v/>
      </c>
      <c r="D42" s="23" t="str">
        <f>IF(B42&lt;=dCount,G41,"")</f>
        <v/>
      </c>
      <c r="E42" s="23" t="str">
        <f>IF(B42&lt;=dCount,D42*dRateM,"")</f>
        <v/>
      </c>
      <c r="F42" s="23" t="str">
        <f>IF(B42&lt;=dCount,dAdd,"")</f>
        <v/>
      </c>
      <c r="G42" s="23" t="str">
        <f>IF(B42&lt;=dCount,D42+E42+F42,"")</f>
        <v/>
      </c>
    </row>
    <row r="43" spans="2:7" ht="21" customHeight="1" x14ac:dyDescent="0.3">
      <c r="B43" s="22" t="str">
        <f>IF(B42&lt;dCount,B42+1,"")</f>
        <v/>
      </c>
      <c r="C43" s="22" t="str">
        <f>IF(B43&lt;=dCount,"Пополнение вклада","")</f>
        <v/>
      </c>
      <c r="D43" s="23" t="str">
        <f>IF(B43&lt;=dCount,G42,"")</f>
        <v/>
      </c>
      <c r="E43" s="23" t="str">
        <f>IF(B43&lt;=dCount,D43*dRateM,"")</f>
        <v/>
      </c>
      <c r="F43" s="23" t="str">
        <f>IF(B43&lt;=dCount,dAdd,"")</f>
        <v/>
      </c>
      <c r="G43" s="23" t="str">
        <f>IF(B43&lt;=dCount,D43+E43+F43,"")</f>
        <v/>
      </c>
    </row>
    <row r="44" spans="2:7" ht="21" customHeight="1" x14ac:dyDescent="0.3">
      <c r="B44" s="22" t="str">
        <f>IF(B43&lt;dCount,B43+1,"")</f>
        <v/>
      </c>
      <c r="C44" s="22" t="str">
        <f>IF(B44&lt;=dCount,"Пополнение вклада","")</f>
        <v/>
      </c>
      <c r="D44" s="23" t="str">
        <f>IF(B44&lt;=dCount,G43,"")</f>
        <v/>
      </c>
      <c r="E44" s="23" t="str">
        <f>IF(B44&lt;=dCount,D44*dRateM,"")</f>
        <v/>
      </c>
      <c r="F44" s="23" t="str">
        <f>IF(B44&lt;=dCount,dAdd,"")</f>
        <v/>
      </c>
      <c r="G44" s="23" t="str">
        <f>IF(B44&lt;=dCount,D44+E44+F44,"")</f>
        <v/>
      </c>
    </row>
    <row r="45" spans="2:7" ht="21" customHeight="1" x14ac:dyDescent="0.3">
      <c r="B45" s="22" t="str">
        <f>IF(B44&lt;dCount,B44+1,"")</f>
        <v/>
      </c>
      <c r="C45" s="22" t="str">
        <f>IF(B45&lt;=dCount,"Пополнение вклада","")</f>
        <v/>
      </c>
      <c r="D45" s="23" t="str">
        <f>IF(B45&lt;=dCount,G44,"")</f>
        <v/>
      </c>
      <c r="E45" s="23" t="str">
        <f>IF(B45&lt;=dCount,D45*dRateM,"")</f>
        <v/>
      </c>
      <c r="F45" s="23" t="str">
        <f>IF(B45&lt;=dCount,dAdd,"")</f>
        <v/>
      </c>
      <c r="G45" s="23" t="str">
        <f>IF(B45&lt;=dCount,D45+E45+F45,"")</f>
        <v/>
      </c>
    </row>
    <row r="46" spans="2:7" ht="21" customHeight="1" x14ac:dyDescent="0.3">
      <c r="B46" s="22" t="str">
        <f>IF(B45&lt;dCount,B45+1,"")</f>
        <v/>
      </c>
      <c r="C46" s="22" t="str">
        <f>IF(B46&lt;=dCount,"Пополнение вклада","")</f>
        <v/>
      </c>
      <c r="D46" s="23" t="str">
        <f>IF(B46&lt;=dCount,G45,"")</f>
        <v/>
      </c>
      <c r="E46" s="23" t="str">
        <f>IF(B46&lt;=dCount,D46*dRateM,"")</f>
        <v/>
      </c>
      <c r="F46" s="23" t="str">
        <f>IF(B46&lt;=dCount,dAdd,"")</f>
        <v/>
      </c>
      <c r="G46" s="23" t="str">
        <f>IF(B46&lt;=dCount,D46+E46+F46,"")</f>
        <v/>
      </c>
    </row>
    <row r="47" spans="2:7" ht="21" customHeight="1" x14ac:dyDescent="0.3">
      <c r="B47" s="22" t="str">
        <f>IF(B46&lt;dCount,B46+1,"")</f>
        <v/>
      </c>
      <c r="C47" s="22" t="str">
        <f>IF(B47&lt;=dCount,"Пополнение вклада","")</f>
        <v/>
      </c>
      <c r="D47" s="23" t="str">
        <f>IF(B47&lt;=dCount,G46,"")</f>
        <v/>
      </c>
      <c r="E47" s="23" t="str">
        <f>IF(B47&lt;=dCount,D47*dRateM,"")</f>
        <v/>
      </c>
      <c r="F47" s="23" t="str">
        <f>IF(B47&lt;=dCount,dAdd,"")</f>
        <v/>
      </c>
      <c r="G47" s="23" t="str">
        <f>IF(B47&lt;=dCount,D47+E47+F47,"")</f>
        <v/>
      </c>
    </row>
    <row r="48" spans="2:7" ht="21" customHeight="1" x14ac:dyDescent="0.3">
      <c r="B48" s="22" t="str">
        <f>IF(B47&lt;dCount,B47+1,"")</f>
        <v/>
      </c>
      <c r="C48" s="22" t="str">
        <f>IF(B48&lt;=dCount,"Пополнение вклада","")</f>
        <v/>
      </c>
      <c r="D48" s="23" t="str">
        <f>IF(B48&lt;=dCount,G47,"")</f>
        <v/>
      </c>
      <c r="E48" s="23" t="str">
        <f>IF(B48&lt;=dCount,D48*dRateM,"")</f>
        <v/>
      </c>
      <c r="F48" s="23" t="str">
        <f>IF(B48&lt;=dCount,dAdd,"")</f>
        <v/>
      </c>
      <c r="G48" s="23" t="str">
        <f>IF(B48&lt;=dCount,D48+E48+F48,"")</f>
        <v/>
      </c>
    </row>
    <row r="49" spans="2:7" ht="21" customHeight="1" x14ac:dyDescent="0.3">
      <c r="B49" s="22" t="str">
        <f>IF(B48&lt;dCount,B48+1,"")</f>
        <v/>
      </c>
      <c r="C49" s="22" t="str">
        <f>IF(B49&lt;=dCount,"Пополнение вклада","")</f>
        <v/>
      </c>
      <c r="D49" s="23" t="str">
        <f>IF(B49&lt;=dCount,G48,"")</f>
        <v/>
      </c>
      <c r="E49" s="23" t="str">
        <f>IF(B49&lt;=dCount,D49*dRateM,"")</f>
        <v/>
      </c>
      <c r="F49" s="23" t="str">
        <f>IF(B49&lt;=dCount,dAdd,"")</f>
        <v/>
      </c>
      <c r="G49" s="23" t="str">
        <f>IF(B49&lt;=dCount,D49+E49+F49,"")</f>
        <v/>
      </c>
    </row>
    <row r="50" spans="2:7" ht="21" customHeight="1" x14ac:dyDescent="0.3">
      <c r="B50" s="22" t="str">
        <f>IF(B49&lt;dCount,B49+1,"")</f>
        <v/>
      </c>
      <c r="C50" s="22" t="str">
        <f>IF(B50&lt;=dCount,"Пополнение вклада","")</f>
        <v/>
      </c>
      <c r="D50" s="23" t="str">
        <f>IF(B50&lt;=dCount,G49,"")</f>
        <v/>
      </c>
      <c r="E50" s="23" t="str">
        <f>IF(B50&lt;=dCount,D50*dRateM,"")</f>
        <v/>
      </c>
      <c r="F50" s="23" t="str">
        <f>IF(B50&lt;=dCount,dAdd,"")</f>
        <v/>
      </c>
      <c r="G50" s="23" t="str">
        <f>IF(B50&lt;=dCount,D50+E50+F50,"")</f>
        <v/>
      </c>
    </row>
    <row r="51" spans="2:7" ht="21" customHeight="1" x14ac:dyDescent="0.3">
      <c r="B51" s="22" t="str">
        <f>IF(B50&lt;dCount,B50+1,"")</f>
        <v/>
      </c>
      <c r="C51" s="22" t="str">
        <f>IF(B51&lt;=dCount,"Пополнение вклада","")</f>
        <v/>
      </c>
      <c r="D51" s="23" t="str">
        <f>IF(B51&lt;=dCount,G50,"")</f>
        <v/>
      </c>
      <c r="E51" s="23" t="str">
        <f>IF(B51&lt;=dCount,D51*dRateM,"")</f>
        <v/>
      </c>
      <c r="F51" s="23" t="str">
        <f>IF(B51&lt;=dCount,dAdd,"")</f>
        <v/>
      </c>
      <c r="G51" s="23" t="str">
        <f>IF(B51&lt;=dCount,D51+E51+F51,"")</f>
        <v/>
      </c>
    </row>
    <row r="52" spans="2:7" ht="21" customHeight="1" x14ac:dyDescent="0.3">
      <c r="B52" s="22" t="str">
        <f>IF(B51&lt;dCount,B51+1,"")</f>
        <v/>
      </c>
      <c r="C52" s="22" t="str">
        <f>IF(B52&lt;=dCount,"Пополнение вклада","")</f>
        <v/>
      </c>
      <c r="D52" s="23" t="str">
        <f>IF(B52&lt;=dCount,G51,"")</f>
        <v/>
      </c>
      <c r="E52" s="23" t="str">
        <f>IF(B52&lt;=dCount,D52*dRateM,"")</f>
        <v/>
      </c>
      <c r="F52" s="23" t="str">
        <f>IF(B52&lt;=dCount,dAdd,"")</f>
        <v/>
      </c>
      <c r="G52" s="23" t="str">
        <f>IF(B52&lt;=dCount,D52+E52+F52,"")</f>
        <v/>
      </c>
    </row>
    <row r="53" spans="2:7" ht="21" customHeight="1" x14ac:dyDescent="0.3">
      <c r="B53" s="22" t="str">
        <f>IF(B52&lt;dCount,B52+1,"")</f>
        <v/>
      </c>
      <c r="C53" s="22" t="str">
        <f>IF(B53&lt;=dCount,"Пополнение вклада","")</f>
        <v/>
      </c>
      <c r="D53" s="23" t="str">
        <f>IF(B53&lt;=dCount,G52,"")</f>
        <v/>
      </c>
      <c r="E53" s="23" t="str">
        <f>IF(B53&lt;=dCount,D53*dRateM,"")</f>
        <v/>
      </c>
      <c r="F53" s="23" t="str">
        <f>IF(B53&lt;=dCount,dAdd,"")</f>
        <v/>
      </c>
      <c r="G53" s="23" t="str">
        <f>IF(B53&lt;=dCount,D53+E53+F53,"")</f>
        <v/>
      </c>
    </row>
    <row r="54" spans="2:7" ht="21" customHeight="1" x14ac:dyDescent="0.3">
      <c r="B54" s="22" t="str">
        <f>IF(B53&lt;dCount,B53+1,"")</f>
        <v/>
      </c>
      <c r="C54" s="22" t="str">
        <f>IF(B54&lt;=dCount,"Пополнение вклада","")</f>
        <v/>
      </c>
      <c r="D54" s="23" t="str">
        <f>IF(B54&lt;=dCount,G53,"")</f>
        <v/>
      </c>
      <c r="E54" s="23" t="str">
        <f>IF(B54&lt;=dCount,D54*dRateM,"")</f>
        <v/>
      </c>
      <c r="F54" s="23" t="str">
        <f>IF(B54&lt;=dCount,dAdd,"")</f>
        <v/>
      </c>
      <c r="G54" s="23" t="str">
        <f>IF(B54&lt;=dCount,D54+E54+F54,"")</f>
        <v/>
      </c>
    </row>
    <row r="55" spans="2:7" ht="21" customHeight="1" x14ac:dyDescent="0.3">
      <c r="B55" s="22" t="str">
        <f>IF(B54&lt;dCount,B54+1,"")</f>
        <v/>
      </c>
      <c r="C55" s="22" t="str">
        <f>IF(B55&lt;=dCount,"Пополнение вклада","")</f>
        <v/>
      </c>
      <c r="D55" s="23" t="str">
        <f>IF(B55&lt;=dCount,G54,"")</f>
        <v/>
      </c>
      <c r="E55" s="23" t="str">
        <f>IF(B55&lt;=dCount,D55*dRateM,"")</f>
        <v/>
      </c>
      <c r="F55" s="23" t="str">
        <f>IF(B55&lt;=dCount,dAdd,"")</f>
        <v/>
      </c>
      <c r="G55" s="23" t="str">
        <f>IF(B55&lt;=dCount,D55+E55+F55,"")</f>
        <v/>
      </c>
    </row>
    <row r="56" spans="2:7" ht="21" customHeight="1" x14ac:dyDescent="0.3">
      <c r="B56" s="22" t="str">
        <f>IF(B55&lt;dCount,B55+1,"")</f>
        <v/>
      </c>
      <c r="C56" s="22" t="str">
        <f>IF(B56&lt;=dCount,"Пополнение вклада","")</f>
        <v/>
      </c>
      <c r="D56" s="23" t="str">
        <f>IF(B56&lt;=dCount,G55,"")</f>
        <v/>
      </c>
      <c r="E56" s="23" t="str">
        <f>IF(B56&lt;=dCount,D56*dRateM,"")</f>
        <v/>
      </c>
      <c r="F56" s="23" t="str">
        <f>IF(B56&lt;=dCount,dAdd,"")</f>
        <v/>
      </c>
      <c r="G56" s="23" t="str">
        <f>IF(B56&lt;=dCount,D56+E56+F56,"")</f>
        <v/>
      </c>
    </row>
    <row r="57" spans="2:7" ht="21" customHeight="1" x14ac:dyDescent="0.3">
      <c r="B57" s="22" t="str">
        <f>IF(B56&lt;dCount,B56+1,"")</f>
        <v/>
      </c>
      <c r="C57" s="22" t="str">
        <f>IF(B57&lt;=dCount,"Пополнение вклада","")</f>
        <v/>
      </c>
      <c r="D57" s="23" t="str">
        <f>IF(B57&lt;=dCount,G56,"")</f>
        <v/>
      </c>
      <c r="E57" s="23" t="str">
        <f>IF(B57&lt;=dCount,D57*dRateM,"")</f>
        <v/>
      </c>
      <c r="F57" s="23" t="str">
        <f>IF(B57&lt;=dCount,dAdd,"")</f>
        <v/>
      </c>
      <c r="G57" s="23" t="str">
        <f>IF(B57&lt;=dCount,D57+E57+F57,"")</f>
        <v/>
      </c>
    </row>
    <row r="58" spans="2:7" ht="21" customHeight="1" x14ac:dyDescent="0.3">
      <c r="B58" s="22" t="str">
        <f>IF(B57&lt;dCount,B57+1,"")</f>
        <v/>
      </c>
      <c r="C58" s="22" t="str">
        <f>IF(B58&lt;=dCount,"Пополнение вклада","")</f>
        <v/>
      </c>
      <c r="D58" s="23" t="str">
        <f>IF(B58&lt;=dCount,G57,"")</f>
        <v/>
      </c>
      <c r="E58" s="23" t="str">
        <f>IF(B58&lt;=dCount,D58*dRateM,"")</f>
        <v/>
      </c>
      <c r="F58" s="23" t="str">
        <f>IF(B58&lt;=dCount,dAdd,"")</f>
        <v/>
      </c>
      <c r="G58" s="23" t="str">
        <f>IF(B58&lt;=dCount,D58+E58+F58,"")</f>
        <v/>
      </c>
    </row>
    <row r="59" spans="2:7" ht="21" customHeight="1" x14ac:dyDescent="0.3">
      <c r="B59" s="22" t="str">
        <f>IF(B58&lt;dCount,B58+1,"")</f>
        <v/>
      </c>
      <c r="C59" s="22" t="str">
        <f>IF(B59&lt;=dCount,"Пополнение вклада","")</f>
        <v/>
      </c>
      <c r="D59" s="23" t="str">
        <f>IF(B59&lt;=dCount,G58,"")</f>
        <v/>
      </c>
      <c r="E59" s="23" t="str">
        <f>IF(B59&lt;=dCount,D59*dRateM,"")</f>
        <v/>
      </c>
      <c r="F59" s="23" t="str">
        <f>IF(B59&lt;=dCount,dAdd,"")</f>
        <v/>
      </c>
      <c r="G59" s="23" t="str">
        <f>IF(B59&lt;=dCount,D59+E59+F59,"")</f>
        <v/>
      </c>
    </row>
    <row r="60" spans="2:7" ht="21" customHeight="1" x14ac:dyDescent="0.3">
      <c r="B60" s="22" t="str">
        <f>IF(B59&lt;dCount,B59+1,"")</f>
        <v/>
      </c>
      <c r="C60" s="22" t="str">
        <f>IF(B60&lt;=dCount,"Пополнение вклада","")</f>
        <v/>
      </c>
      <c r="D60" s="23" t="str">
        <f>IF(B60&lt;=dCount,G59,"")</f>
        <v/>
      </c>
      <c r="E60" s="23" t="str">
        <f>IF(B60&lt;=dCount,D60*dRateM,"")</f>
        <v/>
      </c>
      <c r="F60" s="23" t="str">
        <f>IF(B60&lt;=dCount,dAdd,"")</f>
        <v/>
      </c>
      <c r="G60" s="23" t="str">
        <f>IF(B60&lt;=dCount,D60+E60+F60,"")</f>
        <v/>
      </c>
    </row>
    <row r="61" spans="2:7" ht="21" customHeight="1" x14ac:dyDescent="0.3">
      <c r="B61" s="22" t="str">
        <f>IF(B60&lt;dCount,B60+1,"")</f>
        <v/>
      </c>
      <c r="C61" s="22" t="str">
        <f>IF(B61&lt;=dCount,"Пополнение вклада","")</f>
        <v/>
      </c>
      <c r="D61" s="23" t="str">
        <f>IF(B61&lt;=dCount,G60,"")</f>
        <v/>
      </c>
      <c r="E61" s="23" t="str">
        <f>IF(B61&lt;=dCount,D61*dRateM,"")</f>
        <v/>
      </c>
      <c r="F61" s="23" t="str">
        <f>IF(B61&lt;=dCount,dAdd,"")</f>
        <v/>
      </c>
      <c r="G61" s="23" t="str">
        <f>IF(B61&lt;=dCount,D61+E61+F61,"")</f>
        <v/>
      </c>
    </row>
    <row r="62" spans="2:7" ht="21" customHeight="1" x14ac:dyDescent="0.3">
      <c r="B62" s="22" t="str">
        <f>IF(B61&lt;dCount,B61+1,"")</f>
        <v/>
      </c>
      <c r="C62" s="22" t="str">
        <f>IF(B62&lt;=dCount,"Пополнение вклада","")</f>
        <v/>
      </c>
      <c r="D62" s="23" t="str">
        <f>IF(B62&lt;=dCount,G61,"")</f>
        <v/>
      </c>
      <c r="E62" s="23" t="str">
        <f>IF(B62&lt;=dCount,D62*dRateM,"")</f>
        <v/>
      </c>
      <c r="F62" s="23" t="str">
        <f>IF(B62&lt;=dCount,dAdd,"")</f>
        <v/>
      </c>
      <c r="G62" s="23" t="str">
        <f>IF(B62&lt;=dCount,D62+E62+F62,"")</f>
        <v/>
      </c>
    </row>
    <row r="63" spans="2:7" ht="21" customHeight="1" x14ac:dyDescent="0.3">
      <c r="B63" s="22" t="str">
        <f>IF(B62&lt;dCount,B62+1,"")</f>
        <v/>
      </c>
      <c r="C63" s="22" t="str">
        <f>IF(B63&lt;=dCount,"Пополнение вклада","")</f>
        <v/>
      </c>
      <c r="D63" s="23" t="str">
        <f>IF(B63&lt;=dCount,G62,"")</f>
        <v/>
      </c>
      <c r="E63" s="23" t="str">
        <f>IF(B63&lt;=dCount,D63*dRateM,"")</f>
        <v/>
      </c>
      <c r="F63" s="23" t="str">
        <f>IF(B63&lt;=dCount,dAdd,"")</f>
        <v/>
      </c>
      <c r="G63" s="23" t="str">
        <f>IF(B63&lt;=dCount,D63+E63+F63,"")</f>
        <v/>
      </c>
    </row>
    <row r="64" spans="2:7" ht="21" customHeight="1" x14ac:dyDescent="0.3">
      <c r="B64" s="22" t="str">
        <f>IF(B63&lt;dCount,B63+1,"")</f>
        <v/>
      </c>
      <c r="C64" s="22" t="str">
        <f>IF(B64&lt;=dCount,"Пополнение вклада","")</f>
        <v/>
      </c>
      <c r="D64" s="23" t="str">
        <f>IF(B64&lt;=dCount,G63,"")</f>
        <v/>
      </c>
      <c r="E64" s="23" t="str">
        <f>IF(B64&lt;=dCount,D64*dRateM,"")</f>
        <v/>
      </c>
      <c r="F64" s="23" t="str">
        <f>IF(B64&lt;=dCount,dAdd,"")</f>
        <v/>
      </c>
      <c r="G64" s="23" t="str">
        <f>IF(B64&lt;=dCount,D64+E64+F64,"")</f>
        <v/>
      </c>
    </row>
    <row r="65" spans="2:7" ht="21" customHeight="1" x14ac:dyDescent="0.3">
      <c r="B65" s="22" t="str">
        <f>IF(B64&lt;dCount,B64+1,"")</f>
        <v/>
      </c>
      <c r="C65" s="22" t="str">
        <f>IF(B65&lt;=dCount,"Пополнение вклада","")</f>
        <v/>
      </c>
      <c r="D65" s="23" t="str">
        <f>IF(B65&lt;=dCount,G64,"")</f>
        <v/>
      </c>
      <c r="E65" s="23" t="str">
        <f>IF(B65&lt;=dCount,D65*dRateM,"")</f>
        <v/>
      </c>
      <c r="F65" s="23" t="str">
        <f>IF(B65&lt;=dCount,dAdd,"")</f>
        <v/>
      </c>
      <c r="G65" s="23" t="str">
        <f>IF(B65&lt;=dCount,D65+E65+F65,"")</f>
        <v/>
      </c>
    </row>
    <row r="66" spans="2:7" ht="21" customHeight="1" x14ac:dyDescent="0.3">
      <c r="B66" s="22" t="str">
        <f>IF(B65&lt;dCount,B65+1,"")</f>
        <v/>
      </c>
      <c r="C66" s="22" t="str">
        <f>IF(B66&lt;=dCount,"Пополнение вклада","")</f>
        <v/>
      </c>
      <c r="D66" s="23" t="str">
        <f>IF(B66&lt;=dCount,G65,"")</f>
        <v/>
      </c>
      <c r="E66" s="23" t="str">
        <f>IF(B66&lt;=dCount,D66*dRateM,"")</f>
        <v/>
      </c>
      <c r="F66" s="23" t="str">
        <f>IF(B66&lt;=dCount,dAdd,"")</f>
        <v/>
      </c>
      <c r="G66" s="23" t="str">
        <f>IF(B66&lt;=dCount,D66+E66+F66,"")</f>
        <v/>
      </c>
    </row>
    <row r="67" spans="2:7" ht="21" customHeight="1" x14ac:dyDescent="0.3">
      <c r="B67" s="22" t="str">
        <f>IF(B66&lt;dCount,B66+1,"")</f>
        <v/>
      </c>
      <c r="C67" s="22" t="str">
        <f>IF(B67&lt;=dCount,"Пополнение вклада","")</f>
        <v/>
      </c>
      <c r="D67" s="23" t="str">
        <f>IF(B67&lt;=dCount,G66,"")</f>
        <v/>
      </c>
      <c r="E67" s="23" t="str">
        <f>IF(B67&lt;=dCount,D67*dRateM,"")</f>
        <v/>
      </c>
      <c r="F67" s="23" t="str">
        <f>IF(B67&lt;=dCount,dAdd,"")</f>
        <v/>
      </c>
      <c r="G67" s="23" t="str">
        <f>IF(B67&lt;=dCount,D67+E67+F67,"")</f>
        <v/>
      </c>
    </row>
    <row r="68" spans="2:7" ht="21" customHeight="1" x14ac:dyDescent="0.3">
      <c r="B68" s="22" t="str">
        <f>IF(B67&lt;dCount,B67+1,"")</f>
        <v/>
      </c>
      <c r="C68" s="22" t="str">
        <f>IF(B68&lt;=dCount,"Пополнение вклада","")</f>
        <v/>
      </c>
      <c r="D68" s="23" t="str">
        <f>IF(B68&lt;=dCount,G67,"")</f>
        <v/>
      </c>
      <c r="E68" s="23" t="str">
        <f>IF(B68&lt;=dCount,D68*dRateM,"")</f>
        <v/>
      </c>
      <c r="F68" s="23" t="str">
        <f>IF(B68&lt;=dCount,dAdd,"")</f>
        <v/>
      </c>
      <c r="G68" s="23" t="str">
        <f>IF(B68&lt;=dCount,D68+E68+F68,"")</f>
        <v/>
      </c>
    </row>
    <row r="69" spans="2:7" ht="21" customHeight="1" x14ac:dyDescent="0.3">
      <c r="B69" s="22" t="str">
        <f>IF(B68&lt;dCount,B68+1,"")</f>
        <v/>
      </c>
      <c r="C69" s="22" t="str">
        <f>IF(B69&lt;=dCount,"Пополнение вклада","")</f>
        <v/>
      </c>
      <c r="D69" s="23" t="str">
        <f>IF(B69&lt;=dCount,G68,"")</f>
        <v/>
      </c>
      <c r="E69" s="23" t="str">
        <f>IF(B69&lt;=dCount,D69*dRateM,"")</f>
        <v/>
      </c>
      <c r="F69" s="23" t="str">
        <f>IF(B69&lt;=dCount,dAdd,"")</f>
        <v/>
      </c>
      <c r="G69" s="23" t="str">
        <f>IF(B69&lt;=dCount,D69+E69+F69,"")</f>
        <v/>
      </c>
    </row>
    <row r="70" spans="2:7" ht="21" customHeight="1" x14ac:dyDescent="0.3">
      <c r="B70" s="22" t="str">
        <f>IF(B69&lt;dCount,B69+1,"")</f>
        <v/>
      </c>
      <c r="C70" s="22" t="str">
        <f>IF(B70&lt;=dCount,"Пополнение вклада","")</f>
        <v/>
      </c>
      <c r="D70" s="23" t="str">
        <f>IF(B70&lt;=dCount,G69,"")</f>
        <v/>
      </c>
      <c r="E70" s="23" t="str">
        <f>IF(B70&lt;=dCount,D70*dRateM,"")</f>
        <v/>
      </c>
      <c r="F70" s="23" t="str">
        <f>IF(B70&lt;=dCount,dAdd,"")</f>
        <v/>
      </c>
      <c r="G70" s="23" t="str">
        <f>IF(B70&lt;=dCount,D70+E70+F70,"")</f>
        <v/>
      </c>
    </row>
    <row r="71" spans="2:7" ht="21" customHeight="1" x14ac:dyDescent="0.3">
      <c r="B71" s="22" t="str">
        <f>IF(B70&lt;dCount,B70+1,"")</f>
        <v/>
      </c>
      <c r="C71" s="22" t="str">
        <f>IF(B71&lt;=dCount,"Пополнение вклада","")</f>
        <v/>
      </c>
      <c r="D71" s="23" t="str">
        <f>IF(B71&lt;=dCount,G70,"")</f>
        <v/>
      </c>
      <c r="E71" s="23" t="str">
        <f>IF(B71&lt;=dCount,D71*dRateM,"")</f>
        <v/>
      </c>
      <c r="F71" s="23" t="str">
        <f>IF(B71&lt;=dCount,dAdd,"")</f>
        <v/>
      </c>
      <c r="G71" s="23" t="str">
        <f>IF(B71&lt;=dCount,D71+E71+F71,"")</f>
        <v/>
      </c>
    </row>
    <row r="72" spans="2:7" ht="21" customHeight="1" x14ac:dyDescent="0.3">
      <c r="B72" s="22" t="str">
        <f>IF(B71&lt;dCount,B71+1,"")</f>
        <v/>
      </c>
      <c r="C72" s="22" t="str">
        <f>IF(B72&lt;=dCount,"Пополнение вклада","")</f>
        <v/>
      </c>
      <c r="D72" s="23" t="str">
        <f>IF(B72&lt;=dCount,G71,"")</f>
        <v/>
      </c>
      <c r="E72" s="23" t="str">
        <f>IF(B72&lt;=dCount,D72*dRateM,"")</f>
        <v/>
      </c>
      <c r="F72" s="23" t="str">
        <f>IF(B72&lt;=dCount,dAdd,"")</f>
        <v/>
      </c>
      <c r="G72" s="23" t="str">
        <f>IF(B72&lt;=dCount,D72+E72+F72,"")</f>
        <v/>
      </c>
    </row>
    <row r="73" spans="2:7" ht="21" customHeight="1" x14ac:dyDescent="0.3">
      <c r="B73" s="22" t="str">
        <f>IF(B72&lt;dCount,B72+1,"")</f>
        <v/>
      </c>
      <c r="C73" s="22" t="str">
        <f>IF(B73&lt;=dCount,"Пополнение вклада","")</f>
        <v/>
      </c>
      <c r="D73" s="23" t="str">
        <f>IF(B73&lt;=dCount,G72,"")</f>
        <v/>
      </c>
      <c r="E73" s="23" t="str">
        <f>IF(B73&lt;=dCount,D73*dRateM,"")</f>
        <v/>
      </c>
      <c r="F73" s="23" t="str">
        <f>IF(B73&lt;=dCount,dAdd,"")</f>
        <v/>
      </c>
      <c r="G73" s="23" t="str">
        <f>IF(B73&lt;=dCount,D73+E73+F73,"")</f>
        <v/>
      </c>
    </row>
    <row r="74" spans="2:7" ht="21" customHeight="1" x14ac:dyDescent="0.3">
      <c r="B74" s="22" t="str">
        <f>IF(B73&lt;dCount,B73+1,"")</f>
        <v/>
      </c>
      <c r="C74" s="22" t="str">
        <f>IF(B74&lt;=dCount,"Пополнение вклада","")</f>
        <v/>
      </c>
      <c r="D74" s="23" t="str">
        <f>IF(B74&lt;=dCount,G73,"")</f>
        <v/>
      </c>
      <c r="E74" s="23" t="str">
        <f>IF(B74&lt;=dCount,D74*dRateM,"")</f>
        <v/>
      </c>
      <c r="F74" s="23" t="str">
        <f>IF(B74&lt;=dCount,dAdd,"")</f>
        <v/>
      </c>
      <c r="G74" s="23" t="str">
        <f>IF(B74&lt;=dCount,D74+E74+F74,"")</f>
        <v/>
      </c>
    </row>
    <row r="75" spans="2:7" ht="21" customHeight="1" x14ac:dyDescent="0.3">
      <c r="B75" s="22" t="str">
        <f>IF(B74&lt;dCount,B74+1,"")</f>
        <v/>
      </c>
      <c r="C75" s="22" t="str">
        <f>IF(B75&lt;=dCount,"Пополнение вклада","")</f>
        <v/>
      </c>
      <c r="D75" s="23" t="str">
        <f>IF(B75&lt;=dCount,G74,"")</f>
        <v/>
      </c>
      <c r="E75" s="23" t="str">
        <f>IF(B75&lt;=dCount,D75*dRateM,"")</f>
        <v/>
      </c>
      <c r="F75" s="23" t="str">
        <f>IF(B75&lt;=dCount,dAdd,"")</f>
        <v/>
      </c>
      <c r="G75" s="23" t="str">
        <f>IF(B75&lt;=dCount,D75+E75+F75,"")</f>
        <v/>
      </c>
    </row>
    <row r="76" spans="2:7" ht="21" customHeight="1" x14ac:dyDescent="0.3">
      <c r="B76" s="22" t="str">
        <f>IF(B75&lt;dCount,B75+1,"")</f>
        <v/>
      </c>
      <c r="C76" s="22" t="str">
        <f>IF(B76&lt;=dCount,"Пополнение вклада","")</f>
        <v/>
      </c>
      <c r="D76" s="23" t="str">
        <f>IF(B76&lt;=dCount,G75,"")</f>
        <v/>
      </c>
      <c r="E76" s="23" t="str">
        <f>IF(B76&lt;=dCount,D76*dRateM,"")</f>
        <v/>
      </c>
      <c r="F76" s="23" t="str">
        <f>IF(B76&lt;=dCount,dAdd,"")</f>
        <v/>
      </c>
      <c r="G76" s="23" t="str">
        <f>IF(B76&lt;=dCount,D76+E76+F76,"")</f>
        <v/>
      </c>
    </row>
    <row r="77" spans="2:7" ht="21" customHeight="1" x14ac:dyDescent="0.3">
      <c r="B77" s="22" t="str">
        <f>IF(B76&lt;dCount,B76+1,"")</f>
        <v/>
      </c>
      <c r="C77" s="22" t="str">
        <f>IF(B77&lt;=dCount,"Пополнение вклада","")</f>
        <v/>
      </c>
      <c r="D77" s="23" t="str">
        <f>IF(B77&lt;=dCount,G76,"")</f>
        <v/>
      </c>
      <c r="E77" s="23" t="str">
        <f>IF(B77&lt;=dCount,D77*dRateM,"")</f>
        <v/>
      </c>
      <c r="F77" s="23" t="str">
        <f>IF(B77&lt;=dCount,dAdd,"")</f>
        <v/>
      </c>
      <c r="G77" s="23" t="str">
        <f>IF(B77&lt;=dCount,D77+E77+F77,"")</f>
        <v/>
      </c>
    </row>
    <row r="78" spans="2:7" ht="21" customHeight="1" x14ac:dyDescent="0.3">
      <c r="B78" s="22" t="str">
        <f>IF(B77&lt;dCount,B77+1,"")</f>
        <v/>
      </c>
      <c r="C78" s="22" t="str">
        <f>IF(B78&lt;=dCount,"Пополнение вклада","")</f>
        <v/>
      </c>
      <c r="D78" s="23" t="str">
        <f>IF(B78&lt;=dCount,G77,"")</f>
        <v/>
      </c>
      <c r="E78" s="23" t="str">
        <f>IF(B78&lt;=dCount,D78*dRateM,"")</f>
        <v/>
      </c>
      <c r="F78" s="23" t="str">
        <f>IF(B78&lt;=dCount,dAdd,"")</f>
        <v/>
      </c>
      <c r="G78" s="23" t="str">
        <f>IF(B78&lt;=dCount,D78+E78+F78,"")</f>
        <v/>
      </c>
    </row>
    <row r="79" spans="2:7" ht="21" customHeight="1" x14ac:dyDescent="0.3">
      <c r="B79" s="22" t="str">
        <f>IF(B78&lt;dCount,B78+1,"")</f>
        <v/>
      </c>
      <c r="C79" s="22" t="str">
        <f>IF(B79&lt;=dCount,"Пополнение вклада","")</f>
        <v/>
      </c>
      <c r="D79" s="23" t="str">
        <f>IF(B79&lt;=dCount,G78,"")</f>
        <v/>
      </c>
      <c r="E79" s="23" t="str">
        <f>IF(B79&lt;=dCount,D79*dRateM,"")</f>
        <v/>
      </c>
      <c r="F79" s="23" t="str">
        <f>IF(B79&lt;=dCount,dAdd,"")</f>
        <v/>
      </c>
      <c r="G79" s="23" t="str">
        <f>IF(B79&lt;=dCount,D79+E79+F79,"")</f>
        <v/>
      </c>
    </row>
    <row r="80" spans="2:7" ht="21" customHeight="1" x14ac:dyDescent="0.3">
      <c r="B80" s="22" t="str">
        <f>IF(B79&lt;dCount,B79+1,"")</f>
        <v/>
      </c>
      <c r="C80" s="22" t="str">
        <f>IF(B80&lt;=dCount,"Пополнение вклада","")</f>
        <v/>
      </c>
      <c r="D80" s="23" t="str">
        <f>IF(B80&lt;=dCount,G79,"")</f>
        <v/>
      </c>
      <c r="E80" s="23" t="str">
        <f>IF(B80&lt;=dCount,D80*dRateM,"")</f>
        <v/>
      </c>
      <c r="F80" s="23" t="str">
        <f>IF(B80&lt;=dCount,dAdd,"")</f>
        <v/>
      </c>
      <c r="G80" s="23" t="str">
        <f>IF(B80&lt;=dCount,D80+E80+F80,"")</f>
        <v/>
      </c>
    </row>
    <row r="81" spans="2:7" ht="21" customHeight="1" x14ac:dyDescent="0.3">
      <c r="B81" s="22" t="str">
        <f>IF(B80&lt;dCount,B80+1,"")</f>
        <v/>
      </c>
      <c r="C81" s="22" t="str">
        <f>IF(B81&lt;=dCount,"Пополнение вклада","")</f>
        <v/>
      </c>
      <c r="D81" s="23" t="str">
        <f>IF(B81&lt;=dCount,G80,"")</f>
        <v/>
      </c>
      <c r="E81" s="23" t="str">
        <f>IF(B81&lt;=dCount,D81*dRateM,"")</f>
        <v/>
      </c>
      <c r="F81" s="23" t="str">
        <f>IF(B81&lt;=dCount,dAdd,"")</f>
        <v/>
      </c>
      <c r="G81" s="23" t="str">
        <f>IF(B81&lt;=dCount,D81+E81+F81,"")</f>
        <v/>
      </c>
    </row>
    <row r="82" spans="2:7" ht="21" customHeight="1" x14ac:dyDescent="0.3">
      <c r="B82" s="22" t="str">
        <f>IF(B81&lt;dCount,B81+1,"")</f>
        <v/>
      </c>
      <c r="C82" s="22" t="str">
        <f>IF(B82&lt;=dCount,"Пополнение вклада","")</f>
        <v/>
      </c>
      <c r="D82" s="23" t="str">
        <f>IF(B82&lt;=dCount,G81,"")</f>
        <v/>
      </c>
      <c r="E82" s="23" t="str">
        <f>IF(B82&lt;=dCount,D82*dRateM,"")</f>
        <v/>
      </c>
      <c r="F82" s="23" t="str">
        <f>IF(B82&lt;=dCount,dAdd,"")</f>
        <v/>
      </c>
      <c r="G82" s="23" t="str">
        <f>IF(B82&lt;=dCount,D82+E82+F82,"")</f>
        <v/>
      </c>
    </row>
    <row r="83" spans="2:7" ht="21" customHeight="1" x14ac:dyDescent="0.3">
      <c r="B83" s="22" t="str">
        <f>IF(B82&lt;dCount,B82+1,"")</f>
        <v/>
      </c>
      <c r="C83" s="22" t="str">
        <f>IF(B83&lt;=dCount,"Пополнение вклада","")</f>
        <v/>
      </c>
      <c r="D83" s="23" t="str">
        <f>IF(B83&lt;=dCount,G82,"")</f>
        <v/>
      </c>
      <c r="E83" s="23" t="str">
        <f>IF(B83&lt;=dCount,D83*dRateM,"")</f>
        <v/>
      </c>
      <c r="F83" s="23" t="str">
        <f>IF(B83&lt;=dCount,dAdd,"")</f>
        <v/>
      </c>
      <c r="G83" s="23" t="str">
        <f>IF(B83&lt;=dCount,D83+E83+F83,"")</f>
        <v/>
      </c>
    </row>
    <row r="84" spans="2:7" ht="21" customHeight="1" x14ac:dyDescent="0.3">
      <c r="B84" s="22" t="str">
        <f>IF(B83&lt;dCount,B83+1,"")</f>
        <v/>
      </c>
      <c r="C84" s="22" t="str">
        <f>IF(B84&lt;=dCount,"Пополнение вклада","")</f>
        <v/>
      </c>
      <c r="D84" s="23" t="str">
        <f>IF(B84&lt;=dCount,G83,"")</f>
        <v/>
      </c>
      <c r="E84" s="23" t="str">
        <f>IF(B84&lt;=dCount,D84*dRateM,"")</f>
        <v/>
      </c>
      <c r="F84" s="23" t="str">
        <f>IF(B84&lt;=dCount,dAdd,"")</f>
        <v/>
      </c>
      <c r="G84" s="23" t="str">
        <f>IF(B84&lt;=dCount,D84+E84+F84,"")</f>
        <v/>
      </c>
    </row>
    <row r="85" spans="2:7" ht="21" customHeight="1" x14ac:dyDescent="0.3">
      <c r="B85" s="22" t="str">
        <f>IF(B84&lt;dCount,B84+1,"")</f>
        <v/>
      </c>
      <c r="C85" s="22" t="str">
        <f>IF(B85&lt;=dCount,"Пополнение вклада","")</f>
        <v/>
      </c>
      <c r="D85" s="23" t="str">
        <f>IF(B85&lt;=dCount,G84,"")</f>
        <v/>
      </c>
      <c r="E85" s="23" t="str">
        <f>IF(B85&lt;=dCount,D85*dRateM,"")</f>
        <v/>
      </c>
      <c r="F85" s="23" t="str">
        <f>IF(B85&lt;=dCount,dAdd,"")</f>
        <v/>
      </c>
      <c r="G85" s="23" t="str">
        <f>IF(B85&lt;=dCount,D85+E85+F85,"")</f>
        <v/>
      </c>
    </row>
    <row r="86" spans="2:7" ht="21" customHeight="1" x14ac:dyDescent="0.3">
      <c r="B86" s="22" t="str">
        <f>IF(B85&lt;dCount,B85+1,"")</f>
        <v/>
      </c>
      <c r="C86" s="22" t="str">
        <f>IF(B86&lt;=dCount,"Пополнение вклада","")</f>
        <v/>
      </c>
      <c r="D86" s="23" t="str">
        <f>IF(B86&lt;=dCount,G85,"")</f>
        <v/>
      </c>
      <c r="E86" s="23" t="str">
        <f>IF(B86&lt;=dCount,D86*dRateM,"")</f>
        <v/>
      </c>
      <c r="F86" s="23" t="str">
        <f>IF(B86&lt;=dCount,dAdd,"")</f>
        <v/>
      </c>
      <c r="G86" s="23" t="str">
        <f>IF(B86&lt;=dCount,D86+E86+F86,"")</f>
        <v/>
      </c>
    </row>
    <row r="87" spans="2:7" ht="21" customHeight="1" x14ac:dyDescent="0.3">
      <c r="B87" s="22" t="str">
        <f>IF(B86&lt;dCount,B86+1,"")</f>
        <v/>
      </c>
      <c r="C87" s="22" t="str">
        <f>IF(B87&lt;=dCount,"Пополнение вклада","")</f>
        <v/>
      </c>
      <c r="D87" s="23" t="str">
        <f>IF(B87&lt;=dCount,G86,"")</f>
        <v/>
      </c>
      <c r="E87" s="23" t="str">
        <f>IF(B87&lt;=dCount,D87*dRateM,"")</f>
        <v/>
      </c>
      <c r="F87" s="23" t="str">
        <f>IF(B87&lt;=dCount,dAdd,"")</f>
        <v/>
      </c>
      <c r="G87" s="23" t="str">
        <f>IF(B87&lt;=dCount,D87+E87+F87,"")</f>
        <v/>
      </c>
    </row>
    <row r="88" spans="2:7" ht="21" customHeight="1" x14ac:dyDescent="0.3">
      <c r="B88" s="22" t="str">
        <f>IF(B87&lt;dCount,B87+1,"")</f>
        <v/>
      </c>
      <c r="C88" s="22" t="str">
        <f>IF(B88&lt;=dCount,"Пополнение вклада","")</f>
        <v/>
      </c>
      <c r="D88" s="23" t="str">
        <f>IF(B88&lt;=dCount,G87,"")</f>
        <v/>
      </c>
      <c r="E88" s="23" t="str">
        <f>IF(B88&lt;=dCount,D88*dRateM,"")</f>
        <v/>
      </c>
      <c r="F88" s="23" t="str">
        <f>IF(B88&lt;=dCount,dAdd,"")</f>
        <v/>
      </c>
      <c r="G88" s="23" t="str">
        <f>IF(B88&lt;=dCount,D88+E88+F88,"")</f>
        <v/>
      </c>
    </row>
    <row r="89" spans="2:7" ht="21" customHeight="1" x14ac:dyDescent="0.3">
      <c r="B89" s="22" t="str">
        <f>IF(B88&lt;dCount,B88+1,"")</f>
        <v/>
      </c>
      <c r="C89" s="22" t="str">
        <f>IF(B89&lt;=dCount,"Пополнение вклада","")</f>
        <v/>
      </c>
      <c r="D89" s="23" t="str">
        <f>IF(B89&lt;=dCount,G88,"")</f>
        <v/>
      </c>
      <c r="E89" s="23" t="str">
        <f>IF(B89&lt;=dCount,D89*dRateM,"")</f>
        <v/>
      </c>
      <c r="F89" s="23" t="str">
        <f>IF(B89&lt;=dCount,dAdd,"")</f>
        <v/>
      </c>
      <c r="G89" s="23" t="str">
        <f>IF(B89&lt;=dCount,D89+E89+F89,"")</f>
        <v/>
      </c>
    </row>
    <row r="90" spans="2:7" ht="21" customHeight="1" x14ac:dyDescent="0.3">
      <c r="B90" s="22" t="str">
        <f>IF(B89&lt;dCount,B89+1,"")</f>
        <v/>
      </c>
      <c r="C90" s="22" t="str">
        <f>IF(B90&lt;=dCount,"Пополнение вклада","")</f>
        <v/>
      </c>
      <c r="D90" s="23" t="str">
        <f>IF(B90&lt;=dCount,G89,"")</f>
        <v/>
      </c>
      <c r="E90" s="23" t="str">
        <f>IF(B90&lt;=dCount,D90*dRateM,"")</f>
        <v/>
      </c>
      <c r="F90" s="23" t="str">
        <f>IF(B90&lt;=dCount,dAdd,"")</f>
        <v/>
      </c>
      <c r="G90" s="23" t="str">
        <f>IF(B90&lt;=dCount,D90+E90+F90,"")</f>
        <v/>
      </c>
    </row>
    <row r="91" spans="2:7" ht="21" customHeight="1" x14ac:dyDescent="0.3">
      <c r="B91" s="22" t="str">
        <f>IF(B90&lt;dCount,B90+1,"")</f>
        <v/>
      </c>
      <c r="C91" s="22" t="str">
        <f>IF(B91&lt;=dCount,"Пополнение вклада","")</f>
        <v/>
      </c>
      <c r="D91" s="23" t="str">
        <f>IF(B91&lt;=dCount,G90,"")</f>
        <v/>
      </c>
      <c r="E91" s="23" t="str">
        <f>IF(B91&lt;=dCount,D91*dRateM,"")</f>
        <v/>
      </c>
      <c r="F91" s="23" t="str">
        <f>IF(B91&lt;=dCount,dAdd,"")</f>
        <v/>
      </c>
      <c r="G91" s="23" t="str">
        <f>IF(B91&lt;=dCount,D91+E91+F91,"")</f>
        <v/>
      </c>
    </row>
    <row r="92" spans="2:7" ht="21" customHeight="1" x14ac:dyDescent="0.3">
      <c r="B92" s="22" t="str">
        <f>IF(B91&lt;dCount,B91+1,"")</f>
        <v/>
      </c>
      <c r="C92" s="22" t="str">
        <f>IF(B92&lt;=dCount,"Пополнение вклада","")</f>
        <v/>
      </c>
      <c r="D92" s="23" t="str">
        <f>IF(B92&lt;=dCount,G91,"")</f>
        <v/>
      </c>
      <c r="E92" s="23" t="str">
        <f>IF(B92&lt;=dCount,D92*dRateM,"")</f>
        <v/>
      </c>
      <c r="F92" s="23" t="str">
        <f>IF(B92&lt;=dCount,dAdd,"")</f>
        <v/>
      </c>
      <c r="G92" s="23" t="str">
        <f>IF(B92&lt;=dCount,D92+E92+F92,"")</f>
        <v/>
      </c>
    </row>
    <row r="93" spans="2:7" ht="21" customHeight="1" x14ac:dyDescent="0.3">
      <c r="B93" s="22" t="str">
        <f>IF(B92&lt;dCount,B92+1,"")</f>
        <v/>
      </c>
      <c r="C93" s="22" t="str">
        <f>IF(B93&lt;=dCount,"Пополнение вклада","")</f>
        <v/>
      </c>
      <c r="D93" s="23" t="str">
        <f>IF(B93&lt;=dCount,G92,"")</f>
        <v/>
      </c>
      <c r="E93" s="23" t="str">
        <f>IF(B93&lt;=dCount,D93*dRateM,"")</f>
        <v/>
      </c>
      <c r="F93" s="23" t="str">
        <f>IF(B93&lt;=dCount,dAdd,"")</f>
        <v/>
      </c>
      <c r="G93" s="23" t="str">
        <f>IF(B93&lt;=dCount,D93+E93+F93,"")</f>
        <v/>
      </c>
    </row>
    <row r="94" spans="2:7" ht="21" customHeight="1" x14ac:dyDescent="0.3">
      <c r="B94" s="22" t="str">
        <f>IF(B93&lt;dCount,B93+1,"")</f>
        <v/>
      </c>
      <c r="C94" s="22" t="str">
        <f>IF(B94&lt;=dCount,"Пополнение вклада","")</f>
        <v/>
      </c>
      <c r="D94" s="23" t="str">
        <f>IF(B94&lt;=dCount,G93,"")</f>
        <v/>
      </c>
      <c r="E94" s="23" t="str">
        <f>IF(B94&lt;=dCount,D94*dRateM,"")</f>
        <v/>
      </c>
      <c r="F94" s="23" t="str">
        <f>IF(B94&lt;=dCount,dAdd,"")</f>
        <v/>
      </c>
      <c r="G94" s="23" t="str">
        <f>IF(B94&lt;=dCount,D94+E94+F94,"")</f>
        <v/>
      </c>
    </row>
    <row r="95" spans="2:7" ht="21" customHeight="1" x14ac:dyDescent="0.3">
      <c r="B95" s="22" t="str">
        <f>IF(B94&lt;dCount,B94+1,"")</f>
        <v/>
      </c>
      <c r="C95" s="22" t="str">
        <f>IF(B95&lt;=dCount,"Пополнение вклада","")</f>
        <v/>
      </c>
      <c r="D95" s="23" t="str">
        <f>IF(B95&lt;=dCount,G94,"")</f>
        <v/>
      </c>
      <c r="E95" s="23" t="str">
        <f>IF(B95&lt;=dCount,D95*dRateM,"")</f>
        <v/>
      </c>
      <c r="F95" s="23" t="str">
        <f>IF(B95&lt;=dCount,dAdd,"")</f>
        <v/>
      </c>
      <c r="G95" s="23" t="str">
        <f>IF(B95&lt;=dCount,D95+E95+F95,"")</f>
        <v/>
      </c>
    </row>
    <row r="96" spans="2:7" ht="21" customHeight="1" x14ac:dyDescent="0.3">
      <c r="B96" s="22" t="str">
        <f>IF(B95&lt;dCount,B95+1,"")</f>
        <v/>
      </c>
      <c r="C96" s="22" t="str">
        <f>IF(B96&lt;=dCount,"Пополнение вклада","")</f>
        <v/>
      </c>
      <c r="D96" s="23" t="str">
        <f>IF(B96&lt;=dCount,G95,"")</f>
        <v/>
      </c>
      <c r="E96" s="23" t="str">
        <f>IF(B96&lt;=dCount,D96*dRateM,"")</f>
        <v/>
      </c>
      <c r="F96" s="23" t="str">
        <f>IF(B96&lt;=dCount,dAdd,"")</f>
        <v/>
      </c>
      <c r="G96" s="23" t="str">
        <f>IF(B96&lt;=dCount,D96+E96+F96,"")</f>
        <v/>
      </c>
    </row>
    <row r="97" spans="2:7" ht="21" customHeight="1" x14ac:dyDescent="0.3">
      <c r="B97" s="22" t="str">
        <f>IF(B96&lt;dCount,B96+1,"")</f>
        <v/>
      </c>
      <c r="C97" s="22" t="str">
        <f>IF(B97&lt;=dCount,"Пополнение вклада","")</f>
        <v/>
      </c>
      <c r="D97" s="23" t="str">
        <f>IF(B97&lt;=dCount,G96,"")</f>
        <v/>
      </c>
      <c r="E97" s="23" t="str">
        <f>IF(B97&lt;=dCount,D97*dRateM,"")</f>
        <v/>
      </c>
      <c r="F97" s="23" t="str">
        <f>IF(B97&lt;=dCount,dAdd,"")</f>
        <v/>
      </c>
      <c r="G97" s="23" t="str">
        <f>IF(B97&lt;=dCount,D97+E97+F97,"")</f>
        <v/>
      </c>
    </row>
    <row r="98" spans="2:7" ht="21" customHeight="1" x14ac:dyDescent="0.3">
      <c r="B98" s="22" t="str">
        <f>IF(B97&lt;dCount,B97+1,"")</f>
        <v/>
      </c>
      <c r="C98" s="22" t="str">
        <f>IF(B98&lt;=dCount,"Пополнение вклада","")</f>
        <v/>
      </c>
      <c r="D98" s="23" t="str">
        <f>IF(B98&lt;=dCount,G97,"")</f>
        <v/>
      </c>
      <c r="E98" s="23" t="str">
        <f>IF(B98&lt;=dCount,D98*dRateM,"")</f>
        <v/>
      </c>
      <c r="F98" s="23" t="str">
        <f>IF(B98&lt;=dCount,dAdd,"")</f>
        <v/>
      </c>
      <c r="G98" s="23" t="str">
        <f>IF(B98&lt;=dCount,D98+E98+F98,"")</f>
        <v/>
      </c>
    </row>
    <row r="99" spans="2:7" ht="21" customHeight="1" x14ac:dyDescent="0.3">
      <c r="B99" s="22" t="str">
        <f>IF(B98&lt;dCount,B98+1,"")</f>
        <v/>
      </c>
      <c r="C99" s="22" t="str">
        <f>IF(B99&lt;=dCount,"Пополнение вклада","")</f>
        <v/>
      </c>
      <c r="D99" s="23" t="str">
        <f>IF(B99&lt;=dCount,G98,"")</f>
        <v/>
      </c>
      <c r="E99" s="23" t="str">
        <f>IF(B99&lt;=dCount,D99*dRateM,"")</f>
        <v/>
      </c>
      <c r="F99" s="23" t="str">
        <f>IF(B99&lt;=dCount,dAdd,"")</f>
        <v/>
      </c>
      <c r="G99" s="23" t="str">
        <f>IF(B99&lt;=dCount,D99+E99+F99,"")</f>
        <v/>
      </c>
    </row>
    <row r="100" spans="2:7" ht="21" customHeight="1" x14ac:dyDescent="0.3">
      <c r="B100" s="22" t="str">
        <f>IF(B99&lt;dCount,B99+1,"")</f>
        <v/>
      </c>
      <c r="C100" s="22" t="str">
        <f>IF(B100&lt;=dCount,"Пополнение вклада","")</f>
        <v/>
      </c>
      <c r="D100" s="23" t="str">
        <f>IF(B100&lt;=dCount,G99,"")</f>
        <v/>
      </c>
      <c r="E100" s="23" t="str">
        <f>IF(B100&lt;=dCount,D100*dRateM,"")</f>
        <v/>
      </c>
      <c r="F100" s="23" t="str">
        <f>IF(B100&lt;=dCount,dAdd,"")</f>
        <v/>
      </c>
      <c r="G100" s="23" t="str">
        <f>IF(B100&lt;=dCount,D100+E100+F100,"")</f>
        <v/>
      </c>
    </row>
    <row r="101" spans="2:7" ht="21" customHeight="1" x14ac:dyDescent="0.3">
      <c r="B101" s="22" t="str">
        <f>IF(B100&lt;dCount,B100+1,"")</f>
        <v/>
      </c>
      <c r="C101" s="22" t="str">
        <f>IF(B101&lt;=dCount,"Пополнение вклада","")</f>
        <v/>
      </c>
      <c r="D101" s="23" t="str">
        <f>IF(B101&lt;=dCount,G100,"")</f>
        <v/>
      </c>
      <c r="E101" s="23" t="str">
        <f>IF(B101&lt;=dCount,D101*dRateM,"")</f>
        <v/>
      </c>
      <c r="F101" s="23" t="str">
        <f>IF(B101&lt;=dCount,dAdd,"")</f>
        <v/>
      </c>
      <c r="G101" s="23" t="str">
        <f>IF(B101&lt;=dCount,D101+E101+F101,"")</f>
        <v/>
      </c>
    </row>
    <row r="102" spans="2:7" ht="21" customHeight="1" x14ac:dyDescent="0.3">
      <c r="B102" s="22" t="str">
        <f>IF(B101&lt;dCount,B101+1,"")</f>
        <v/>
      </c>
      <c r="C102" s="22" t="str">
        <f>IF(B102&lt;=dCount,"Пополнение вклада","")</f>
        <v/>
      </c>
      <c r="D102" s="23" t="str">
        <f>IF(B102&lt;=dCount,G101,"")</f>
        <v/>
      </c>
      <c r="E102" s="23" t="str">
        <f>IF(B102&lt;=dCount,D102*dRateM,"")</f>
        <v/>
      </c>
      <c r="F102" s="23" t="str">
        <f>IF(B102&lt;=dCount,dAdd,"")</f>
        <v/>
      </c>
      <c r="G102" s="23" t="str">
        <f>IF(B102&lt;=dCount,D102+E102+F102,"")</f>
        <v/>
      </c>
    </row>
    <row r="103" spans="2:7" ht="21" customHeight="1" x14ac:dyDescent="0.3">
      <c r="B103" s="22" t="str">
        <f>IF(B102&lt;dCount,B102+1,"")</f>
        <v/>
      </c>
      <c r="C103" s="22" t="str">
        <f>IF(B103&lt;=dCount,"Пополнение вклада","")</f>
        <v/>
      </c>
      <c r="D103" s="23" t="str">
        <f>IF(B103&lt;=dCount,G102,"")</f>
        <v/>
      </c>
      <c r="E103" s="23" t="str">
        <f>IF(B103&lt;=dCount,D103*dRateM,"")</f>
        <v/>
      </c>
      <c r="F103" s="23" t="str">
        <f>IF(B103&lt;=dCount,dAdd,"")</f>
        <v/>
      </c>
      <c r="G103" s="23" t="str">
        <f>IF(B103&lt;=dCount,D103+E103+F103,"")</f>
        <v/>
      </c>
    </row>
    <row r="104" spans="2:7" ht="21" customHeight="1" x14ac:dyDescent="0.3">
      <c r="B104" s="22" t="str">
        <f>IF(B103&lt;dCount,B103+1,"")</f>
        <v/>
      </c>
      <c r="C104" s="22" t="str">
        <f>IF(B104&lt;=dCount,"Пополнение вклада","")</f>
        <v/>
      </c>
      <c r="D104" s="23" t="str">
        <f>IF(B104&lt;=dCount,G103,"")</f>
        <v/>
      </c>
      <c r="E104" s="23" t="str">
        <f>IF(B104&lt;=dCount,D104*dRateM,"")</f>
        <v/>
      </c>
      <c r="F104" s="23" t="str">
        <f>IF(B104&lt;=dCount,dAdd,"")</f>
        <v/>
      </c>
      <c r="G104" s="23" t="str">
        <f>IF(B104&lt;=dCount,D104+E104+F104,"")</f>
        <v/>
      </c>
    </row>
    <row r="105" spans="2:7" ht="21" customHeight="1" x14ac:dyDescent="0.3">
      <c r="B105" s="22" t="str">
        <f>IF(B104&lt;dCount,B104+1,"")</f>
        <v/>
      </c>
      <c r="C105" s="22" t="str">
        <f>IF(B105&lt;=dCount,"Пополнение вклада","")</f>
        <v/>
      </c>
      <c r="D105" s="23" t="str">
        <f>IF(B105&lt;=dCount,G104,"")</f>
        <v/>
      </c>
      <c r="E105" s="23" t="str">
        <f>IF(B105&lt;=dCount,D105*dRateM,"")</f>
        <v/>
      </c>
      <c r="F105" s="23" t="str">
        <f>IF(B105&lt;=dCount,dAdd,"")</f>
        <v/>
      </c>
      <c r="G105" s="23" t="str">
        <f>IF(B105&lt;=dCount,D105+E105+F105,"")</f>
        <v/>
      </c>
    </row>
    <row r="106" spans="2:7" ht="21" customHeight="1" x14ac:dyDescent="0.3">
      <c r="B106" s="22" t="str">
        <f>IF(B105&lt;dCount,B105+1,"")</f>
        <v/>
      </c>
      <c r="C106" s="22" t="str">
        <f>IF(B106&lt;=dCount,"Пополнение вклада","")</f>
        <v/>
      </c>
      <c r="D106" s="23" t="str">
        <f>IF(B106&lt;=dCount,G105,"")</f>
        <v/>
      </c>
      <c r="E106" s="23" t="str">
        <f>IF(B106&lt;=dCount,D106*dRateM,"")</f>
        <v/>
      </c>
      <c r="F106" s="23" t="str">
        <f>IF(B106&lt;=dCount,dAdd,"")</f>
        <v/>
      </c>
      <c r="G106" s="23" t="str">
        <f>IF(B106&lt;=dCount,D106+E106+F106,"")</f>
        <v/>
      </c>
    </row>
    <row r="107" spans="2:7" ht="21" customHeight="1" x14ac:dyDescent="0.3">
      <c r="B107" s="22" t="str">
        <f>IF(B106&lt;dCount,B106+1,"")</f>
        <v/>
      </c>
      <c r="C107" s="22" t="str">
        <f>IF(B107&lt;=dCount,"Пополнение вклада","")</f>
        <v/>
      </c>
      <c r="D107" s="23" t="str">
        <f>IF(B107&lt;=dCount,G106,"")</f>
        <v/>
      </c>
      <c r="E107" s="23" t="str">
        <f>IF(B107&lt;=dCount,D107*dRateM,"")</f>
        <v/>
      </c>
      <c r="F107" s="23" t="str">
        <f>IF(B107&lt;=dCount,dAdd,"")</f>
        <v/>
      </c>
      <c r="G107" s="23" t="str">
        <f>IF(B107&lt;=dCount,D107+E107+F107,"")</f>
        <v/>
      </c>
    </row>
    <row r="108" spans="2:7" ht="21" customHeight="1" x14ac:dyDescent="0.3">
      <c r="B108" s="22" t="str">
        <f>IF(B107&lt;dCount,B107+1,"")</f>
        <v/>
      </c>
      <c r="C108" s="22" t="str">
        <f>IF(B108&lt;=dCount,"Пополнение вклада","")</f>
        <v/>
      </c>
      <c r="D108" s="23" t="str">
        <f>IF(B108&lt;=dCount,G107,"")</f>
        <v/>
      </c>
      <c r="E108" s="23" t="str">
        <f>IF(B108&lt;=dCount,D108*dRateM,"")</f>
        <v/>
      </c>
      <c r="F108" s="23" t="str">
        <f>IF(B108&lt;=dCount,dAdd,"")</f>
        <v/>
      </c>
      <c r="G108" s="23" t="str">
        <f>IF(B108&lt;=dCount,D108+E108+F108,"")</f>
        <v/>
      </c>
    </row>
    <row r="109" spans="2:7" ht="21" customHeight="1" x14ac:dyDescent="0.3">
      <c r="B109" s="22" t="str">
        <f>IF(B108&lt;dCount,B108+1,"")</f>
        <v/>
      </c>
      <c r="C109" s="22" t="str">
        <f>IF(B109&lt;=dCount,"Пополнение вклада","")</f>
        <v/>
      </c>
      <c r="D109" s="23" t="str">
        <f>IF(B109&lt;=dCount,G108,"")</f>
        <v/>
      </c>
      <c r="E109" s="23" t="str">
        <f>IF(B109&lt;=dCount,D109*dRateM,"")</f>
        <v/>
      </c>
      <c r="F109" s="23" t="str">
        <f>IF(B109&lt;=dCount,dAdd,"")</f>
        <v/>
      </c>
      <c r="G109" s="23" t="str">
        <f>IF(B109&lt;=dCount,D109+E109+F109,"")</f>
        <v/>
      </c>
    </row>
    <row r="110" spans="2:7" ht="21" customHeight="1" x14ac:dyDescent="0.3">
      <c r="B110" s="22" t="str">
        <f>IF(B109&lt;dCount,B109+1,"")</f>
        <v/>
      </c>
      <c r="C110" s="22" t="str">
        <f>IF(B110&lt;=dCount,"Пополнение вклада","")</f>
        <v/>
      </c>
      <c r="D110" s="23" t="str">
        <f>IF(B110&lt;=dCount,G109,"")</f>
        <v/>
      </c>
      <c r="E110" s="23" t="str">
        <f>IF(B110&lt;=dCount,D110*dRateM,"")</f>
        <v/>
      </c>
      <c r="F110" s="23" t="str">
        <f>IF(B110&lt;=dCount,dAdd,"")</f>
        <v/>
      </c>
      <c r="G110" s="23" t="str">
        <f>IF(B110&lt;=dCount,D110+E110+F110,"")</f>
        <v/>
      </c>
    </row>
    <row r="111" spans="2:7" ht="21" customHeight="1" x14ac:dyDescent="0.3">
      <c r="B111" s="22" t="str">
        <f>IF(B110&lt;dCount,B110+1,"")</f>
        <v/>
      </c>
      <c r="C111" s="22" t="str">
        <f>IF(B111&lt;=dCount,"Пополнение вклада","")</f>
        <v/>
      </c>
      <c r="D111" s="23" t="str">
        <f>IF(B111&lt;=dCount,G110,"")</f>
        <v/>
      </c>
      <c r="E111" s="23" t="str">
        <f>IF(B111&lt;=dCount,D111*dRateM,"")</f>
        <v/>
      </c>
      <c r="F111" s="23" t="str">
        <f>IF(B111&lt;=dCount,dAdd,"")</f>
        <v/>
      </c>
      <c r="G111" s="23" t="str">
        <f>IF(B111&lt;=dCount,D111+E111+F111,"")</f>
        <v/>
      </c>
    </row>
    <row r="112" spans="2:7" ht="21" customHeight="1" x14ac:dyDescent="0.3">
      <c r="B112" s="22" t="str">
        <f>IF(B111&lt;dCount,B111+1,"")</f>
        <v/>
      </c>
      <c r="C112" s="22" t="str">
        <f>IF(B112&lt;=dCount,"Пополнение вклада","")</f>
        <v/>
      </c>
      <c r="D112" s="23" t="str">
        <f>IF(B112&lt;=dCount,G111,"")</f>
        <v/>
      </c>
      <c r="E112" s="23" t="str">
        <f>IF(B112&lt;=dCount,D112*dRateM,"")</f>
        <v/>
      </c>
      <c r="F112" s="23" t="str">
        <f>IF(B112&lt;=dCount,dAdd,"")</f>
        <v/>
      </c>
      <c r="G112" s="23" t="str">
        <f>IF(B112&lt;=dCount,D112+E112+F112,"")</f>
        <v/>
      </c>
    </row>
    <row r="113" spans="2:7" ht="21" customHeight="1" x14ac:dyDescent="0.3">
      <c r="B113" s="22" t="str">
        <f>IF(B112&lt;dCount,B112+1,"")</f>
        <v/>
      </c>
      <c r="C113" s="22" t="str">
        <f>IF(B113&lt;=dCount,"Пополнение вклада","")</f>
        <v/>
      </c>
      <c r="D113" s="23" t="str">
        <f>IF(B113&lt;=dCount,G112,"")</f>
        <v/>
      </c>
      <c r="E113" s="23" t="str">
        <f>IF(B113&lt;=dCount,D113*dRateM,"")</f>
        <v/>
      </c>
      <c r="F113" s="23" t="str">
        <f>IF(B113&lt;=dCount,dAdd,"")</f>
        <v/>
      </c>
      <c r="G113" s="23" t="str">
        <f>IF(B113&lt;=dCount,D113+E113+F113,"")</f>
        <v/>
      </c>
    </row>
    <row r="114" spans="2:7" ht="21" customHeight="1" x14ac:dyDescent="0.3">
      <c r="B114" s="22" t="str">
        <f>IF(B113&lt;dCount,B113+1,"")</f>
        <v/>
      </c>
      <c r="C114" s="22" t="str">
        <f>IF(B114&lt;=dCount,"Пополнение вклада","")</f>
        <v/>
      </c>
      <c r="D114" s="23" t="str">
        <f>IF(B114&lt;=dCount,G113,"")</f>
        <v/>
      </c>
      <c r="E114" s="23" t="str">
        <f>IF(B114&lt;=dCount,D114*dRateM,"")</f>
        <v/>
      </c>
      <c r="F114" s="23" t="str">
        <f>IF(B114&lt;=dCount,dAdd,"")</f>
        <v/>
      </c>
      <c r="G114" s="23" t="str">
        <f>IF(B114&lt;=dCount,D114+E114+F114,"")</f>
        <v/>
      </c>
    </row>
    <row r="115" spans="2:7" ht="21" customHeight="1" x14ac:dyDescent="0.3">
      <c r="B115" s="22" t="str">
        <f>IF(B114&lt;dCount,B114+1,"")</f>
        <v/>
      </c>
      <c r="C115" s="22" t="str">
        <f>IF(B115&lt;=dCount,"Пополнение вклада","")</f>
        <v/>
      </c>
      <c r="D115" s="23" t="str">
        <f>IF(B115&lt;=dCount,G114,"")</f>
        <v/>
      </c>
      <c r="E115" s="23" t="str">
        <f>IF(B115&lt;=dCount,D115*dRateM,"")</f>
        <v/>
      </c>
      <c r="F115" s="23" t="str">
        <f>IF(B115&lt;=dCount,dAdd,"")</f>
        <v/>
      </c>
      <c r="G115" s="23" t="str">
        <f>IF(B115&lt;=dCount,D115+E115+F115,"")</f>
        <v/>
      </c>
    </row>
    <row r="116" spans="2:7" ht="21" customHeight="1" x14ac:dyDescent="0.3">
      <c r="B116" s="22" t="str">
        <f>IF(B115&lt;dCount,B115+1,"")</f>
        <v/>
      </c>
      <c r="C116" s="22" t="str">
        <f>IF(B116&lt;=dCount,"Пополнение вклада","")</f>
        <v/>
      </c>
      <c r="D116" s="23" t="str">
        <f>IF(B116&lt;=dCount,G115,"")</f>
        <v/>
      </c>
      <c r="E116" s="23" t="str">
        <f>IF(B116&lt;=dCount,D116*dRateM,"")</f>
        <v/>
      </c>
      <c r="F116" s="23" t="str">
        <f>IF(B116&lt;=dCount,dAdd,"")</f>
        <v/>
      </c>
      <c r="G116" s="23" t="str">
        <f>IF(B116&lt;=dCount,D116+E116+F116,"")</f>
        <v/>
      </c>
    </row>
    <row r="117" spans="2:7" ht="21" customHeight="1" x14ac:dyDescent="0.3">
      <c r="B117" s="22" t="str">
        <f>IF(B116&lt;dCount,B116+1,"")</f>
        <v/>
      </c>
      <c r="C117" s="22" t="str">
        <f>IF(B117&lt;=dCount,"Пополнение вклада","")</f>
        <v/>
      </c>
      <c r="D117" s="23" t="str">
        <f>IF(B117&lt;=dCount,G116,"")</f>
        <v/>
      </c>
      <c r="E117" s="23" t="str">
        <f>IF(B117&lt;=dCount,D117*dRateM,"")</f>
        <v/>
      </c>
      <c r="F117" s="23" t="str">
        <f>IF(B117&lt;=dCount,dAdd,"")</f>
        <v/>
      </c>
      <c r="G117" s="23" t="str">
        <f>IF(B117&lt;=dCount,D117+E117+F117,"")</f>
        <v/>
      </c>
    </row>
    <row r="118" spans="2:7" ht="21" customHeight="1" x14ac:dyDescent="0.3">
      <c r="B118" s="22" t="str">
        <f>IF(B117&lt;dCount,B117+1,"")</f>
        <v/>
      </c>
      <c r="C118" s="22" t="str">
        <f>IF(B118&lt;=dCount,"Пополнение вклада","")</f>
        <v/>
      </c>
      <c r="D118" s="23" t="str">
        <f>IF(B118&lt;=dCount,G117,"")</f>
        <v/>
      </c>
      <c r="E118" s="23" t="str">
        <f>IF(B118&lt;=dCount,D118*dRateM,"")</f>
        <v/>
      </c>
      <c r="F118" s="23" t="str">
        <f>IF(B118&lt;=dCount,dAdd,"")</f>
        <v/>
      </c>
      <c r="G118" s="23" t="str">
        <f>IF(B118&lt;=dCount,D118+E118+F118,"")</f>
        <v/>
      </c>
    </row>
    <row r="119" spans="2:7" ht="21" customHeight="1" x14ac:dyDescent="0.3">
      <c r="B119" s="22" t="str">
        <f>IF(B118&lt;dCount,B118+1,"")</f>
        <v/>
      </c>
      <c r="C119" s="22" t="str">
        <f>IF(B119&lt;=dCount,"Пополнение вклада","")</f>
        <v/>
      </c>
      <c r="D119" s="23" t="str">
        <f>IF(B119&lt;=dCount,G118,"")</f>
        <v/>
      </c>
      <c r="E119" s="23" t="str">
        <f>IF(B119&lt;=dCount,D119*dRateM,"")</f>
        <v/>
      </c>
      <c r="F119" s="23" t="str">
        <f>IF(B119&lt;=dCount,dAdd,"")</f>
        <v/>
      </c>
      <c r="G119" s="23" t="str">
        <f>IF(B119&lt;=dCount,D119+E119+F119,"")</f>
        <v/>
      </c>
    </row>
    <row r="120" spans="2:7" ht="21" customHeight="1" x14ac:dyDescent="0.3">
      <c r="B120" s="22" t="str">
        <f>IF(B119&lt;dCount,B119+1,"")</f>
        <v/>
      </c>
      <c r="C120" s="22" t="str">
        <f>IF(B120&lt;=dCount,"Пополнение вклада","")</f>
        <v/>
      </c>
      <c r="D120" s="23" t="str">
        <f>IF(B120&lt;=dCount,G119,"")</f>
        <v/>
      </c>
      <c r="E120" s="23" t="str">
        <f>IF(B120&lt;=dCount,D120*dRateM,"")</f>
        <v/>
      </c>
      <c r="F120" s="23" t="str">
        <f>IF(B120&lt;=dCount,dAdd,"")</f>
        <v/>
      </c>
      <c r="G120" s="23" t="str">
        <f>IF(B120&lt;=dCount,D120+E120+F120,"")</f>
        <v/>
      </c>
    </row>
    <row r="121" spans="2:7" ht="21" customHeight="1" x14ac:dyDescent="0.3">
      <c r="B121" s="22" t="str">
        <f>IF(B120&lt;dCount,B120+1,"")</f>
        <v/>
      </c>
      <c r="C121" s="22" t="str">
        <f>IF(B121&lt;=dCount,"Пополнение вклада","")</f>
        <v/>
      </c>
      <c r="D121" s="23" t="str">
        <f>IF(B121&lt;=dCount,G120,"")</f>
        <v/>
      </c>
      <c r="E121" s="23" t="str">
        <f>IF(B121&lt;=dCount,D121*dRateM,"")</f>
        <v/>
      </c>
      <c r="F121" s="23" t="str">
        <f>IF(B121&lt;=dCount,dAdd,"")</f>
        <v/>
      </c>
      <c r="G121" s="23" t="str">
        <f>IF(B121&lt;=dCount,D121+E121+F121,"")</f>
        <v/>
      </c>
    </row>
    <row r="122" spans="2:7" ht="21" customHeight="1" x14ac:dyDescent="0.3">
      <c r="B122" s="22" t="str">
        <f>IF(B121&lt;dCount,B121+1,"")</f>
        <v/>
      </c>
      <c r="C122" s="22" t="str">
        <f>IF(B122&lt;=dCount,"Пополнение вклада","")</f>
        <v/>
      </c>
      <c r="D122" s="23" t="str">
        <f>IF(B122&lt;=dCount,G121,"")</f>
        <v/>
      </c>
      <c r="E122" s="23" t="str">
        <f>IF(B122&lt;=dCount,D122*dRateM,"")</f>
        <v/>
      </c>
      <c r="F122" s="23" t="str">
        <f>IF(B122&lt;=dCount,dAdd,"")</f>
        <v/>
      </c>
      <c r="G122" s="23" t="str">
        <f>IF(B122&lt;=dCount,D122+E122+F122,"")</f>
        <v/>
      </c>
    </row>
    <row r="123" spans="2:7" ht="21" customHeight="1" x14ac:dyDescent="0.3">
      <c r="B123" s="22" t="str">
        <f>IF(B122&lt;dCount,B122+1,"")</f>
        <v/>
      </c>
      <c r="C123" s="22" t="str">
        <f>IF(B123&lt;=dCount,"Пополнение вклада","")</f>
        <v/>
      </c>
      <c r="D123" s="23" t="str">
        <f>IF(B123&lt;=dCount,G122,"")</f>
        <v/>
      </c>
      <c r="E123" s="23" t="str">
        <f>IF(B123&lt;=dCount,D123*dRateM,"")</f>
        <v/>
      </c>
      <c r="F123" s="23" t="str">
        <f>IF(B123&lt;=dCount,dAdd,"")</f>
        <v/>
      </c>
      <c r="G123" s="23" t="str">
        <f>IF(B123&lt;=dCount,D123+E123+F123,"")</f>
        <v/>
      </c>
    </row>
    <row r="124" spans="2:7" ht="21" customHeight="1" x14ac:dyDescent="0.3">
      <c r="B124" s="22" t="str">
        <f>IF(B123&lt;dCount,B123+1,"")</f>
        <v/>
      </c>
      <c r="C124" s="22" t="str">
        <f>IF(B124&lt;=dCount,"Пополнение вклада","")</f>
        <v/>
      </c>
      <c r="D124" s="23" t="str">
        <f>IF(B124&lt;=dCount,G123,"")</f>
        <v/>
      </c>
      <c r="E124" s="23" t="str">
        <f>IF(B124&lt;=dCount,D124*dRateM,"")</f>
        <v/>
      </c>
      <c r="F124" s="23" t="str">
        <f>IF(B124&lt;=dCount,dAdd,"")</f>
        <v/>
      </c>
      <c r="G124" s="23" t="str">
        <f>IF(B124&lt;=dCount,D124+E124+F124,"")</f>
        <v/>
      </c>
    </row>
    <row r="125" spans="2:7" ht="21" customHeight="1" x14ac:dyDescent="0.3">
      <c r="B125" s="22" t="str">
        <f>IF(B124&lt;dCount,B124+1,"")</f>
        <v/>
      </c>
      <c r="C125" s="22" t="str">
        <f>IF(B125&lt;=dCount,"Пополнение вклада","")</f>
        <v/>
      </c>
      <c r="D125" s="23" t="str">
        <f>IF(B125&lt;=dCount,G124,"")</f>
        <v/>
      </c>
      <c r="E125" s="23" t="str">
        <f>IF(B125&lt;=dCount,D125*dRateM,"")</f>
        <v/>
      </c>
      <c r="F125" s="23" t="str">
        <f>IF(B125&lt;=dCount,dAdd,"")</f>
        <v/>
      </c>
      <c r="G125" s="23" t="str">
        <f>IF(B125&lt;=dCount,D125+E125+F125,"")</f>
        <v/>
      </c>
    </row>
    <row r="126" spans="2:7" ht="21" customHeight="1" x14ac:dyDescent="0.3">
      <c r="B126" s="22" t="str">
        <f>IF(B125&lt;dCount,B125+1,"")</f>
        <v/>
      </c>
      <c r="C126" s="22" t="str">
        <f>IF(B126&lt;=dCount,"Пополнение вклада","")</f>
        <v/>
      </c>
      <c r="D126" s="23" t="str">
        <f>IF(B126&lt;=dCount,G125,"")</f>
        <v/>
      </c>
      <c r="E126" s="23" t="str">
        <f>IF(B126&lt;=dCount,D126*dRateM,"")</f>
        <v/>
      </c>
      <c r="F126" s="23" t="str">
        <f>IF(B126&lt;=dCount,dAdd,"")</f>
        <v/>
      </c>
      <c r="G126" s="23" t="str">
        <f>IF(B126&lt;=dCount,D126+E126+F126,"")</f>
        <v/>
      </c>
    </row>
    <row r="127" spans="2:7" ht="21" customHeight="1" x14ac:dyDescent="0.3">
      <c r="B127" s="22" t="str">
        <f>IF(B126&lt;dCount,B126+1,"")</f>
        <v/>
      </c>
      <c r="C127" s="22" t="str">
        <f>IF(B127&lt;=dCount,"Пополнение вклада","")</f>
        <v/>
      </c>
      <c r="D127" s="23" t="str">
        <f>IF(B127&lt;=dCount,G126,"")</f>
        <v/>
      </c>
      <c r="E127" s="23" t="str">
        <f>IF(B127&lt;=dCount,D127*dRateM,"")</f>
        <v/>
      </c>
      <c r="F127" s="23" t="str">
        <f>IF(B127&lt;=dCount,dAdd,"")</f>
        <v/>
      </c>
      <c r="G127" s="23" t="str">
        <f>IF(B127&lt;=dCount,D127+E127+F127,"")</f>
        <v/>
      </c>
    </row>
    <row r="128" spans="2:7" ht="21" customHeight="1" x14ac:dyDescent="0.3">
      <c r="B128" s="22" t="str">
        <f>IF(B127&lt;dCount,B127+1,"")</f>
        <v/>
      </c>
      <c r="C128" s="22" t="str">
        <f>IF(B128&lt;=dCount,"Пополнение вклада","")</f>
        <v/>
      </c>
      <c r="D128" s="23" t="str">
        <f>IF(B128&lt;=dCount,G127,"")</f>
        <v/>
      </c>
      <c r="E128" s="23" t="str">
        <f>IF(B128&lt;=dCount,D128*dRateM,"")</f>
        <v/>
      </c>
      <c r="F128" s="23" t="str">
        <f>IF(B128&lt;=dCount,dAdd,"")</f>
        <v/>
      </c>
      <c r="G128" s="23" t="str">
        <f>IF(B128&lt;=dCount,D128+E128+F128,"")</f>
        <v/>
      </c>
    </row>
    <row r="129" spans="2:7" ht="21" customHeight="1" x14ac:dyDescent="0.3">
      <c r="B129" s="22" t="str">
        <f>IF(B128&lt;dCount,B128+1,"")</f>
        <v/>
      </c>
      <c r="C129" s="22" t="str">
        <f>IF(B129&lt;=dCount,"Пополнение вклада","")</f>
        <v/>
      </c>
      <c r="D129" s="23" t="str">
        <f>IF(B129&lt;=dCount,G128,"")</f>
        <v/>
      </c>
      <c r="E129" s="23" t="str">
        <f>IF(B129&lt;=dCount,D129*dRateM,"")</f>
        <v/>
      </c>
      <c r="F129" s="23" t="str">
        <f>IF(B129&lt;=dCount,dAdd,"")</f>
        <v/>
      </c>
      <c r="G129" s="23" t="str">
        <f>IF(B129&lt;=dCount,D129+E129+F129,"")</f>
        <v/>
      </c>
    </row>
    <row r="130" spans="2:7" ht="21" customHeight="1" x14ac:dyDescent="0.3">
      <c r="B130" s="22" t="str">
        <f>IF(B129&lt;dCount,B129+1,"")</f>
        <v/>
      </c>
      <c r="C130" s="22" t="str">
        <f>IF(B130&lt;=dCount,"Пополнение вклада","")</f>
        <v/>
      </c>
      <c r="D130" s="23" t="str">
        <f>IF(B130&lt;=dCount,G129,"")</f>
        <v/>
      </c>
      <c r="E130" s="23" t="str">
        <f>IF(B130&lt;=dCount,D130*dRateM,"")</f>
        <v/>
      </c>
      <c r="F130" s="23" t="str">
        <f>IF(B130&lt;=dCount,dAdd,"")</f>
        <v/>
      </c>
      <c r="G130" s="23" t="str">
        <f>IF(B130&lt;=dCount,D130+E130+F130,"")</f>
        <v/>
      </c>
    </row>
    <row r="131" spans="2:7" ht="21" customHeight="1" x14ac:dyDescent="0.3">
      <c r="B131" s="22" t="str">
        <f>IF(B130&lt;dCount,B130+1,"")</f>
        <v/>
      </c>
      <c r="C131" s="22" t="str">
        <f>IF(B131&lt;=dCount,"Пополнение вклада","")</f>
        <v/>
      </c>
      <c r="D131" s="23" t="str">
        <f>IF(B131&lt;=dCount,G130,"")</f>
        <v/>
      </c>
      <c r="E131" s="23" t="str">
        <f>IF(B131&lt;=dCount,D131*dRateM,"")</f>
        <v/>
      </c>
      <c r="F131" s="23" t="str">
        <f>IF(B131&lt;=dCount,dAdd,"")</f>
        <v/>
      </c>
      <c r="G131" s="23" t="str">
        <f>IF(B131&lt;=dCount,D131+E131+F131,"")</f>
        <v/>
      </c>
    </row>
    <row r="132" spans="2:7" ht="21" customHeight="1" x14ac:dyDescent="0.3">
      <c r="B132" s="22" t="str">
        <f>IF(B131&lt;dCount,B131+1,"")</f>
        <v/>
      </c>
      <c r="C132" s="22" t="str">
        <f>IF(B132&lt;=dCount,"Пополнение вклада","")</f>
        <v/>
      </c>
      <c r="D132" s="23" t="str">
        <f>IF(B132&lt;=dCount,G131,"")</f>
        <v/>
      </c>
      <c r="E132" s="23" t="str">
        <f>IF(B132&lt;=dCount,D132*dRateM,"")</f>
        <v/>
      </c>
      <c r="F132" s="23" t="str">
        <f>IF(B132&lt;=dCount,dAdd,"")</f>
        <v/>
      </c>
      <c r="G132" s="23" t="str">
        <f>IF(B132&lt;=dCount,D132+E132+F132,"")</f>
        <v/>
      </c>
    </row>
    <row r="133" spans="2:7" ht="21" customHeight="1" x14ac:dyDescent="0.3">
      <c r="B133" s="22" t="str">
        <f>IF(B132&lt;dCount,B132+1,"")</f>
        <v/>
      </c>
      <c r="C133" s="22" t="str">
        <f>IF(B133&lt;=dCount,"Пополнение вклада","")</f>
        <v/>
      </c>
      <c r="D133" s="23" t="str">
        <f>IF(B133&lt;=dCount,G132,"")</f>
        <v/>
      </c>
      <c r="E133" s="23" t="str">
        <f>IF(B133&lt;=dCount,D133*dRateM,"")</f>
        <v/>
      </c>
      <c r="F133" s="23" t="str">
        <f>IF(B133&lt;=dCount,dAdd,"")</f>
        <v/>
      </c>
      <c r="G133" s="23" t="str">
        <f>IF(B133&lt;=dCount,D133+E133+F133,"")</f>
        <v/>
      </c>
    </row>
    <row r="134" spans="2:7" ht="21" customHeight="1" x14ac:dyDescent="0.3">
      <c r="B134" s="22" t="str">
        <f>IF(B133&lt;dCount,B133+1,"")</f>
        <v/>
      </c>
      <c r="C134" s="22" t="str">
        <f>IF(B134&lt;=dCount,"Пополнение вклада","")</f>
        <v/>
      </c>
      <c r="D134" s="23" t="str">
        <f>IF(B134&lt;=dCount,G133,"")</f>
        <v/>
      </c>
      <c r="E134" s="23" t="str">
        <f>IF(B134&lt;=dCount,D134*dRateM,"")</f>
        <v/>
      </c>
      <c r="F134" s="23" t="str">
        <f>IF(B134&lt;=dCount,dAdd,"")</f>
        <v/>
      </c>
      <c r="G134" s="23" t="str">
        <f>IF(B134&lt;=dCount,D134+E134+F134,"")</f>
        <v/>
      </c>
    </row>
    <row r="135" spans="2:7" ht="21" customHeight="1" x14ac:dyDescent="0.3">
      <c r="B135" s="22" t="str">
        <f>IF(B134&lt;dCount,B134+1,"")</f>
        <v/>
      </c>
      <c r="C135" s="22" t="str">
        <f>IF(B135&lt;=dCount,"Пополнение вклада","")</f>
        <v/>
      </c>
      <c r="D135" s="23" t="str">
        <f>IF(B135&lt;=dCount,G134,"")</f>
        <v/>
      </c>
      <c r="E135" s="23" t="str">
        <f>IF(B135&lt;=dCount,D135*dRateM,"")</f>
        <v/>
      </c>
      <c r="F135" s="23" t="str">
        <f>IF(B135&lt;=dCount,dAdd,"")</f>
        <v/>
      </c>
      <c r="G135" s="23" t="str">
        <f>IF(B135&lt;=dCount,D135+E135+F135,"")</f>
        <v/>
      </c>
    </row>
    <row r="136" spans="2:7" ht="21" customHeight="1" x14ac:dyDescent="0.3">
      <c r="B136" s="22" t="str">
        <f>IF(B135&lt;dCount,B135+1,"")</f>
        <v/>
      </c>
      <c r="C136" s="22" t="str">
        <f>IF(B136&lt;=dCount,"Пополнение вклада","")</f>
        <v/>
      </c>
      <c r="D136" s="23" t="str">
        <f>IF(B136&lt;=dCount,G135,"")</f>
        <v/>
      </c>
      <c r="E136" s="23" t="str">
        <f>IF(B136&lt;=dCount,D136*dRateM,"")</f>
        <v/>
      </c>
      <c r="F136" s="23" t="str">
        <f>IF(B136&lt;=dCount,dAdd,"")</f>
        <v/>
      </c>
      <c r="G136" s="23" t="str">
        <f>IF(B136&lt;=dCount,D136+E136+F136,"")</f>
        <v/>
      </c>
    </row>
    <row r="137" spans="2:7" ht="21" customHeight="1" x14ac:dyDescent="0.3">
      <c r="B137" s="22" t="str">
        <f>IF(B136&lt;dCount,B136+1,"")</f>
        <v/>
      </c>
      <c r="C137" s="22" t="str">
        <f>IF(B137&lt;=dCount,"Пополнение вклада","")</f>
        <v/>
      </c>
      <c r="D137" s="23" t="str">
        <f>IF(B137&lt;=dCount,G136,"")</f>
        <v/>
      </c>
      <c r="E137" s="23" t="str">
        <f>IF(B137&lt;=dCount,D137*dRateM,"")</f>
        <v/>
      </c>
      <c r="F137" s="23" t="str">
        <f>IF(B137&lt;=dCount,dAdd,"")</f>
        <v/>
      </c>
      <c r="G137" s="23" t="str">
        <f>IF(B137&lt;=dCount,D137+E137+F137,"")</f>
        <v/>
      </c>
    </row>
    <row r="138" spans="2:7" ht="21" customHeight="1" x14ac:dyDescent="0.3">
      <c r="B138" s="22" t="str">
        <f>IF(B137&lt;dCount,B137+1,"")</f>
        <v/>
      </c>
      <c r="C138" s="22" t="str">
        <f>IF(B138&lt;=dCount,"Пополнение вклада","")</f>
        <v/>
      </c>
      <c r="D138" s="23" t="str">
        <f>IF(B138&lt;=dCount,G137,"")</f>
        <v/>
      </c>
      <c r="E138" s="23" t="str">
        <f>IF(B138&lt;=dCount,D138*dRateM,"")</f>
        <v/>
      </c>
      <c r="F138" s="23" t="str">
        <f>IF(B138&lt;=dCount,dAdd,"")</f>
        <v/>
      </c>
      <c r="G138" s="23" t="str">
        <f>IF(B138&lt;=dCount,D138+E138+F138,"")</f>
        <v/>
      </c>
    </row>
    <row r="139" spans="2:7" ht="21" customHeight="1" x14ac:dyDescent="0.3">
      <c r="B139" s="22" t="str">
        <f>IF(B138&lt;dCount,B138+1,"")</f>
        <v/>
      </c>
      <c r="C139" s="22" t="str">
        <f>IF(B139&lt;=dCount,"Пополнение вклада","")</f>
        <v/>
      </c>
      <c r="D139" s="23" t="str">
        <f>IF(B139&lt;=dCount,G138,"")</f>
        <v/>
      </c>
      <c r="E139" s="23" t="str">
        <f>IF(B139&lt;=dCount,D139*dRateM,"")</f>
        <v/>
      </c>
      <c r="F139" s="23" t="str">
        <f>IF(B139&lt;=dCount,dAdd,"")</f>
        <v/>
      </c>
      <c r="G139" s="23" t="str">
        <f>IF(B139&lt;=dCount,D139+E139+F139,"")</f>
        <v/>
      </c>
    </row>
    <row r="140" spans="2:7" ht="21" customHeight="1" x14ac:dyDescent="0.3">
      <c r="B140" s="22" t="str">
        <f>IF(B139&lt;dCount,B139+1,"")</f>
        <v/>
      </c>
      <c r="C140" s="22" t="str">
        <f>IF(B140&lt;=dCount,"Пополнение вклада","")</f>
        <v/>
      </c>
      <c r="D140" s="23" t="str">
        <f>IF(B140&lt;=dCount,G139,"")</f>
        <v/>
      </c>
      <c r="E140" s="23" t="str">
        <f>IF(B140&lt;=dCount,D140*dRateM,"")</f>
        <v/>
      </c>
      <c r="F140" s="23" t="str">
        <f>IF(B140&lt;=dCount,dAdd,"")</f>
        <v/>
      </c>
      <c r="G140" s="23" t="str">
        <f>IF(B140&lt;=dCount,D140+E140+F140,"")</f>
        <v/>
      </c>
    </row>
    <row r="141" spans="2:7" ht="21" customHeight="1" x14ac:dyDescent="0.3">
      <c r="B141" s="22" t="str">
        <f>IF(B140&lt;dCount,B140+1,"")</f>
        <v/>
      </c>
      <c r="C141" s="22" t="str">
        <f>IF(B141&lt;=dCount,"Пополнение вклада","")</f>
        <v/>
      </c>
      <c r="D141" s="23" t="str">
        <f>IF(B141&lt;=dCount,G140,"")</f>
        <v/>
      </c>
      <c r="E141" s="23" t="str">
        <f>IF(B141&lt;=dCount,D141*dRateM,"")</f>
        <v/>
      </c>
      <c r="F141" s="23" t="str">
        <f>IF(B141&lt;=dCount,dAdd,"")</f>
        <v/>
      </c>
      <c r="G141" s="23" t="str">
        <f>IF(B141&lt;=dCount,D141+E141+F141,"")</f>
        <v/>
      </c>
    </row>
    <row r="142" spans="2:7" ht="21" customHeight="1" x14ac:dyDescent="0.3">
      <c r="B142" s="22" t="str">
        <f>IF(B141&lt;dCount,B141+1,"")</f>
        <v/>
      </c>
      <c r="C142" s="22" t="str">
        <f>IF(B142&lt;=dCount,"Пополнение вклада","")</f>
        <v/>
      </c>
      <c r="D142" s="23" t="str">
        <f>IF(B142&lt;=dCount,G141,"")</f>
        <v/>
      </c>
      <c r="E142" s="23" t="str">
        <f>IF(B142&lt;=dCount,D142*dRateM,"")</f>
        <v/>
      </c>
      <c r="F142" s="23" t="str">
        <f>IF(B142&lt;=dCount,dAdd,"")</f>
        <v/>
      </c>
      <c r="G142" s="23" t="str">
        <f>IF(B142&lt;=dCount,D142+E142+F142,"")</f>
        <v/>
      </c>
    </row>
    <row r="143" spans="2:7" ht="21" customHeight="1" x14ac:dyDescent="0.3">
      <c r="B143" s="22" t="str">
        <f>IF(B142&lt;dCount,B142+1,"")</f>
        <v/>
      </c>
      <c r="C143" s="22" t="str">
        <f>IF(B143&lt;=dCount,"Пополнение вклада","")</f>
        <v/>
      </c>
      <c r="D143" s="23" t="str">
        <f>IF(B143&lt;=dCount,G142,"")</f>
        <v/>
      </c>
      <c r="E143" s="23" t="str">
        <f>IF(B143&lt;=dCount,D143*dRateM,"")</f>
        <v/>
      </c>
      <c r="F143" s="23" t="str">
        <f>IF(B143&lt;=dCount,dAdd,"")</f>
        <v/>
      </c>
      <c r="G143" s="23" t="str">
        <f>IF(B143&lt;=dCount,D143+E143+F143,"")</f>
        <v/>
      </c>
    </row>
    <row r="144" spans="2:7" ht="21" customHeight="1" x14ac:dyDescent="0.3">
      <c r="B144" s="22" t="str">
        <f>IF(B143&lt;dCount,B143+1,"")</f>
        <v/>
      </c>
      <c r="C144" s="22" t="str">
        <f>IF(B144&lt;=dCount,"Пополнение вклада","")</f>
        <v/>
      </c>
      <c r="D144" s="23" t="str">
        <f>IF(B144&lt;=dCount,G143,"")</f>
        <v/>
      </c>
      <c r="E144" s="23" t="str">
        <f>IF(B144&lt;=dCount,D144*dRateM,"")</f>
        <v/>
      </c>
      <c r="F144" s="23" t="str">
        <f>IF(B144&lt;=dCount,dAdd,"")</f>
        <v/>
      </c>
      <c r="G144" s="23" t="str">
        <f>IF(B144&lt;=dCount,D144+E144+F144,"")</f>
        <v/>
      </c>
    </row>
    <row r="145" spans="2:7" ht="21" customHeight="1" x14ac:dyDescent="0.3">
      <c r="B145" s="22" t="str">
        <f>IF(B144&lt;dCount,B144+1,"")</f>
        <v/>
      </c>
      <c r="C145" s="22" t="str">
        <f>IF(B145&lt;=dCount,"Пополнение вклада","")</f>
        <v/>
      </c>
      <c r="D145" s="23" t="str">
        <f>IF(B145&lt;=dCount,G144,"")</f>
        <v/>
      </c>
      <c r="E145" s="23" t="str">
        <f>IF(B145&lt;=dCount,D145*dRateM,"")</f>
        <v/>
      </c>
      <c r="F145" s="23" t="str">
        <f>IF(B145&lt;=dCount,dAdd,"")</f>
        <v/>
      </c>
      <c r="G145" s="23" t="str">
        <f>IF(B145&lt;=dCount,D145+E145+F145,"")</f>
        <v/>
      </c>
    </row>
    <row r="146" spans="2:7" ht="21" customHeight="1" x14ac:dyDescent="0.3">
      <c r="B146" s="22" t="str">
        <f>IF(B145&lt;dCount,B145+1,"")</f>
        <v/>
      </c>
      <c r="C146" s="22" t="str">
        <f>IF(B146&lt;=dCount,"Пополнение вклада","")</f>
        <v/>
      </c>
      <c r="D146" s="23" t="str">
        <f>IF(B146&lt;=dCount,G145,"")</f>
        <v/>
      </c>
      <c r="E146" s="23" t="str">
        <f>IF(B146&lt;=dCount,D146*dRateM,"")</f>
        <v/>
      </c>
      <c r="F146" s="23" t="str">
        <f>IF(B146&lt;=dCount,dAdd,"")</f>
        <v/>
      </c>
      <c r="G146" s="23" t="str">
        <f>IF(B146&lt;=dCount,D146+E146+F146,"")</f>
        <v/>
      </c>
    </row>
    <row r="147" spans="2:7" ht="21" customHeight="1" x14ac:dyDescent="0.3">
      <c r="B147" s="22" t="str">
        <f>IF(B146&lt;dCount,B146+1,"")</f>
        <v/>
      </c>
      <c r="C147" s="22" t="str">
        <f>IF(B147&lt;=dCount,"Пополнение вклада","")</f>
        <v/>
      </c>
      <c r="D147" s="23" t="str">
        <f>IF(B147&lt;=dCount,G146,"")</f>
        <v/>
      </c>
      <c r="E147" s="23" t="str">
        <f>IF(B147&lt;=dCount,D147*dRateM,"")</f>
        <v/>
      </c>
      <c r="F147" s="23" t="str">
        <f>IF(B147&lt;=dCount,dAdd,"")</f>
        <v/>
      </c>
      <c r="G147" s="23" t="str">
        <f>IF(B147&lt;=dCount,D147+E147+F147,"")</f>
        <v/>
      </c>
    </row>
    <row r="148" spans="2:7" ht="21" customHeight="1" x14ac:dyDescent="0.3">
      <c r="B148" s="22" t="str">
        <f>IF(B147&lt;dCount,B147+1,"")</f>
        <v/>
      </c>
      <c r="C148" s="22" t="str">
        <f>IF(B148&lt;=dCount,"Пополнение вклада","")</f>
        <v/>
      </c>
      <c r="D148" s="23" t="str">
        <f>IF(B148&lt;=dCount,G147,"")</f>
        <v/>
      </c>
      <c r="E148" s="23" t="str">
        <f>IF(B148&lt;=dCount,D148*dRateM,"")</f>
        <v/>
      </c>
      <c r="F148" s="23" t="str">
        <f>IF(B148&lt;=dCount,dAdd,"")</f>
        <v/>
      </c>
      <c r="G148" s="23" t="str">
        <f>IF(B148&lt;=dCount,D148+E148+F148,"")</f>
        <v/>
      </c>
    </row>
    <row r="149" spans="2:7" ht="21" customHeight="1" x14ac:dyDescent="0.3">
      <c r="B149" s="22" t="str">
        <f>IF(B148&lt;dCount,B148+1,"")</f>
        <v/>
      </c>
      <c r="C149" s="22" t="str">
        <f>IF(B149&lt;=dCount,"Пополнение вклада","")</f>
        <v/>
      </c>
      <c r="D149" s="23" t="str">
        <f>IF(B149&lt;=dCount,G148,"")</f>
        <v/>
      </c>
      <c r="E149" s="23" t="str">
        <f>IF(B149&lt;=dCount,D149*dRateM,"")</f>
        <v/>
      </c>
      <c r="F149" s="23" t="str">
        <f>IF(B149&lt;=dCount,dAdd,"")</f>
        <v/>
      </c>
      <c r="G149" s="23" t="str">
        <f>IF(B149&lt;=dCount,D149+E149+F149,"")</f>
        <v/>
      </c>
    </row>
    <row r="150" spans="2:7" ht="21" customHeight="1" x14ac:dyDescent="0.3">
      <c r="B150" s="22" t="str">
        <f>IF(B149&lt;dCount,B149+1,"")</f>
        <v/>
      </c>
      <c r="C150" s="22" t="str">
        <f>IF(B150&lt;=dCount,"Пополнение вклада","")</f>
        <v/>
      </c>
      <c r="D150" s="23" t="str">
        <f>IF(B150&lt;=dCount,G149,"")</f>
        <v/>
      </c>
      <c r="E150" s="23" t="str">
        <f>IF(B150&lt;=dCount,D150*dRateM,"")</f>
        <v/>
      </c>
      <c r="F150" s="23" t="str">
        <f>IF(B150&lt;=dCount,dAdd,"")</f>
        <v/>
      </c>
      <c r="G150" s="23" t="str">
        <f>IF(B150&lt;=dCount,D150+E150+F150,"")</f>
        <v/>
      </c>
    </row>
    <row r="151" spans="2:7" ht="21" customHeight="1" x14ac:dyDescent="0.3">
      <c r="B151" s="22" t="str">
        <f>IF(B150&lt;dCount,B150+1,"")</f>
        <v/>
      </c>
      <c r="C151" s="22" t="str">
        <f>IF(B151&lt;=dCount,"Пополнение вклада","")</f>
        <v/>
      </c>
      <c r="D151" s="23" t="str">
        <f>IF(B151&lt;=dCount,G150,"")</f>
        <v/>
      </c>
      <c r="E151" s="23" t="str">
        <f>IF(B151&lt;=dCount,D151*dRateM,"")</f>
        <v/>
      </c>
      <c r="F151" s="23" t="str">
        <f>IF(B151&lt;=dCount,dAdd,"")</f>
        <v/>
      </c>
      <c r="G151" s="23" t="str">
        <f>IF(B151&lt;=dCount,D151+E151+F151,"")</f>
        <v/>
      </c>
    </row>
    <row r="152" spans="2:7" ht="21" customHeight="1" x14ac:dyDescent="0.3">
      <c r="B152" s="22" t="str">
        <f>IF(B151&lt;dCount,B151+1,"")</f>
        <v/>
      </c>
      <c r="C152" s="22" t="str">
        <f>IF(B152&lt;=dCount,"Пополнение вклада","")</f>
        <v/>
      </c>
      <c r="D152" s="23" t="str">
        <f>IF(B152&lt;=dCount,G151,"")</f>
        <v/>
      </c>
      <c r="E152" s="23" t="str">
        <f>IF(B152&lt;=dCount,D152*dRateM,"")</f>
        <v/>
      </c>
      <c r="F152" s="23" t="str">
        <f>IF(B152&lt;=dCount,dAdd,"")</f>
        <v/>
      </c>
      <c r="G152" s="23" t="str">
        <f>IF(B152&lt;=dCount,D152+E152+F152,"")</f>
        <v/>
      </c>
    </row>
    <row r="153" spans="2:7" ht="21" customHeight="1" x14ac:dyDescent="0.3">
      <c r="B153" s="22" t="str">
        <f>IF(B152&lt;dCount,B152+1,"")</f>
        <v/>
      </c>
      <c r="C153" s="22" t="str">
        <f>IF(B153&lt;=dCount,"Пополнение вклада","")</f>
        <v/>
      </c>
      <c r="D153" s="23" t="str">
        <f>IF(B153&lt;=dCount,G152,"")</f>
        <v/>
      </c>
      <c r="E153" s="23" t="str">
        <f>IF(B153&lt;=dCount,D153*dRateM,"")</f>
        <v/>
      </c>
      <c r="F153" s="23" t="str">
        <f>IF(B153&lt;=dCount,dAdd,"")</f>
        <v/>
      </c>
      <c r="G153" s="23" t="str">
        <f>IF(B153&lt;=dCount,D153+E153+F153,"")</f>
        <v/>
      </c>
    </row>
    <row r="154" spans="2:7" ht="21" customHeight="1" x14ac:dyDescent="0.3">
      <c r="B154" s="22" t="str">
        <f>IF(B153&lt;dCount,B153+1,"")</f>
        <v/>
      </c>
      <c r="C154" s="22" t="str">
        <f>IF(B154&lt;=dCount,"Пополнение вклада","")</f>
        <v/>
      </c>
      <c r="D154" s="23" t="str">
        <f>IF(B154&lt;=dCount,G153,"")</f>
        <v/>
      </c>
      <c r="E154" s="23" t="str">
        <f>IF(B154&lt;=dCount,D154*dRateM,"")</f>
        <v/>
      </c>
      <c r="F154" s="23" t="str">
        <f>IF(B154&lt;=dCount,dAdd,"")</f>
        <v/>
      </c>
      <c r="G154" s="23" t="str">
        <f>IF(B154&lt;=dCount,D154+E154+F154,"")</f>
        <v/>
      </c>
    </row>
    <row r="155" spans="2:7" ht="21" customHeight="1" x14ac:dyDescent="0.3">
      <c r="B155" s="22" t="str">
        <f>IF(B154&lt;dCount,B154+1,"")</f>
        <v/>
      </c>
      <c r="C155" s="22" t="str">
        <f>IF(B155&lt;=dCount,"Пополнение вклада","")</f>
        <v/>
      </c>
      <c r="D155" s="23" t="str">
        <f>IF(B155&lt;=dCount,G154,"")</f>
        <v/>
      </c>
      <c r="E155" s="23" t="str">
        <f>IF(B155&lt;=dCount,D155*dRateM,"")</f>
        <v/>
      </c>
      <c r="F155" s="23" t="str">
        <f>IF(B155&lt;=dCount,dAdd,"")</f>
        <v/>
      </c>
      <c r="G155" s="23" t="str">
        <f>IF(B155&lt;=dCount,D155+E155+F155,"")</f>
        <v/>
      </c>
    </row>
    <row r="156" spans="2:7" ht="21" customHeight="1" x14ac:dyDescent="0.3">
      <c r="B156" s="22" t="str">
        <f>IF(B155&lt;dCount,B155+1,"")</f>
        <v/>
      </c>
      <c r="C156" s="22" t="str">
        <f>IF(B156&lt;=dCount,"Пополнение вклада","")</f>
        <v/>
      </c>
      <c r="D156" s="23" t="str">
        <f>IF(B156&lt;=dCount,G155,"")</f>
        <v/>
      </c>
      <c r="E156" s="23" t="str">
        <f>IF(B156&lt;=dCount,D156*dRateM,"")</f>
        <v/>
      </c>
      <c r="F156" s="23" t="str">
        <f>IF(B156&lt;=dCount,dAdd,"")</f>
        <v/>
      </c>
      <c r="G156" s="23" t="str">
        <f>IF(B156&lt;=dCount,D156+E156+F156,"")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Кредит</vt:lpstr>
      <vt:lpstr>Депозит</vt:lpstr>
      <vt:lpstr>cCount</vt:lpstr>
      <vt:lpstr>cPayment</vt:lpstr>
      <vt:lpstr>cRate</vt:lpstr>
      <vt:lpstr>cRateM</vt:lpstr>
      <vt:lpstr>cSumm</vt:lpstr>
      <vt:lpstr>dAdd</vt:lpstr>
      <vt:lpstr>dCount</vt:lpstr>
      <vt:lpstr>dRate</vt:lpstr>
      <vt:lpstr>dRateM</vt:lpstr>
      <vt:lpstr>dResult</vt:lpstr>
      <vt:lpstr>dSumm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Litskevich</dc:creator>
  <cp:lastModifiedBy>Ivan Litskevich</cp:lastModifiedBy>
  <dcterms:created xsi:type="dcterms:W3CDTF">2019-09-06T12:16:48Z</dcterms:created>
  <dcterms:modified xsi:type="dcterms:W3CDTF">2019-09-06T14:18:34Z</dcterms:modified>
</cp:coreProperties>
</file>