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Volumes/lalala/项目/-/"/>
    </mc:Choice>
  </mc:AlternateContent>
  <bookViews>
    <workbookView xWindow="880" yWindow="460" windowWidth="27920" windowHeight="17540" tabRatio="500" activeTab="1"/>
  </bookViews>
  <sheets>
    <sheet name="12月" sheetId="1" r:id="rId1"/>
    <sheet name="1月" sheetId="2" r:id="rId2"/>
    <sheet name="2月&amp;过年" sheetId="3" r:id="rId3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4" i="2" l="1"/>
  <c r="I21" i="2"/>
  <c r="I22" i="2"/>
  <c r="I23" i="2"/>
  <c r="I20" i="2"/>
  <c r="J6" i="2"/>
  <c r="J8" i="2"/>
  <c r="F2" i="2"/>
  <c r="J10" i="2"/>
  <c r="J9" i="2"/>
  <c r="J7" i="2"/>
  <c r="N7" i="2"/>
  <c r="C1" i="2"/>
  <c r="C2" i="2"/>
  <c r="I3" i="2"/>
  <c r="I2" i="2"/>
  <c r="F2" i="1"/>
  <c r="I2" i="1"/>
  <c r="I3" i="1"/>
  <c r="I9" i="1"/>
  <c r="I10" i="1"/>
  <c r="I11" i="1"/>
  <c r="M10" i="1"/>
  <c r="I12" i="1"/>
  <c r="I13" i="1"/>
  <c r="B17" i="1"/>
  <c r="B32" i="1"/>
  <c r="C1" i="1"/>
  <c r="F2" i="3"/>
  <c r="C1" i="3"/>
  <c r="C2" i="3"/>
  <c r="I3" i="3"/>
  <c r="I2" i="3"/>
  <c r="F1" i="3"/>
  <c r="C2" i="1"/>
</calcChain>
</file>

<file path=xl/sharedStrings.xml><?xml version="1.0" encoding="utf-8"?>
<sst xmlns="http://schemas.openxmlformats.org/spreadsheetml/2006/main" count="246" uniqueCount="95">
  <si>
    <t>日期</t>
    <rPh sb="0" eb="1">
      <t>ri'qi</t>
    </rPh>
    <phoneticPr fontId="1" type="noConversion"/>
  </si>
  <si>
    <t>金额</t>
    <rPh sb="0" eb="1">
      <t>jin'e</t>
    </rPh>
    <phoneticPr fontId="1" type="noConversion"/>
  </si>
  <si>
    <t>备注</t>
    <rPh sb="0" eb="1">
      <t>bei'zhu</t>
    </rPh>
    <phoneticPr fontId="1" type="noConversion"/>
  </si>
  <si>
    <t>房租</t>
    <rPh sb="0" eb="1">
      <t>fang'zu</t>
    </rPh>
    <phoneticPr fontId="1" type="noConversion"/>
  </si>
  <si>
    <t>早饭</t>
    <rPh sb="0" eb="1">
      <t>zao'fan</t>
    </rPh>
    <phoneticPr fontId="1" type="noConversion"/>
  </si>
  <si>
    <t>总计</t>
    <rPh sb="0" eb="1">
      <t>zong'ji</t>
    </rPh>
    <phoneticPr fontId="1" type="noConversion"/>
  </si>
  <si>
    <t>给老父亲买的足贴</t>
    <rPh sb="0" eb="1">
      <t>gei'lao'fu'qin</t>
    </rPh>
    <rPh sb="4" eb="5">
      <t>mai'de</t>
    </rPh>
    <rPh sb="6" eb="7">
      <t>zu'tie</t>
    </rPh>
    <phoneticPr fontId="1" type="noConversion"/>
  </si>
  <si>
    <t>午饭</t>
    <rPh sb="0" eb="1">
      <t>wu'fan</t>
    </rPh>
    <phoneticPr fontId="1" type="noConversion"/>
  </si>
  <si>
    <t>晚饭</t>
    <rPh sb="0" eb="1">
      <t>wan'fan</t>
    </rPh>
    <phoneticPr fontId="1" type="noConversion"/>
  </si>
  <si>
    <t>支付宝套现：8+9+12-10</t>
    <rPh sb="0" eb="1">
      <t>z'f'b</t>
    </rPh>
    <rPh sb="3" eb="4">
      <t>tao'xian</t>
    </rPh>
    <phoneticPr fontId="1" type="noConversion"/>
  </si>
  <si>
    <t>支付宝套现：8+9-10</t>
    <rPh sb="0" eb="1">
      <t>z'f'b</t>
    </rPh>
    <rPh sb="3" eb="4">
      <t>tao'xian</t>
    </rPh>
    <phoneticPr fontId="1" type="noConversion"/>
  </si>
  <si>
    <t>购物</t>
    <rPh sb="0" eb="1">
      <t>gou'wu</t>
    </rPh>
    <phoneticPr fontId="1" type="noConversion"/>
  </si>
  <si>
    <t>话费176</t>
    <rPh sb="0" eb="1">
      <t>hua'fei</t>
    </rPh>
    <phoneticPr fontId="1" type="noConversion"/>
  </si>
  <si>
    <t>购物-毛巾</t>
    <rPh sb="0" eb="1">
      <t>gou'wu</t>
    </rPh>
    <rPh sb="3" eb="4">
      <t>mao'jin</t>
    </rPh>
    <phoneticPr fontId="1" type="noConversion"/>
  </si>
  <si>
    <t>购物-椰青</t>
    <rPh sb="0" eb="1">
      <t>gou'wu</t>
    </rPh>
    <rPh sb="3" eb="4">
      <t>ye'qing</t>
    </rPh>
    <phoneticPr fontId="1" type="noConversion"/>
  </si>
  <si>
    <t>支出合计</t>
    <rPh sb="0" eb="1">
      <t>zhi'chu</t>
    </rPh>
    <rPh sb="2" eb="3">
      <t>he'ji</t>
    </rPh>
    <phoneticPr fontId="1" type="noConversion"/>
  </si>
  <si>
    <t>预算剩余</t>
    <rPh sb="0" eb="1">
      <t>yu'suan</t>
    </rPh>
    <rPh sb="2" eb="3">
      <t>sheng'yu</t>
    </rPh>
    <phoneticPr fontId="1" type="noConversion"/>
  </si>
  <si>
    <t>交通</t>
    <rPh sb="0" eb="1">
      <t>jiao'tong</t>
    </rPh>
    <phoneticPr fontId="1" type="noConversion"/>
  </si>
  <si>
    <t>剩余天数</t>
    <rPh sb="0" eb="1">
      <t>sheng'yu</t>
    </rPh>
    <rPh sb="2" eb="3">
      <t>tian'shu</t>
    </rPh>
    <phoneticPr fontId="1" type="noConversion"/>
  </si>
  <si>
    <t>按天预算</t>
    <rPh sb="0" eb="1">
      <t>an'tian</t>
    </rPh>
    <rPh sb="2" eb="3">
      <t>yu'suan</t>
    </rPh>
    <phoneticPr fontId="1" type="noConversion"/>
  </si>
  <si>
    <t>交通</t>
    <rPh sb="0" eb="1">
      <t>jiao'tng</t>
    </rPh>
    <phoneticPr fontId="1" type="noConversion"/>
  </si>
  <si>
    <t>晚饭</t>
    <rPh sb="0" eb="1">
      <t>wn'fan</t>
    </rPh>
    <phoneticPr fontId="1" type="noConversion"/>
  </si>
  <si>
    <t>椰青</t>
    <rPh sb="0" eb="1">
      <t>ye'qing</t>
    </rPh>
    <phoneticPr fontId="1" type="noConversion"/>
  </si>
  <si>
    <t>衣服</t>
    <rPh sb="0" eb="1">
      <t>yi'fu</t>
    </rPh>
    <phoneticPr fontId="1" type="noConversion"/>
  </si>
  <si>
    <t>汗蒸</t>
    <rPh sb="0" eb="1">
      <t>han'zhneg</t>
    </rPh>
    <phoneticPr fontId="1" type="noConversion"/>
  </si>
  <si>
    <t>2019/2月&amp;过年</t>
    <rPh sb="6" eb="7">
      <t>yue</t>
    </rPh>
    <rPh sb="8" eb="9">
      <t>guo'nian</t>
    </rPh>
    <phoneticPr fontId="1" type="noConversion"/>
  </si>
  <si>
    <t>2018/12月</t>
    <rPh sb="7" eb="8">
      <t>yue</t>
    </rPh>
    <phoneticPr fontId="1" type="noConversion"/>
  </si>
  <si>
    <t>购物-巧克力</t>
    <rPh sb="0" eb="1">
      <t>gou'wu</t>
    </rPh>
    <rPh sb="3" eb="4">
      <t>qiao'ke'li</t>
    </rPh>
    <phoneticPr fontId="1" type="noConversion"/>
  </si>
  <si>
    <t>交通</t>
    <rPh sb="0" eb="1">
      <t>jiao'ton</t>
    </rPh>
    <phoneticPr fontId="1" type="noConversion"/>
  </si>
  <si>
    <t>家乐福</t>
    <rPh sb="0" eb="1">
      <t>jia'le'fu</t>
    </rPh>
    <phoneticPr fontId="1" type="noConversion"/>
  </si>
  <si>
    <t>麦片</t>
    <rPh sb="0" eb="1">
      <t>mai'pian</t>
    </rPh>
    <phoneticPr fontId="1" type="noConversion"/>
  </si>
  <si>
    <t>靳晨剑的演出服</t>
    <rPh sb="0" eb="1">
      <t>jin</t>
    </rPh>
    <rPh sb="1" eb="2">
      <t>chen'jian</t>
    </rPh>
    <rPh sb="2" eb="3">
      <t>jian</t>
    </rPh>
    <rPh sb="3" eb="4">
      <t>de</t>
    </rPh>
    <rPh sb="4" eb="5">
      <t>yan'chu'fu</t>
    </rPh>
    <phoneticPr fontId="1" type="noConversion"/>
  </si>
  <si>
    <t>购物-奶粉+肩颈舒</t>
    <rPh sb="0" eb="1">
      <t>gou'wu</t>
    </rPh>
    <rPh sb="3" eb="4">
      <t>nai'fne</t>
    </rPh>
    <rPh sb="6" eb="7">
      <t>jian'jing'shu</t>
    </rPh>
    <phoneticPr fontId="1" type="noConversion"/>
  </si>
  <si>
    <t>海豹油</t>
    <rPh sb="0" eb="1">
      <t>hia'bao'you</t>
    </rPh>
    <phoneticPr fontId="1" type="noConversion"/>
  </si>
  <si>
    <t>维骨力</t>
    <rPh sb="0" eb="1">
      <t>wei'gu'li</t>
    </rPh>
    <phoneticPr fontId="1" type="noConversion"/>
  </si>
  <si>
    <t>蜂蜜坚果</t>
    <rPh sb="0" eb="1">
      <t>feng'mi</t>
    </rPh>
    <rPh sb="2" eb="3">
      <t>jian'guo</t>
    </rPh>
    <phoneticPr fontId="1" type="noConversion"/>
  </si>
  <si>
    <t>汗蒸</t>
    <rPh sb="0" eb="1">
      <t>han'zheng</t>
    </rPh>
    <phoneticPr fontId="1" type="noConversion"/>
  </si>
  <si>
    <t>牙刷</t>
    <rPh sb="0" eb="1">
      <t>ya'shua</t>
    </rPh>
    <phoneticPr fontId="1" type="noConversion"/>
  </si>
  <si>
    <t>1-必需交通</t>
    <rPh sb="2" eb="3">
      <t>bi'xu</t>
    </rPh>
    <rPh sb="4" eb="5">
      <t>jiao'tong</t>
    </rPh>
    <phoneticPr fontId="1" type="noConversion"/>
  </si>
  <si>
    <t>1,2,3-必需统计</t>
    <rPh sb="6" eb="7">
      <t>bi'xu</t>
    </rPh>
    <rPh sb="8" eb="9">
      <t>tong'ji</t>
    </rPh>
    <phoneticPr fontId="1" type="noConversion"/>
  </si>
  <si>
    <t>5-房租</t>
    <rPh sb="2" eb="3">
      <t>fang'zu</t>
    </rPh>
    <phoneticPr fontId="1" type="noConversion"/>
  </si>
  <si>
    <t>类别（1-必需交通，2-必需吃饭，3-必需购物，
4-非必需购物，5-房租）</t>
    <rPh sb="0" eb="1">
      <t>lei'bie</t>
    </rPh>
    <rPh sb="5" eb="6">
      <t>bi'xu</t>
    </rPh>
    <rPh sb="6" eb="7">
      <t>xu</t>
    </rPh>
    <rPh sb="7" eb="8">
      <t>jiao'tong</t>
    </rPh>
    <rPh sb="12" eb="13">
      <t>bi'xu</t>
    </rPh>
    <rPh sb="14" eb="15">
      <t>chi'fan</t>
    </rPh>
    <rPh sb="19" eb="20">
      <t>bi'xu</t>
    </rPh>
    <rPh sb="21" eb="22">
      <t>gou'wu</t>
    </rPh>
    <rPh sb="27" eb="28">
      <t>fei'bi'xu</t>
    </rPh>
    <rPh sb="30" eb="31">
      <t>gou'wu</t>
    </rPh>
    <rPh sb="35" eb="36">
      <t>fang'zu</t>
    </rPh>
    <phoneticPr fontId="1" type="noConversion"/>
  </si>
  <si>
    <t>2-必需吃喝</t>
    <rPh sb="2" eb="3">
      <t>bi'xu</t>
    </rPh>
    <rPh sb="4" eb="5">
      <t>ch'f</t>
    </rPh>
    <rPh sb="5" eb="6">
      <t>he</t>
    </rPh>
    <phoneticPr fontId="1" type="noConversion"/>
  </si>
  <si>
    <t>类别</t>
    <rPh sb="0" eb="1">
      <t>lei'bie</t>
    </rPh>
    <phoneticPr fontId="1" type="noConversion"/>
  </si>
  <si>
    <t>按类别统计花费</t>
    <rPh sb="0" eb="1">
      <t>an</t>
    </rPh>
    <rPh sb="1" eb="2">
      <t>lei'bie</t>
    </rPh>
    <rPh sb="3" eb="4">
      <t>tong'ji</t>
    </rPh>
    <rPh sb="5" eb="6">
      <t>hua'fei</t>
    </rPh>
    <phoneticPr fontId="1" type="noConversion"/>
  </si>
  <si>
    <t>3-必须购物（消费品）</t>
    <rPh sb="2" eb="3">
      <t>bi'xu'gou'wu</t>
    </rPh>
    <rPh sb="7" eb="8">
      <t>xiao'fei'pin</t>
    </rPh>
    <phoneticPr fontId="1" type="noConversion"/>
  </si>
  <si>
    <t>4-非必需购物（衣服等）</t>
    <rPh sb="2" eb="3">
      <t>fei'bi'xu</t>
    </rPh>
    <rPh sb="5" eb="6">
      <t>gou'wu</t>
    </rPh>
    <rPh sb="8" eb="9">
      <t>yi'fu</t>
    </rPh>
    <rPh sb="10" eb="11">
      <t>deng</t>
    </rPh>
    <phoneticPr fontId="1" type="noConversion"/>
  </si>
  <si>
    <t>午饭</t>
    <rPh sb="0" eb="1">
      <t>wu'fna</t>
    </rPh>
    <phoneticPr fontId="1" type="noConversion"/>
  </si>
  <si>
    <t>购物-羽绒服</t>
    <rPh sb="0" eb="1">
      <t>gou'wu</t>
    </rPh>
    <rPh sb="3" eb="4">
      <t>yu'rong'fu</t>
    </rPh>
    <phoneticPr fontId="1" type="noConversion"/>
  </si>
  <si>
    <t>午饭</t>
    <rPh sb="0" eb="1">
      <t>wu'fn</t>
    </rPh>
    <phoneticPr fontId="1" type="noConversion"/>
  </si>
  <si>
    <t>鞋</t>
    <rPh sb="0" eb="1">
      <t>xie</t>
    </rPh>
    <phoneticPr fontId="1" type="noConversion"/>
  </si>
  <si>
    <t>购水果</t>
    <rPh sb="0" eb="1">
      <t>gou'shui'guo</t>
    </rPh>
    <phoneticPr fontId="1" type="noConversion"/>
  </si>
  <si>
    <t>啊皮的蛋卷</t>
    <rPh sb="0" eb="1">
      <t>a'pi</t>
    </rPh>
    <rPh sb="3" eb="4">
      <t>dan'juan</t>
    </rPh>
    <phoneticPr fontId="1" type="noConversion"/>
  </si>
  <si>
    <t>交通</t>
    <rPh sb="0" eb="1">
      <t>jiao't</t>
    </rPh>
    <phoneticPr fontId="1" type="noConversion"/>
  </si>
  <si>
    <t>牛肉块</t>
    <rPh sb="0" eb="1">
      <t>niu'rou'kuai</t>
    </rPh>
    <phoneticPr fontId="1" type="noConversion"/>
  </si>
  <si>
    <t>晚饭</t>
    <rPh sb="0" eb="1">
      <t>wan'f</t>
    </rPh>
    <phoneticPr fontId="1" type="noConversion"/>
  </si>
  <si>
    <t>橙子</t>
    <rPh sb="0" eb="1">
      <t>chneg'zi</t>
    </rPh>
    <phoneticPr fontId="1" type="noConversion"/>
  </si>
  <si>
    <t>辣条</t>
    <rPh sb="0" eb="1">
      <t>la'tiao</t>
    </rPh>
    <phoneticPr fontId="1" type="noConversion"/>
  </si>
  <si>
    <t>床垫</t>
    <rPh sb="0" eb="1">
      <t>chuang'dian</t>
    </rPh>
    <phoneticPr fontId="1" type="noConversion"/>
  </si>
  <si>
    <t>超市</t>
    <rPh sb="0" eb="1">
      <t>chao'shi</t>
    </rPh>
    <phoneticPr fontId="1" type="noConversion"/>
  </si>
  <si>
    <t>小提琴肩托</t>
    <rPh sb="0" eb="1">
      <t>xiao'ti'qin</t>
    </rPh>
    <rPh sb="3" eb="4">
      <t>jian'tuo</t>
    </rPh>
    <phoneticPr fontId="1" type="noConversion"/>
  </si>
  <si>
    <t>汗蒸</t>
    <rPh sb="0" eb="1">
      <t>han'z</t>
    </rPh>
    <phoneticPr fontId="1" type="noConversion"/>
  </si>
  <si>
    <t>2019/1月</t>
    <rPh sb="6" eb="7">
      <t>yue</t>
    </rPh>
    <phoneticPr fontId="1" type="noConversion"/>
  </si>
  <si>
    <t>卫生纸+面</t>
    <rPh sb="0" eb="1">
      <t>wei'sheng'zhi</t>
    </rPh>
    <rPh sb="4" eb="5">
      <t>mian</t>
    </rPh>
    <phoneticPr fontId="1" type="noConversion"/>
  </si>
  <si>
    <t>水果</t>
    <rPh sb="0" eb="1">
      <t>shui'guo</t>
    </rPh>
    <phoneticPr fontId="1" type="noConversion"/>
  </si>
  <si>
    <t>早饭</t>
    <rPh sb="0" eb="1">
      <t>zao'f</t>
    </rPh>
    <phoneticPr fontId="1" type="noConversion"/>
  </si>
  <si>
    <t>午饭</t>
    <rPh sb="0" eb="1">
      <t>wu'f</t>
    </rPh>
    <phoneticPr fontId="1" type="noConversion"/>
  </si>
  <si>
    <t>汗蒸</t>
    <rPh sb="0" eb="1">
      <t>h'z</t>
    </rPh>
    <phoneticPr fontId="1" type="noConversion"/>
  </si>
  <si>
    <t>猫薄荷</t>
    <rPh sb="0" eb="1">
      <t>mao</t>
    </rPh>
    <rPh sb="1" eb="2">
      <t>bo'he</t>
    </rPh>
    <phoneticPr fontId="1" type="noConversion"/>
  </si>
  <si>
    <t>可乐</t>
    <rPh sb="0" eb="1">
      <t>k'l</t>
    </rPh>
    <phoneticPr fontId="1" type="noConversion"/>
  </si>
  <si>
    <t>交通</t>
    <rPh sb="0" eb="1">
      <t>j't</t>
    </rPh>
    <phoneticPr fontId="1" type="noConversion"/>
  </si>
  <si>
    <t>午饭</t>
    <rPh sb="0" eb="1">
      <t>w'f</t>
    </rPh>
    <phoneticPr fontId="1" type="noConversion"/>
  </si>
  <si>
    <t>枕头</t>
    <rPh sb="0" eb="1">
      <t>zhen't</t>
    </rPh>
    <phoneticPr fontId="1" type="noConversion"/>
  </si>
  <si>
    <t>大巴票</t>
    <rPh sb="0" eb="1">
      <t>da'ba</t>
    </rPh>
    <rPh sb="2" eb="3">
      <t>p</t>
    </rPh>
    <phoneticPr fontId="1" type="noConversion"/>
  </si>
  <si>
    <t>首汽充值</t>
    <rPh sb="0" eb="1">
      <t>shou'qi</t>
    </rPh>
    <rPh sb="2" eb="3">
      <t>chong'zhi</t>
    </rPh>
    <phoneticPr fontId="1" type="noConversion"/>
  </si>
  <si>
    <t>臭豆腐</t>
    <rPh sb="0" eb="1">
      <t>chou'dou'f</t>
    </rPh>
    <phoneticPr fontId="1" type="noConversion"/>
  </si>
  <si>
    <t>草莓</t>
    <rPh sb="0" eb="1">
      <t>cao'mei</t>
    </rPh>
    <phoneticPr fontId="1" type="noConversion"/>
  </si>
  <si>
    <t>辣条</t>
    <rPh sb="0" eb="1">
      <t>la't</t>
    </rPh>
    <phoneticPr fontId="1" type="noConversion"/>
  </si>
  <si>
    <t>烧饼</t>
    <rPh sb="0" eb="1">
      <t>shao'bing</t>
    </rPh>
    <phoneticPr fontId="1" type="noConversion"/>
  </si>
  <si>
    <t>猴姑米稀</t>
    <rPh sb="0" eb="1">
      <t>hou'gu'mi'xi</t>
    </rPh>
    <phoneticPr fontId="1" type="noConversion"/>
  </si>
  <si>
    <t>晚饭</t>
    <rPh sb="0" eb="1">
      <t>wan'fna</t>
    </rPh>
    <phoneticPr fontId="1" type="noConversion"/>
  </si>
  <si>
    <t>酸辣粉等</t>
    <rPh sb="0" eb="1">
      <t>suan'la'fe</t>
    </rPh>
    <rPh sb="3" eb="4">
      <t>deng</t>
    </rPh>
    <phoneticPr fontId="1" type="noConversion"/>
  </si>
  <si>
    <t>数量</t>
    <rPh sb="0" eb="1">
      <t>shu'liang</t>
    </rPh>
    <phoneticPr fontId="1" type="noConversion"/>
  </si>
  <si>
    <t>吃喝</t>
    <rPh sb="0" eb="1">
      <t>chi'he</t>
    </rPh>
    <phoneticPr fontId="1" type="noConversion"/>
  </si>
  <si>
    <t>必需购物</t>
    <rPh sb="0" eb="1">
      <t>bi'xu</t>
    </rPh>
    <rPh sb="2" eb="3">
      <t>gou'wu</t>
    </rPh>
    <phoneticPr fontId="1" type="noConversion"/>
  </si>
  <si>
    <t>非必需购物</t>
    <rPh sb="0" eb="1">
      <t>fei'bi'xu</t>
    </rPh>
    <rPh sb="3" eb="4">
      <t>gou'wu</t>
    </rPh>
    <phoneticPr fontId="1" type="noConversion"/>
  </si>
  <si>
    <t>房租</t>
    <rPh sb="0" eb="1">
      <t>fagn'zu</t>
    </rPh>
    <phoneticPr fontId="1" type="noConversion"/>
  </si>
  <si>
    <t>帽子</t>
    <rPh sb="0" eb="1">
      <t>mao'z</t>
    </rPh>
    <phoneticPr fontId="1" type="noConversion"/>
  </si>
  <si>
    <t>秋裤</t>
    <rPh sb="0" eb="1">
      <t>iu'ku</t>
    </rPh>
    <phoneticPr fontId="1" type="noConversion"/>
  </si>
  <si>
    <t>电影</t>
    <rPh sb="0" eb="1">
      <t>dian'ying</t>
    </rPh>
    <phoneticPr fontId="1" type="noConversion"/>
  </si>
  <si>
    <t>橙汁</t>
    <rPh sb="0" eb="1">
      <t>cheng'zhi</t>
    </rPh>
    <phoneticPr fontId="1" type="noConversion"/>
  </si>
  <si>
    <t>话费</t>
    <rPh sb="0" eb="1">
      <t>hua'fei</t>
    </rPh>
    <phoneticPr fontId="1" type="noConversion"/>
  </si>
  <si>
    <t>提琴</t>
    <rPh sb="0" eb="1">
      <t>ti'q</t>
    </rPh>
    <phoneticPr fontId="1" type="noConversion"/>
  </si>
  <si>
    <t>橙汁</t>
    <rPh sb="0" eb="1">
      <t>cheng'z</t>
    </rPh>
    <phoneticPr fontId="1" type="noConversion"/>
  </si>
  <si>
    <t>超市</t>
    <rPh sb="0" eb="1">
      <t>c's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</si>
</sst>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6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24"/>
      <color rgb="FFFF0000"/>
      <name val="DengXian (正文)"/>
      <charset val="134"/>
    </font>
    <font>
      <sz val="24"/>
      <color theme="1"/>
      <name val="DengXian"/>
      <family val="2"/>
      <charset val="134"/>
      <scheme val="minor"/>
    </font>
    <font>
      <sz val="14"/>
      <color rgb="FFFF0000"/>
      <name val="DengXian"/>
      <family val="2"/>
      <charset val="134"/>
      <scheme val="minor"/>
    </font>
    <font>
      <sz val="16"/>
      <color rgb="FFFF0000"/>
      <name val="DengXian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14" fontId="0" fillId="0" borderId="0" xfId="0" applyNumberFormat="1"/>
    <xf numFmtId="176" fontId="0" fillId="0" borderId="0" xfId="0" applyNumberFormat="1"/>
    <xf numFmtId="0" fontId="4" fillId="2" borderId="0" xfId="0" applyFont="1" applyFill="1" applyAlignment="1">
      <alignment horizontal="center" vertical="center"/>
    </xf>
    <xf numFmtId="0" fontId="0" fillId="2" borderId="0" xfId="0" applyFill="1"/>
    <xf numFmtId="0" fontId="0" fillId="2" borderId="0" xfId="0" applyFill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5" fillId="0" borderId="0" xfId="0" applyFont="1"/>
    <xf numFmtId="14" fontId="0" fillId="0" borderId="0" xfId="0" applyNumberFormat="1" applyAlignment="1">
      <alignment horizontal="right" vertical="center"/>
    </xf>
    <xf numFmtId="14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0" fillId="2" borderId="0" xfId="0" applyFill="1" applyAlignment="1">
      <alignment horizontal="right"/>
    </xf>
    <xf numFmtId="14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right"/>
    </xf>
    <xf numFmtId="14" fontId="0" fillId="2" borderId="0" xfId="0" applyNumberFormat="1" applyFill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14" fontId="0" fillId="2" borderId="0" xfId="0" applyNumberFormat="1" applyFill="1" applyAlignment="1">
      <alignment horizontal="right" vertical="center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2"/>
  <sheetViews>
    <sheetView workbookViewId="0">
      <selection activeCell="I10" sqref="I10"/>
    </sheetView>
  </sheetViews>
  <sheetFormatPr baseColWidth="10" defaultRowHeight="16" x14ac:dyDescent="0.2"/>
  <cols>
    <col min="1" max="1" width="24.6640625" customWidth="1"/>
    <col min="2" max="2" width="19.33203125" customWidth="1"/>
    <col min="3" max="3" width="29.33203125" customWidth="1"/>
    <col min="4" max="4" width="11.1640625" customWidth="1"/>
    <col min="5" max="5" width="13.6640625" customWidth="1"/>
    <col min="6" max="6" width="10.33203125" customWidth="1"/>
    <col min="8" max="8" width="22.83203125" customWidth="1"/>
    <col min="9" max="9" width="15" customWidth="1"/>
    <col min="12" max="12" width="14.6640625" customWidth="1"/>
  </cols>
  <sheetData>
    <row r="1" spans="1:13" ht="31" customHeight="1" x14ac:dyDescent="0.2">
      <c r="A1" s="21" t="s">
        <v>26</v>
      </c>
      <c r="B1" s="3" t="s">
        <v>15</v>
      </c>
      <c r="C1" s="5">
        <f>SUMIF(B4:B102,"&lt;0")</f>
        <v>-5597.16</v>
      </c>
      <c r="E1" s="4"/>
      <c r="F1" s="5"/>
    </row>
    <row r="2" spans="1:13" ht="45" customHeight="1" x14ac:dyDescent="0.25">
      <c r="A2" s="22"/>
      <c r="B2" s="6" t="s">
        <v>16</v>
      </c>
      <c r="C2">
        <f>3000+C1</f>
        <v>-2597.16</v>
      </c>
      <c r="E2" s="7" t="s">
        <v>18</v>
      </c>
      <c r="F2">
        <f ca="1">DATE(2019,1,1)-TODAY()</f>
        <v>-29</v>
      </c>
      <c r="H2" s="7" t="s">
        <v>19</v>
      </c>
      <c r="I2">
        <f ca="1">C2/F2</f>
        <v>89.557241379310341</v>
      </c>
    </row>
    <row r="3" spans="1:13" s="10" customFormat="1" ht="61" customHeight="1" x14ac:dyDescent="0.2">
      <c r="A3" s="10" t="s">
        <v>0</v>
      </c>
      <c r="B3" s="10" t="s">
        <v>1</v>
      </c>
      <c r="C3" s="10" t="s">
        <v>2</v>
      </c>
      <c r="D3" s="18" t="s">
        <v>41</v>
      </c>
      <c r="E3" s="19"/>
      <c r="F3" s="19"/>
      <c r="G3" s="19"/>
      <c r="H3" s="19"/>
      <c r="I3" s="10">
        <f ca="1">C2/(F2-1)</f>
        <v>86.571999999999989</v>
      </c>
    </row>
    <row r="4" spans="1:13" x14ac:dyDescent="0.2">
      <c r="A4" s="17">
        <v>43435</v>
      </c>
      <c r="B4">
        <v>-25</v>
      </c>
      <c r="C4" t="s">
        <v>13</v>
      </c>
      <c r="D4">
        <v>3</v>
      </c>
    </row>
    <row r="5" spans="1:13" x14ac:dyDescent="0.2">
      <c r="A5" s="17"/>
      <c r="B5">
        <v>-20</v>
      </c>
      <c r="C5" t="s">
        <v>14</v>
      </c>
      <c r="D5">
        <v>2</v>
      </c>
    </row>
    <row r="6" spans="1:13" x14ac:dyDescent="0.2">
      <c r="A6" s="1">
        <v>43436</v>
      </c>
      <c r="B6">
        <v>-10</v>
      </c>
      <c r="C6" t="s">
        <v>12</v>
      </c>
      <c r="D6">
        <v>3</v>
      </c>
    </row>
    <row r="7" spans="1:13" x14ac:dyDescent="0.2">
      <c r="A7" s="17">
        <v>43437</v>
      </c>
      <c r="B7">
        <v>-11</v>
      </c>
      <c r="C7" t="s">
        <v>17</v>
      </c>
      <c r="D7">
        <v>1</v>
      </c>
    </row>
    <row r="8" spans="1:13" x14ac:dyDescent="0.2">
      <c r="A8" s="17"/>
      <c r="B8">
        <v>-89</v>
      </c>
      <c r="C8" t="s">
        <v>11</v>
      </c>
      <c r="D8">
        <v>4</v>
      </c>
      <c r="G8" s="11" t="s">
        <v>43</v>
      </c>
      <c r="H8" s="4" t="s">
        <v>2</v>
      </c>
      <c r="I8" s="4" t="s">
        <v>44</v>
      </c>
    </row>
    <row r="9" spans="1:13" x14ac:dyDescent="0.2">
      <c r="A9" s="17"/>
      <c r="B9">
        <v>-6</v>
      </c>
      <c r="C9" t="s">
        <v>4</v>
      </c>
      <c r="D9">
        <v>2</v>
      </c>
      <c r="G9">
        <v>1</v>
      </c>
      <c r="H9" s="4" t="s">
        <v>38</v>
      </c>
      <c r="I9">
        <f>SUMIF($D$4:$D126,G9,$B4:$B$128)</f>
        <v>-200</v>
      </c>
    </row>
    <row r="10" spans="1:13" x14ac:dyDescent="0.2">
      <c r="A10" s="17"/>
      <c r="B10">
        <v>-4</v>
      </c>
      <c r="C10" t="s">
        <v>7</v>
      </c>
      <c r="D10">
        <v>2</v>
      </c>
      <c r="G10">
        <v>2</v>
      </c>
      <c r="H10" s="4" t="s">
        <v>42</v>
      </c>
      <c r="I10">
        <f>SUMIF($D$4:$D127,G10,$B$4:$B$128)</f>
        <v>-821.61999999999989</v>
      </c>
      <c r="L10" s="4" t="s">
        <v>39</v>
      </c>
      <c r="M10">
        <f>SUM(I9:I11)</f>
        <v>-1723.1599999999999</v>
      </c>
    </row>
    <row r="11" spans="1:13" x14ac:dyDescent="0.2">
      <c r="A11" s="20">
        <v>43438</v>
      </c>
      <c r="B11">
        <v>-10</v>
      </c>
      <c r="C11" t="s">
        <v>17</v>
      </c>
      <c r="D11">
        <v>1</v>
      </c>
      <c r="G11">
        <v>3</v>
      </c>
      <c r="H11" s="4" t="s">
        <v>45</v>
      </c>
      <c r="I11">
        <f>SUMIF($D$4:$D128,G11,$B$4:$B$128)</f>
        <v>-701.54000000000008</v>
      </c>
    </row>
    <row r="12" spans="1:13" x14ac:dyDescent="0.2">
      <c r="A12" s="20"/>
      <c r="B12">
        <v>18</v>
      </c>
      <c r="C12" t="s">
        <v>9</v>
      </c>
      <c r="G12">
        <v>4</v>
      </c>
      <c r="H12" s="4" t="s">
        <v>46</v>
      </c>
      <c r="I12">
        <f ca="1">SUMIF($D$4:$D129,G12,$B$4:$B$128)</f>
        <v>-2406</v>
      </c>
    </row>
    <row r="13" spans="1:13" x14ac:dyDescent="0.2">
      <c r="A13" s="20"/>
      <c r="B13">
        <v>-7</v>
      </c>
      <c r="C13" t="s">
        <v>8</v>
      </c>
      <c r="D13">
        <v>2</v>
      </c>
      <c r="G13">
        <v>5</v>
      </c>
      <c r="H13" s="4" t="s">
        <v>40</v>
      </c>
      <c r="I13">
        <f ca="1">SUMIF($D$4:$D130,G13,$B$4:$B$128)</f>
        <v>-1468</v>
      </c>
    </row>
    <row r="14" spans="1:13" x14ac:dyDescent="0.2">
      <c r="A14" s="20"/>
      <c r="B14">
        <v>-8</v>
      </c>
      <c r="C14" t="s">
        <v>7</v>
      </c>
      <c r="D14">
        <v>2</v>
      </c>
    </row>
    <row r="15" spans="1:13" x14ac:dyDescent="0.2">
      <c r="A15" s="20"/>
      <c r="B15">
        <v>-6</v>
      </c>
      <c r="C15" t="s">
        <v>4</v>
      </c>
      <c r="D15">
        <v>2</v>
      </c>
    </row>
    <row r="16" spans="1:13" x14ac:dyDescent="0.2">
      <c r="A16" s="20"/>
      <c r="B16">
        <v>-34.799999999999997</v>
      </c>
      <c r="C16" t="s">
        <v>6</v>
      </c>
      <c r="D16">
        <v>3</v>
      </c>
    </row>
    <row r="17" spans="1:4" x14ac:dyDescent="0.2">
      <c r="A17" s="17">
        <v>43439</v>
      </c>
      <c r="B17">
        <f>-10</f>
        <v>-10</v>
      </c>
      <c r="C17" t="s">
        <v>17</v>
      </c>
      <c r="D17">
        <v>1</v>
      </c>
    </row>
    <row r="18" spans="1:4" x14ac:dyDescent="0.2">
      <c r="A18" s="17"/>
      <c r="B18">
        <v>-1468</v>
      </c>
      <c r="C18" t="s">
        <v>3</v>
      </c>
      <c r="D18">
        <v>5</v>
      </c>
    </row>
    <row r="19" spans="1:4" x14ac:dyDescent="0.2">
      <c r="A19" s="17"/>
      <c r="B19" s="2">
        <v>-6</v>
      </c>
      <c r="C19" t="s">
        <v>4</v>
      </c>
      <c r="D19">
        <v>2</v>
      </c>
    </row>
    <row r="20" spans="1:4" x14ac:dyDescent="0.2">
      <c r="A20" s="17"/>
      <c r="B20">
        <v>7</v>
      </c>
      <c r="C20" t="s">
        <v>10</v>
      </c>
    </row>
    <row r="21" spans="1:4" x14ac:dyDescent="0.2">
      <c r="A21" s="17"/>
      <c r="B21">
        <v>-4</v>
      </c>
      <c r="C21" t="s">
        <v>7</v>
      </c>
      <c r="D21">
        <v>2</v>
      </c>
    </row>
    <row r="22" spans="1:4" x14ac:dyDescent="0.2">
      <c r="A22" s="17"/>
      <c r="B22">
        <v>-29.9</v>
      </c>
      <c r="C22" t="s">
        <v>8</v>
      </c>
      <c r="D22">
        <v>2</v>
      </c>
    </row>
    <row r="23" spans="1:4" x14ac:dyDescent="0.2">
      <c r="A23" s="20">
        <v>43440</v>
      </c>
      <c r="B23">
        <v>-11</v>
      </c>
      <c r="C23" t="s">
        <v>20</v>
      </c>
      <c r="D23">
        <v>1</v>
      </c>
    </row>
    <row r="24" spans="1:4" x14ac:dyDescent="0.2">
      <c r="A24" s="20"/>
      <c r="B24">
        <v>-5</v>
      </c>
      <c r="C24" t="s">
        <v>4</v>
      </c>
      <c r="D24">
        <v>2</v>
      </c>
    </row>
    <row r="25" spans="1:4" x14ac:dyDescent="0.2">
      <c r="A25" s="20"/>
      <c r="B25">
        <v>-9</v>
      </c>
      <c r="C25" t="s">
        <v>7</v>
      </c>
      <c r="D25">
        <v>2</v>
      </c>
    </row>
    <row r="26" spans="1:4" x14ac:dyDescent="0.2">
      <c r="A26" s="20"/>
      <c r="B26">
        <v>-249</v>
      </c>
      <c r="C26" t="s">
        <v>32</v>
      </c>
      <c r="D26">
        <v>3</v>
      </c>
    </row>
    <row r="27" spans="1:4" x14ac:dyDescent="0.2">
      <c r="A27" s="20"/>
      <c r="B27">
        <v>-13.88</v>
      </c>
      <c r="C27" t="s">
        <v>21</v>
      </c>
      <c r="D27">
        <v>2</v>
      </c>
    </row>
    <row r="28" spans="1:4" x14ac:dyDescent="0.2">
      <c r="A28" s="20">
        <v>43441</v>
      </c>
      <c r="B28">
        <v>-11</v>
      </c>
      <c r="C28" t="s">
        <v>17</v>
      </c>
      <c r="D28">
        <v>1</v>
      </c>
    </row>
    <row r="29" spans="1:4" x14ac:dyDescent="0.2">
      <c r="A29" s="20"/>
      <c r="B29">
        <v>-6</v>
      </c>
      <c r="C29" t="s">
        <v>4</v>
      </c>
      <c r="D29">
        <v>2</v>
      </c>
    </row>
    <row r="30" spans="1:4" x14ac:dyDescent="0.2">
      <c r="A30" s="20"/>
      <c r="B30">
        <v>-4</v>
      </c>
      <c r="C30" t="s">
        <v>7</v>
      </c>
      <c r="D30">
        <v>2</v>
      </c>
    </row>
    <row r="31" spans="1:4" x14ac:dyDescent="0.2">
      <c r="A31" s="20"/>
      <c r="B31">
        <v>-18</v>
      </c>
      <c r="C31" t="s">
        <v>8</v>
      </c>
      <c r="D31">
        <v>2</v>
      </c>
    </row>
    <row r="32" spans="1:4" x14ac:dyDescent="0.2">
      <c r="A32" s="20"/>
      <c r="B32">
        <f>-89-129-119-89</f>
        <v>-426</v>
      </c>
      <c r="C32" t="s">
        <v>23</v>
      </c>
      <c r="D32">
        <v>4</v>
      </c>
    </row>
    <row r="33" spans="1:4" x14ac:dyDescent="0.2">
      <c r="A33" s="17">
        <v>43442</v>
      </c>
      <c r="B33">
        <v>-20</v>
      </c>
      <c r="C33" t="s">
        <v>22</v>
      </c>
      <c r="D33">
        <v>2</v>
      </c>
    </row>
    <row r="34" spans="1:4" x14ac:dyDescent="0.2">
      <c r="A34" s="17">
        <v>43443</v>
      </c>
      <c r="B34">
        <v>-49</v>
      </c>
      <c r="C34" t="s">
        <v>24</v>
      </c>
      <c r="D34">
        <v>3</v>
      </c>
    </row>
    <row r="35" spans="1:4" x14ac:dyDescent="0.2">
      <c r="A35" s="17"/>
      <c r="B35">
        <v>-2</v>
      </c>
      <c r="C35" t="s">
        <v>17</v>
      </c>
      <c r="D35">
        <v>1</v>
      </c>
    </row>
    <row r="36" spans="1:4" x14ac:dyDescent="0.2">
      <c r="A36" s="23">
        <v>43444</v>
      </c>
      <c r="B36">
        <v>-11</v>
      </c>
      <c r="C36" t="s">
        <v>17</v>
      </c>
      <c r="D36">
        <v>1</v>
      </c>
    </row>
    <row r="37" spans="1:4" x14ac:dyDescent="0.2">
      <c r="A37" s="23"/>
      <c r="B37">
        <v>-4</v>
      </c>
      <c r="C37" t="s">
        <v>7</v>
      </c>
      <c r="D37">
        <v>2</v>
      </c>
    </row>
    <row r="38" spans="1:4" x14ac:dyDescent="0.2">
      <c r="A38" s="23"/>
      <c r="B38">
        <v>-14.44</v>
      </c>
      <c r="C38" t="s">
        <v>8</v>
      </c>
      <c r="D38">
        <v>2</v>
      </c>
    </row>
    <row r="39" spans="1:4" x14ac:dyDescent="0.2">
      <c r="A39" s="17">
        <v>43445</v>
      </c>
      <c r="B39">
        <v>-11</v>
      </c>
      <c r="C39" t="s">
        <v>17</v>
      </c>
      <c r="D39">
        <v>1</v>
      </c>
    </row>
    <row r="40" spans="1:4" x14ac:dyDescent="0.2">
      <c r="A40" s="17"/>
      <c r="B40">
        <v>-4</v>
      </c>
      <c r="C40" t="s">
        <v>7</v>
      </c>
      <c r="D40">
        <v>2</v>
      </c>
    </row>
    <row r="41" spans="1:4" x14ac:dyDescent="0.2">
      <c r="A41" s="17"/>
      <c r="B41">
        <v>-5</v>
      </c>
      <c r="C41" t="s">
        <v>4</v>
      </c>
      <c r="D41">
        <v>2</v>
      </c>
    </row>
    <row r="42" spans="1:4" x14ac:dyDescent="0.2">
      <c r="A42" s="17"/>
      <c r="B42">
        <v>-16</v>
      </c>
      <c r="C42" t="s">
        <v>8</v>
      </c>
      <c r="D42">
        <v>2</v>
      </c>
    </row>
    <row r="43" spans="1:4" x14ac:dyDescent="0.2">
      <c r="A43" s="17">
        <v>43446</v>
      </c>
      <c r="B43">
        <v>-11</v>
      </c>
      <c r="C43" t="s">
        <v>17</v>
      </c>
      <c r="D43">
        <v>1</v>
      </c>
    </row>
    <row r="44" spans="1:4" x14ac:dyDescent="0.2">
      <c r="A44" s="17"/>
      <c r="B44">
        <v>-8</v>
      </c>
      <c r="C44" t="s">
        <v>7</v>
      </c>
      <c r="D44">
        <v>2</v>
      </c>
    </row>
    <row r="45" spans="1:4" x14ac:dyDescent="0.2">
      <c r="A45" s="17"/>
      <c r="B45">
        <v>-5</v>
      </c>
      <c r="C45" t="s">
        <v>4</v>
      </c>
      <c r="D45">
        <v>2</v>
      </c>
    </row>
    <row r="46" spans="1:4" x14ac:dyDescent="0.2">
      <c r="A46" s="17"/>
      <c r="B46">
        <v>-13</v>
      </c>
      <c r="C46" t="s">
        <v>8</v>
      </c>
      <c r="D46">
        <v>2</v>
      </c>
    </row>
    <row r="47" spans="1:4" x14ac:dyDescent="0.2">
      <c r="A47" s="17">
        <v>43447</v>
      </c>
      <c r="B47">
        <v>-11</v>
      </c>
      <c r="C47" t="s">
        <v>17</v>
      </c>
      <c r="D47">
        <v>1</v>
      </c>
    </row>
    <row r="48" spans="1:4" x14ac:dyDescent="0.2">
      <c r="A48" s="17"/>
      <c r="B48">
        <v>-6</v>
      </c>
      <c r="C48" t="s">
        <v>4</v>
      </c>
      <c r="D48">
        <v>2</v>
      </c>
    </row>
    <row r="49" spans="1:4" x14ac:dyDescent="0.2">
      <c r="A49" s="17"/>
      <c r="B49">
        <v>-16</v>
      </c>
      <c r="C49" t="s">
        <v>7</v>
      </c>
      <c r="D49">
        <v>2</v>
      </c>
    </row>
    <row r="50" spans="1:4" x14ac:dyDescent="0.2">
      <c r="A50" s="17"/>
      <c r="B50">
        <v>-13</v>
      </c>
      <c r="C50" t="s">
        <v>8</v>
      </c>
      <c r="D50">
        <v>2</v>
      </c>
    </row>
    <row r="51" spans="1:4" x14ac:dyDescent="0.2">
      <c r="A51" s="17"/>
      <c r="B51">
        <v>-99</v>
      </c>
      <c r="C51" t="s">
        <v>30</v>
      </c>
      <c r="D51">
        <v>3</v>
      </c>
    </row>
    <row r="52" spans="1:4" x14ac:dyDescent="0.2">
      <c r="A52" s="17">
        <v>43448</v>
      </c>
      <c r="B52">
        <v>-11</v>
      </c>
      <c r="C52" t="s">
        <v>28</v>
      </c>
      <c r="D52">
        <v>1</v>
      </c>
    </row>
    <row r="53" spans="1:4" x14ac:dyDescent="0.2">
      <c r="A53" s="17"/>
      <c r="B53">
        <v>-14</v>
      </c>
      <c r="C53" t="s">
        <v>7</v>
      </c>
      <c r="D53">
        <v>2</v>
      </c>
    </row>
    <row r="54" spans="1:4" x14ac:dyDescent="0.2">
      <c r="A54" s="17"/>
      <c r="B54">
        <v>-13</v>
      </c>
      <c r="C54" t="s">
        <v>8</v>
      </c>
      <c r="D54">
        <v>2</v>
      </c>
    </row>
    <row r="55" spans="1:4" x14ac:dyDescent="0.2">
      <c r="A55" s="17">
        <v>43449</v>
      </c>
      <c r="B55">
        <v>-28.32</v>
      </c>
      <c r="C55" t="s">
        <v>29</v>
      </c>
      <c r="D55">
        <v>3</v>
      </c>
    </row>
    <row r="56" spans="1:4" x14ac:dyDescent="0.2">
      <c r="A56" s="17"/>
      <c r="B56">
        <v>-20</v>
      </c>
      <c r="C56" t="s">
        <v>22</v>
      </c>
      <c r="D56">
        <v>2</v>
      </c>
    </row>
    <row r="57" spans="1:4" x14ac:dyDescent="0.2">
      <c r="A57" s="17">
        <v>43450</v>
      </c>
      <c r="B57">
        <v>-89.82</v>
      </c>
      <c r="C57" t="s">
        <v>37</v>
      </c>
      <c r="D57">
        <v>3</v>
      </c>
    </row>
    <row r="58" spans="1:4" x14ac:dyDescent="0.2">
      <c r="A58" s="17"/>
      <c r="B58">
        <v>-30</v>
      </c>
      <c r="C58" t="s">
        <v>36</v>
      </c>
      <c r="D58">
        <v>3</v>
      </c>
    </row>
    <row r="59" spans="1:4" x14ac:dyDescent="0.2">
      <c r="A59" s="17">
        <v>43451</v>
      </c>
      <c r="B59">
        <v>-10</v>
      </c>
      <c r="C59" t="s">
        <v>17</v>
      </c>
      <c r="D59">
        <v>1</v>
      </c>
    </row>
    <row r="60" spans="1:4" x14ac:dyDescent="0.2">
      <c r="A60" s="17"/>
      <c r="B60">
        <v>-4.5</v>
      </c>
      <c r="C60" t="s">
        <v>7</v>
      </c>
      <c r="D60">
        <v>2</v>
      </c>
    </row>
    <row r="61" spans="1:4" x14ac:dyDescent="0.2">
      <c r="A61" s="17"/>
      <c r="B61">
        <v>-12</v>
      </c>
      <c r="C61" t="s">
        <v>8</v>
      </c>
      <c r="D61">
        <v>2</v>
      </c>
    </row>
    <row r="62" spans="1:4" x14ac:dyDescent="0.2">
      <c r="A62" s="17">
        <v>43452</v>
      </c>
      <c r="B62">
        <v>-10</v>
      </c>
      <c r="C62" t="s">
        <v>17</v>
      </c>
      <c r="D62">
        <v>1</v>
      </c>
    </row>
    <row r="63" spans="1:4" x14ac:dyDescent="0.2">
      <c r="A63" s="17"/>
      <c r="B63">
        <v>-16</v>
      </c>
      <c r="C63" t="s">
        <v>47</v>
      </c>
      <c r="D63">
        <v>2</v>
      </c>
    </row>
    <row r="64" spans="1:4" x14ac:dyDescent="0.2">
      <c r="A64" s="17"/>
      <c r="B64">
        <v>-670</v>
      </c>
      <c r="C64" t="s">
        <v>48</v>
      </c>
      <c r="D64">
        <v>4</v>
      </c>
    </row>
    <row r="65" spans="1:4" x14ac:dyDescent="0.2">
      <c r="A65" s="17">
        <v>43453</v>
      </c>
      <c r="B65">
        <v>-10</v>
      </c>
      <c r="C65" t="s">
        <v>17</v>
      </c>
      <c r="D65">
        <v>1</v>
      </c>
    </row>
    <row r="66" spans="1:4" x14ac:dyDescent="0.2">
      <c r="A66" s="17"/>
      <c r="B66">
        <v>-16</v>
      </c>
      <c r="C66" t="s">
        <v>7</v>
      </c>
      <c r="D66">
        <v>2</v>
      </c>
    </row>
    <row r="67" spans="1:4" x14ac:dyDescent="0.2">
      <c r="A67" s="17"/>
      <c r="B67">
        <v>-12</v>
      </c>
      <c r="C67" t="s">
        <v>8</v>
      </c>
      <c r="D67">
        <v>2</v>
      </c>
    </row>
    <row r="68" spans="1:4" x14ac:dyDescent="0.2">
      <c r="A68" s="17">
        <v>43454</v>
      </c>
      <c r="B68">
        <v>-10</v>
      </c>
      <c r="C68" t="s">
        <v>17</v>
      </c>
      <c r="D68">
        <v>2</v>
      </c>
    </row>
    <row r="69" spans="1:4" x14ac:dyDescent="0.2">
      <c r="A69" s="17"/>
      <c r="B69">
        <v>-18</v>
      </c>
      <c r="C69" t="s">
        <v>49</v>
      </c>
      <c r="D69">
        <v>2</v>
      </c>
    </row>
    <row r="70" spans="1:4" x14ac:dyDescent="0.2">
      <c r="A70" s="17"/>
      <c r="B70">
        <v>-982</v>
      </c>
      <c r="C70" t="s">
        <v>50</v>
      </c>
      <c r="D70">
        <v>4</v>
      </c>
    </row>
    <row r="71" spans="1:4" x14ac:dyDescent="0.2">
      <c r="A71" s="17">
        <v>43455</v>
      </c>
      <c r="B71">
        <v>-10</v>
      </c>
      <c r="C71" t="s">
        <v>53</v>
      </c>
      <c r="D71">
        <v>1</v>
      </c>
    </row>
    <row r="72" spans="1:4" x14ac:dyDescent="0.2">
      <c r="A72" s="17"/>
      <c r="B72">
        <v>-4</v>
      </c>
      <c r="C72" t="s">
        <v>7</v>
      </c>
      <c r="D72">
        <v>2</v>
      </c>
    </row>
    <row r="73" spans="1:4" x14ac:dyDescent="0.2">
      <c r="A73" s="17"/>
      <c r="B73">
        <v>-4</v>
      </c>
      <c r="C73" t="s">
        <v>55</v>
      </c>
      <c r="D73">
        <v>2</v>
      </c>
    </row>
    <row r="74" spans="1:4" x14ac:dyDescent="0.2">
      <c r="A74" s="17">
        <v>43456</v>
      </c>
      <c r="B74">
        <v>-30.8</v>
      </c>
      <c r="C74" t="s">
        <v>51</v>
      </c>
      <c r="D74">
        <v>2</v>
      </c>
    </row>
    <row r="75" spans="1:4" x14ac:dyDescent="0.2">
      <c r="A75" s="17"/>
      <c r="B75">
        <v>-13</v>
      </c>
      <c r="C75" t="s">
        <v>52</v>
      </c>
      <c r="D75">
        <v>2</v>
      </c>
    </row>
    <row r="76" spans="1:4" x14ac:dyDescent="0.2">
      <c r="A76" s="17"/>
      <c r="B76">
        <v>-15</v>
      </c>
      <c r="C76" t="s">
        <v>54</v>
      </c>
      <c r="D76">
        <v>2</v>
      </c>
    </row>
    <row r="77" spans="1:4" x14ac:dyDescent="0.2">
      <c r="A77" s="17"/>
      <c r="B77">
        <v>-30</v>
      </c>
      <c r="C77" t="s">
        <v>61</v>
      </c>
      <c r="D77">
        <v>3</v>
      </c>
    </row>
    <row r="78" spans="1:4" x14ac:dyDescent="0.2">
      <c r="A78" s="17"/>
      <c r="B78">
        <v>-15</v>
      </c>
      <c r="C78" t="s">
        <v>56</v>
      </c>
      <c r="D78">
        <v>2</v>
      </c>
    </row>
    <row r="79" spans="1:4" x14ac:dyDescent="0.2">
      <c r="A79" s="17"/>
      <c r="B79">
        <v>-42</v>
      </c>
      <c r="C79" t="s">
        <v>8</v>
      </c>
      <c r="D79">
        <v>2</v>
      </c>
    </row>
    <row r="80" spans="1:4" x14ac:dyDescent="0.2">
      <c r="A80" s="12">
        <v>43457</v>
      </c>
    </row>
    <row r="81" spans="1:4" x14ac:dyDescent="0.2">
      <c r="A81" s="17">
        <v>43458</v>
      </c>
      <c r="B81">
        <v>-10</v>
      </c>
      <c r="C81" t="s">
        <v>17</v>
      </c>
      <c r="D81">
        <v>1</v>
      </c>
    </row>
    <row r="82" spans="1:4" x14ac:dyDescent="0.2">
      <c r="A82" s="17"/>
      <c r="B82">
        <v>-16</v>
      </c>
      <c r="C82" t="s">
        <v>7</v>
      </c>
      <c r="D82">
        <v>2</v>
      </c>
    </row>
    <row r="83" spans="1:4" x14ac:dyDescent="0.2">
      <c r="A83" s="17">
        <v>43459</v>
      </c>
      <c r="B83">
        <v>-10</v>
      </c>
      <c r="C83" t="s">
        <v>17</v>
      </c>
      <c r="D83">
        <v>2</v>
      </c>
    </row>
    <row r="84" spans="1:4" x14ac:dyDescent="0.2">
      <c r="A84" s="17"/>
      <c r="B84">
        <v>-16</v>
      </c>
      <c r="C84" t="s">
        <v>7</v>
      </c>
      <c r="D84">
        <v>2</v>
      </c>
    </row>
    <row r="85" spans="1:4" x14ac:dyDescent="0.2">
      <c r="A85" s="17">
        <v>43460</v>
      </c>
      <c r="B85">
        <v>-10</v>
      </c>
      <c r="C85" t="s">
        <v>17</v>
      </c>
      <c r="D85">
        <v>1</v>
      </c>
    </row>
    <row r="86" spans="1:4" x14ac:dyDescent="0.2">
      <c r="A86" s="17"/>
      <c r="B86">
        <v>-4</v>
      </c>
      <c r="C86" t="s">
        <v>7</v>
      </c>
      <c r="D86">
        <v>2</v>
      </c>
    </row>
    <row r="87" spans="1:4" x14ac:dyDescent="0.2">
      <c r="A87" s="17"/>
      <c r="B87">
        <v>-62</v>
      </c>
      <c r="C87" t="s">
        <v>8</v>
      </c>
      <c r="D87">
        <v>2</v>
      </c>
    </row>
    <row r="88" spans="1:4" x14ac:dyDescent="0.2">
      <c r="A88" s="17">
        <v>43461</v>
      </c>
      <c r="B88">
        <v>-10</v>
      </c>
      <c r="C88" t="s">
        <v>17</v>
      </c>
      <c r="D88">
        <v>1</v>
      </c>
    </row>
    <row r="89" spans="1:4" x14ac:dyDescent="0.2">
      <c r="A89" s="17"/>
      <c r="B89">
        <v>-16</v>
      </c>
      <c r="C89" t="s">
        <v>7</v>
      </c>
      <c r="D89">
        <v>2</v>
      </c>
    </row>
    <row r="90" spans="1:4" x14ac:dyDescent="0.2">
      <c r="A90" s="17"/>
      <c r="B90">
        <v>-18.8</v>
      </c>
      <c r="C90" t="s">
        <v>57</v>
      </c>
      <c r="D90">
        <v>2</v>
      </c>
    </row>
    <row r="91" spans="1:4" x14ac:dyDescent="0.2">
      <c r="A91" s="17">
        <v>43462</v>
      </c>
      <c r="B91">
        <v>-10</v>
      </c>
      <c r="C91" t="s">
        <v>17</v>
      </c>
      <c r="D91">
        <v>1</v>
      </c>
    </row>
    <row r="92" spans="1:4" x14ac:dyDescent="0.2">
      <c r="A92" s="17"/>
      <c r="B92">
        <v>-14</v>
      </c>
      <c r="C92" t="s">
        <v>7</v>
      </c>
      <c r="D92">
        <v>2</v>
      </c>
    </row>
    <row r="93" spans="1:4" x14ac:dyDescent="0.2">
      <c r="A93" s="17"/>
      <c r="B93">
        <v>-239</v>
      </c>
      <c r="C93" t="s">
        <v>58</v>
      </c>
      <c r="D93">
        <v>4</v>
      </c>
    </row>
    <row r="94" spans="1:4" x14ac:dyDescent="0.2">
      <c r="A94" s="17"/>
      <c r="B94">
        <v>-12</v>
      </c>
      <c r="C94" t="s">
        <v>8</v>
      </c>
      <c r="D94">
        <v>2</v>
      </c>
    </row>
    <row r="95" spans="1:4" x14ac:dyDescent="0.2">
      <c r="A95" s="17">
        <v>43463</v>
      </c>
      <c r="B95">
        <v>-10</v>
      </c>
      <c r="C95" t="s">
        <v>53</v>
      </c>
      <c r="D95">
        <v>1</v>
      </c>
    </row>
    <row r="96" spans="1:4" x14ac:dyDescent="0.2">
      <c r="A96" s="17"/>
      <c r="B96">
        <v>-6</v>
      </c>
      <c r="C96" t="s">
        <v>4</v>
      </c>
      <c r="D96">
        <v>2</v>
      </c>
    </row>
    <row r="97" spans="1:4" x14ac:dyDescent="0.2">
      <c r="A97" s="17"/>
      <c r="B97">
        <v>-4</v>
      </c>
      <c r="C97" t="s">
        <v>47</v>
      </c>
      <c r="D97">
        <v>2</v>
      </c>
    </row>
    <row r="98" spans="1:4" ht="15" customHeight="1" x14ac:dyDescent="0.2">
      <c r="A98" s="17"/>
      <c r="B98">
        <v>-39</v>
      </c>
      <c r="C98" t="s">
        <v>8</v>
      </c>
      <c r="D98">
        <v>2</v>
      </c>
    </row>
    <row r="99" spans="1:4" ht="15" customHeight="1" x14ac:dyDescent="0.2">
      <c r="A99" s="17">
        <v>43464</v>
      </c>
      <c r="B99">
        <v>-22.9</v>
      </c>
      <c r="C99" t="s">
        <v>59</v>
      </c>
      <c r="D99">
        <v>2</v>
      </c>
    </row>
    <row r="100" spans="1:4" ht="15" customHeight="1" x14ac:dyDescent="0.2">
      <c r="A100" s="17"/>
      <c r="B100">
        <v>-50.4</v>
      </c>
      <c r="C100" t="s">
        <v>59</v>
      </c>
      <c r="D100">
        <v>2</v>
      </c>
    </row>
    <row r="101" spans="1:4" x14ac:dyDescent="0.2">
      <c r="A101" s="17"/>
      <c r="B101">
        <v>-30</v>
      </c>
      <c r="C101" t="s">
        <v>61</v>
      </c>
      <c r="D101">
        <v>3</v>
      </c>
    </row>
    <row r="102" spans="1:4" x14ac:dyDescent="0.2">
      <c r="A102" s="13">
        <v>43465</v>
      </c>
      <c r="B102">
        <v>-26.6</v>
      </c>
      <c r="C102" t="s">
        <v>60</v>
      </c>
      <c r="D102">
        <v>3</v>
      </c>
    </row>
  </sheetData>
  <mergeCells count="30">
    <mergeCell ref="A99:A101"/>
    <mergeCell ref="A68:A70"/>
    <mergeCell ref="A62:A64"/>
    <mergeCell ref="A91:A94"/>
    <mergeCell ref="A1:A2"/>
    <mergeCell ref="A17:A22"/>
    <mergeCell ref="A11:A16"/>
    <mergeCell ref="A7:A10"/>
    <mergeCell ref="A39:A42"/>
    <mergeCell ref="A33"/>
    <mergeCell ref="A34:A35"/>
    <mergeCell ref="A36:A38"/>
    <mergeCell ref="A65:A67"/>
    <mergeCell ref="A59:A61"/>
    <mergeCell ref="A88:A90"/>
    <mergeCell ref="A57:A58"/>
    <mergeCell ref="D3:H3"/>
    <mergeCell ref="A23:A27"/>
    <mergeCell ref="A4:A5"/>
    <mergeCell ref="A43:A46"/>
    <mergeCell ref="A55:A56"/>
    <mergeCell ref="A47:A51"/>
    <mergeCell ref="A52:A54"/>
    <mergeCell ref="A28:A32"/>
    <mergeCell ref="A85:A87"/>
    <mergeCell ref="A71:A73"/>
    <mergeCell ref="A83:A84"/>
    <mergeCell ref="A81:A82"/>
    <mergeCell ref="A95:A98"/>
    <mergeCell ref="A74:A79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6"/>
  <sheetViews>
    <sheetView tabSelected="1" topLeftCell="A2" workbookViewId="0">
      <selection activeCell="B88" sqref="A88:XFD88"/>
    </sheetView>
  </sheetViews>
  <sheetFormatPr baseColWidth="10" defaultRowHeight="16" x14ac:dyDescent="0.2"/>
  <cols>
    <col min="1" max="1" width="20.1640625" bestFit="1" customWidth="1"/>
    <col min="4" max="4" width="23.33203125" customWidth="1"/>
    <col min="5" max="5" width="12" customWidth="1"/>
    <col min="8" max="8" width="23.5" bestFit="1" customWidth="1"/>
    <col min="9" max="9" width="25.33203125" customWidth="1"/>
    <col min="12" max="12" width="5.33203125" customWidth="1"/>
    <col min="13" max="13" width="17.6640625" customWidth="1"/>
  </cols>
  <sheetData>
    <row r="1" spans="1:14" ht="18" x14ac:dyDescent="0.2">
      <c r="A1" s="21" t="s">
        <v>62</v>
      </c>
      <c r="B1" s="3" t="s">
        <v>15</v>
      </c>
      <c r="C1" s="5">
        <f>SUMIF(B4:B161,"&lt;0")</f>
        <v>-5597.2900000000009</v>
      </c>
      <c r="E1" s="4"/>
      <c r="F1" s="5"/>
    </row>
    <row r="2" spans="1:14" ht="21" x14ac:dyDescent="0.25">
      <c r="A2" s="22"/>
      <c r="B2" s="6" t="s">
        <v>16</v>
      </c>
      <c r="C2">
        <f>3000+C1</f>
        <v>-2597.2900000000009</v>
      </c>
      <c r="E2" s="7" t="s">
        <v>18</v>
      </c>
      <c r="F2">
        <f ca="1">DATE(2019,2,1)-TODAY()</f>
        <v>2</v>
      </c>
      <c r="H2" s="7" t="s">
        <v>19</v>
      </c>
      <c r="I2">
        <f ca="1">C2/F2</f>
        <v>-1298.6450000000004</v>
      </c>
    </row>
    <row r="3" spans="1:14" ht="77" customHeight="1" x14ac:dyDescent="0.2">
      <c r="A3" s="10" t="s">
        <v>0</v>
      </c>
      <c r="B3" s="10" t="s">
        <v>1</v>
      </c>
      <c r="C3" s="10" t="s">
        <v>2</v>
      </c>
      <c r="D3" s="14" t="s">
        <v>41</v>
      </c>
      <c r="E3" s="14"/>
      <c r="F3" s="10"/>
      <c r="G3" s="10"/>
      <c r="H3" s="10"/>
      <c r="I3" s="10">
        <f ca="1">C2/(F2-1)</f>
        <v>-2597.2900000000009</v>
      </c>
      <c r="J3" s="10"/>
      <c r="K3" s="10"/>
      <c r="L3" s="10"/>
      <c r="M3" s="10"/>
      <c r="N3" s="10"/>
    </row>
    <row r="4" spans="1:14" x14ac:dyDescent="0.2">
      <c r="A4" s="13">
        <v>43466</v>
      </c>
      <c r="B4">
        <v>-22.13</v>
      </c>
      <c r="C4" t="s">
        <v>11</v>
      </c>
      <c r="D4">
        <v>2</v>
      </c>
    </row>
    <row r="5" spans="1:14" x14ac:dyDescent="0.2">
      <c r="A5" s="17">
        <v>43467</v>
      </c>
      <c r="B5">
        <v>-10</v>
      </c>
      <c r="C5" t="s">
        <v>17</v>
      </c>
      <c r="D5">
        <v>1</v>
      </c>
      <c r="H5" s="11" t="s">
        <v>43</v>
      </c>
      <c r="I5" s="4" t="s">
        <v>2</v>
      </c>
      <c r="J5" s="4" t="s">
        <v>44</v>
      </c>
    </row>
    <row r="6" spans="1:14" x14ac:dyDescent="0.2">
      <c r="A6" s="17"/>
      <c r="B6">
        <v>-16</v>
      </c>
      <c r="C6" t="s">
        <v>7</v>
      </c>
      <c r="D6">
        <v>2</v>
      </c>
      <c r="H6">
        <v>1</v>
      </c>
      <c r="I6" s="4" t="s">
        <v>38</v>
      </c>
      <c r="J6">
        <f>SUMIF($D$4:$D185,H6,$B4:$B$187)</f>
        <v>-988.8</v>
      </c>
    </row>
    <row r="7" spans="1:14" x14ac:dyDescent="0.2">
      <c r="A7" s="17"/>
      <c r="B7">
        <v>-24</v>
      </c>
      <c r="C7" t="s">
        <v>63</v>
      </c>
      <c r="D7">
        <v>2</v>
      </c>
      <c r="H7">
        <v>2</v>
      </c>
      <c r="I7" s="4" t="s">
        <v>42</v>
      </c>
      <c r="J7">
        <f>SUMIF($D$4:$D186,H7,$B$4:$B$187)</f>
        <v>-963.09</v>
      </c>
      <c r="M7" s="4" t="s">
        <v>39</v>
      </c>
      <c r="N7">
        <f>SUM(J6:J8)</f>
        <v>-2441.4899999999998</v>
      </c>
    </row>
    <row r="8" spans="1:14" x14ac:dyDescent="0.2">
      <c r="A8" s="17">
        <v>43468</v>
      </c>
      <c r="B8">
        <v>-11</v>
      </c>
      <c r="C8" t="s">
        <v>17</v>
      </c>
      <c r="D8">
        <v>1</v>
      </c>
      <c r="H8">
        <v>3</v>
      </c>
      <c r="I8" s="4" t="s">
        <v>45</v>
      </c>
      <c r="J8">
        <f>SUMIF($D$4:$D187,H8,$B$4:$B$187)</f>
        <v>-489.6</v>
      </c>
    </row>
    <row r="9" spans="1:14" x14ac:dyDescent="0.2">
      <c r="A9" s="17"/>
      <c r="B9">
        <v>-16</v>
      </c>
      <c r="C9" t="s">
        <v>7</v>
      </c>
      <c r="D9">
        <v>2</v>
      </c>
      <c r="H9">
        <v>4</v>
      </c>
      <c r="I9" s="4" t="s">
        <v>46</v>
      </c>
      <c r="J9">
        <f ca="1">SUMIF($D$4:$D188,H9,$B$4:$B$187)</f>
        <v>-242</v>
      </c>
    </row>
    <row r="10" spans="1:14" x14ac:dyDescent="0.2">
      <c r="A10" s="17"/>
      <c r="B10">
        <v>-15</v>
      </c>
      <c r="C10" t="s">
        <v>8</v>
      </c>
      <c r="D10">
        <v>2</v>
      </c>
      <c r="H10">
        <v>5</v>
      </c>
      <c r="I10" s="4" t="s">
        <v>40</v>
      </c>
      <c r="J10">
        <f ca="1">SUMIF($D$4:$D189,H10,$B$4:$B$187)</f>
        <v>-2894</v>
      </c>
    </row>
    <row r="11" spans="1:14" x14ac:dyDescent="0.2">
      <c r="A11" s="17">
        <v>43469</v>
      </c>
      <c r="B11">
        <v>-11</v>
      </c>
      <c r="C11" t="s">
        <v>17</v>
      </c>
      <c r="D11">
        <v>1</v>
      </c>
      <c r="I11" s="4"/>
    </row>
    <row r="12" spans="1:14" x14ac:dyDescent="0.2">
      <c r="A12" s="17"/>
      <c r="B12">
        <v>-1453</v>
      </c>
      <c r="C12" t="s">
        <v>3</v>
      </c>
      <c r="D12">
        <v>5</v>
      </c>
    </row>
    <row r="13" spans="1:14" x14ac:dyDescent="0.2">
      <c r="A13" s="17"/>
      <c r="B13">
        <v>-4</v>
      </c>
      <c r="C13" t="s">
        <v>7</v>
      </c>
      <c r="D13">
        <v>2</v>
      </c>
    </row>
    <row r="14" spans="1:14" x14ac:dyDescent="0.2">
      <c r="A14" s="17"/>
      <c r="B14">
        <v>-55</v>
      </c>
      <c r="C14" t="s">
        <v>64</v>
      </c>
      <c r="D14">
        <v>2</v>
      </c>
    </row>
    <row r="15" spans="1:14" x14ac:dyDescent="0.2">
      <c r="A15" s="17"/>
      <c r="B15">
        <v>-11</v>
      </c>
      <c r="C15" t="s">
        <v>8</v>
      </c>
      <c r="D15">
        <v>2</v>
      </c>
    </row>
    <row r="16" spans="1:14" x14ac:dyDescent="0.2">
      <c r="A16" s="23">
        <v>43470</v>
      </c>
      <c r="B16">
        <v>-10</v>
      </c>
      <c r="C16" t="s">
        <v>53</v>
      </c>
      <c r="D16">
        <v>1</v>
      </c>
    </row>
    <row r="17" spans="1:9" x14ac:dyDescent="0.2">
      <c r="A17" s="23"/>
      <c r="B17">
        <v>-6</v>
      </c>
      <c r="C17" t="s">
        <v>65</v>
      </c>
      <c r="D17">
        <v>2</v>
      </c>
    </row>
    <row r="18" spans="1:9" x14ac:dyDescent="0.2">
      <c r="A18" s="23"/>
      <c r="B18">
        <v>-30</v>
      </c>
      <c r="C18" t="s">
        <v>67</v>
      </c>
      <c r="D18">
        <v>3</v>
      </c>
    </row>
    <row r="19" spans="1:9" x14ac:dyDescent="0.2">
      <c r="A19" s="23"/>
      <c r="B19">
        <v>-18</v>
      </c>
      <c r="C19" t="s">
        <v>68</v>
      </c>
      <c r="D19">
        <v>3</v>
      </c>
      <c r="H19" s="15" t="s">
        <v>43</v>
      </c>
      <c r="I19" s="15" t="s">
        <v>82</v>
      </c>
    </row>
    <row r="20" spans="1:9" x14ac:dyDescent="0.2">
      <c r="A20" s="23"/>
      <c r="B20">
        <v>-3</v>
      </c>
      <c r="C20" t="s">
        <v>69</v>
      </c>
      <c r="D20">
        <v>2</v>
      </c>
      <c r="H20" s="15" t="s">
        <v>17</v>
      </c>
      <c r="I20" s="15">
        <f>COUNTIFS($D$4:$D$185,H6)</f>
        <v>26</v>
      </c>
    </row>
    <row r="21" spans="1:9" x14ac:dyDescent="0.2">
      <c r="A21" s="23"/>
      <c r="B21">
        <v>-10</v>
      </c>
      <c r="C21" t="s">
        <v>66</v>
      </c>
      <c r="D21">
        <v>2</v>
      </c>
      <c r="H21" s="15" t="s">
        <v>83</v>
      </c>
      <c r="I21" s="15">
        <f>COUNTIFS($D$4:$D$185,H7)</f>
        <v>49</v>
      </c>
    </row>
    <row r="22" spans="1:9" x14ac:dyDescent="0.2">
      <c r="A22" s="23">
        <v>43471</v>
      </c>
      <c r="B22">
        <v>-10</v>
      </c>
      <c r="C22" t="s">
        <v>70</v>
      </c>
      <c r="D22">
        <v>1</v>
      </c>
      <c r="H22" s="15" t="s">
        <v>84</v>
      </c>
      <c r="I22" s="15">
        <f>COUNTIFS($D$4:$D$185,H8)</f>
        <v>10</v>
      </c>
    </row>
    <row r="23" spans="1:9" x14ac:dyDescent="0.2">
      <c r="A23" s="23"/>
      <c r="B23">
        <v>-3</v>
      </c>
      <c r="C23" t="s">
        <v>69</v>
      </c>
      <c r="D23">
        <v>2</v>
      </c>
      <c r="H23" s="15" t="s">
        <v>85</v>
      </c>
      <c r="I23" s="15">
        <f>COUNTIFS($D$4:$D$185,H9)</f>
        <v>2</v>
      </c>
    </row>
    <row r="24" spans="1:9" x14ac:dyDescent="0.2">
      <c r="A24" s="23"/>
      <c r="B24">
        <v>-13</v>
      </c>
      <c r="C24" t="s">
        <v>71</v>
      </c>
      <c r="D24">
        <v>2</v>
      </c>
      <c r="H24" s="15" t="s">
        <v>86</v>
      </c>
      <c r="I24" s="15">
        <f>COUNTIFS($D$4:$D$185,H10)</f>
        <v>2</v>
      </c>
    </row>
    <row r="25" spans="1:9" x14ac:dyDescent="0.2">
      <c r="A25" s="17">
        <v>43472</v>
      </c>
      <c r="B25">
        <v>-11</v>
      </c>
      <c r="C25" t="s">
        <v>70</v>
      </c>
      <c r="D25">
        <v>1</v>
      </c>
    </row>
    <row r="26" spans="1:9" x14ac:dyDescent="0.2">
      <c r="A26" s="17"/>
      <c r="B26">
        <v>-4</v>
      </c>
      <c r="C26" t="s">
        <v>71</v>
      </c>
      <c r="D26">
        <v>2</v>
      </c>
    </row>
    <row r="27" spans="1:9" x14ac:dyDescent="0.2">
      <c r="A27" s="17"/>
      <c r="B27">
        <v>-218</v>
      </c>
      <c r="C27" t="s">
        <v>72</v>
      </c>
      <c r="D27">
        <v>3</v>
      </c>
    </row>
    <row r="28" spans="1:9" x14ac:dyDescent="0.2">
      <c r="A28" s="17">
        <v>43473</v>
      </c>
      <c r="B28">
        <v>-11</v>
      </c>
      <c r="C28" t="s">
        <v>70</v>
      </c>
      <c r="D28">
        <v>1</v>
      </c>
    </row>
    <row r="29" spans="1:9" x14ac:dyDescent="0.2">
      <c r="A29" s="17"/>
      <c r="B29">
        <v>-16</v>
      </c>
      <c r="C29" t="s">
        <v>66</v>
      </c>
      <c r="D29">
        <v>2</v>
      </c>
    </row>
    <row r="30" spans="1:9" x14ac:dyDescent="0.2">
      <c r="A30" s="17"/>
      <c r="B30">
        <v>-245</v>
      </c>
      <c r="C30" t="s">
        <v>73</v>
      </c>
      <c r="D30">
        <v>1</v>
      </c>
    </row>
    <row r="31" spans="1:9" x14ac:dyDescent="0.2">
      <c r="A31" s="20">
        <v>43474</v>
      </c>
      <c r="B31">
        <v>-11</v>
      </c>
      <c r="C31" t="s">
        <v>17</v>
      </c>
      <c r="D31">
        <v>1</v>
      </c>
    </row>
    <row r="32" spans="1:9" x14ac:dyDescent="0.2">
      <c r="A32" s="20"/>
      <c r="B32">
        <v>-4</v>
      </c>
      <c r="C32" t="s">
        <v>7</v>
      </c>
      <c r="D32">
        <v>2</v>
      </c>
    </row>
    <row r="33" spans="1:4" x14ac:dyDescent="0.2">
      <c r="A33" s="20"/>
      <c r="B33">
        <v>-500</v>
      </c>
      <c r="C33" t="s">
        <v>74</v>
      </c>
      <c r="D33">
        <v>1</v>
      </c>
    </row>
    <row r="34" spans="1:4" x14ac:dyDescent="0.2">
      <c r="A34" s="20"/>
      <c r="B34">
        <v>-16</v>
      </c>
      <c r="C34" t="s">
        <v>8</v>
      </c>
      <c r="D34">
        <v>2</v>
      </c>
    </row>
    <row r="35" spans="1:4" x14ac:dyDescent="0.2">
      <c r="A35" s="17">
        <v>43475</v>
      </c>
      <c r="B35">
        <v>-11</v>
      </c>
      <c r="C35" t="s">
        <v>17</v>
      </c>
      <c r="D35">
        <v>1</v>
      </c>
    </row>
    <row r="36" spans="1:4" x14ac:dyDescent="0.2">
      <c r="A36" s="17"/>
      <c r="B36">
        <v>-6.5</v>
      </c>
      <c r="C36" t="s">
        <v>7</v>
      </c>
      <c r="D36">
        <v>2</v>
      </c>
    </row>
    <row r="37" spans="1:4" x14ac:dyDescent="0.2">
      <c r="A37" s="17">
        <v>43476</v>
      </c>
      <c r="B37">
        <v>-11</v>
      </c>
      <c r="C37" t="s">
        <v>17</v>
      </c>
      <c r="D37">
        <v>1</v>
      </c>
    </row>
    <row r="38" spans="1:4" x14ac:dyDescent="0.2">
      <c r="A38" s="17"/>
      <c r="B38">
        <v>-31</v>
      </c>
      <c r="C38" t="s">
        <v>8</v>
      </c>
      <c r="D38">
        <v>2</v>
      </c>
    </row>
    <row r="39" spans="1:4" x14ac:dyDescent="0.2">
      <c r="A39" s="17"/>
      <c r="B39">
        <v>-15</v>
      </c>
      <c r="C39" t="s">
        <v>75</v>
      </c>
    </row>
    <row r="40" spans="1:4" x14ac:dyDescent="0.2">
      <c r="A40" s="17"/>
      <c r="B40">
        <v>-49</v>
      </c>
      <c r="C40" t="s">
        <v>76</v>
      </c>
      <c r="D40">
        <v>2</v>
      </c>
    </row>
    <row r="41" spans="1:4" x14ac:dyDescent="0.2">
      <c r="A41" s="17"/>
      <c r="B41">
        <v>-8</v>
      </c>
      <c r="C41" t="s">
        <v>7</v>
      </c>
      <c r="D41">
        <v>2</v>
      </c>
    </row>
    <row r="42" spans="1:4" x14ac:dyDescent="0.2">
      <c r="A42" s="16">
        <v>43477</v>
      </c>
    </row>
    <row r="43" spans="1:4" x14ac:dyDescent="0.2">
      <c r="A43" s="23">
        <v>43478</v>
      </c>
      <c r="B43">
        <v>-34</v>
      </c>
      <c r="C43" t="s">
        <v>76</v>
      </c>
      <c r="D43">
        <v>2</v>
      </c>
    </row>
    <row r="44" spans="1:4" x14ac:dyDescent="0.2">
      <c r="A44" s="23"/>
      <c r="B44">
        <v>-30</v>
      </c>
      <c r="C44" t="s">
        <v>61</v>
      </c>
      <c r="D44">
        <v>3</v>
      </c>
    </row>
    <row r="45" spans="1:4" x14ac:dyDescent="0.2">
      <c r="A45" s="17">
        <v>43479</v>
      </c>
      <c r="B45">
        <v>-11</v>
      </c>
      <c r="C45" t="s">
        <v>53</v>
      </c>
      <c r="D45">
        <v>1</v>
      </c>
    </row>
    <row r="46" spans="1:4" x14ac:dyDescent="0.2">
      <c r="A46" s="17"/>
      <c r="B46">
        <v>-8</v>
      </c>
      <c r="C46" t="s">
        <v>8</v>
      </c>
      <c r="D46">
        <v>2</v>
      </c>
    </row>
    <row r="47" spans="1:4" x14ac:dyDescent="0.2">
      <c r="A47" s="17"/>
      <c r="B47">
        <v>-6</v>
      </c>
      <c r="C47" t="s">
        <v>78</v>
      </c>
      <c r="D47">
        <v>2</v>
      </c>
    </row>
    <row r="48" spans="1:4" x14ac:dyDescent="0.2">
      <c r="A48" s="17">
        <v>43480</v>
      </c>
      <c r="B48">
        <v>-11</v>
      </c>
      <c r="C48" t="s">
        <v>53</v>
      </c>
      <c r="D48">
        <v>1</v>
      </c>
    </row>
    <row r="49" spans="1:4" x14ac:dyDescent="0.2">
      <c r="A49" s="17"/>
      <c r="B49">
        <v>-8</v>
      </c>
      <c r="C49" t="s">
        <v>7</v>
      </c>
      <c r="D49">
        <v>2</v>
      </c>
    </row>
    <row r="50" spans="1:4" x14ac:dyDescent="0.2">
      <c r="A50" s="17"/>
      <c r="B50">
        <v>-2.5</v>
      </c>
      <c r="C50" t="s">
        <v>77</v>
      </c>
      <c r="D50">
        <v>2</v>
      </c>
    </row>
    <row r="51" spans="1:4" x14ac:dyDescent="0.2">
      <c r="A51" s="17"/>
      <c r="B51">
        <v>-6</v>
      </c>
      <c r="C51" t="s">
        <v>78</v>
      </c>
      <c r="D51">
        <v>2</v>
      </c>
    </row>
    <row r="52" spans="1:4" x14ac:dyDescent="0.2">
      <c r="A52" s="17">
        <v>43481</v>
      </c>
      <c r="B52">
        <v>-182</v>
      </c>
      <c r="C52" t="s">
        <v>79</v>
      </c>
      <c r="D52">
        <v>2</v>
      </c>
    </row>
    <row r="53" spans="1:4" x14ac:dyDescent="0.2">
      <c r="A53" s="17"/>
      <c r="B53">
        <v>-10</v>
      </c>
      <c r="C53" t="s">
        <v>53</v>
      </c>
      <c r="D53">
        <v>1</v>
      </c>
    </row>
    <row r="54" spans="1:4" x14ac:dyDescent="0.2">
      <c r="A54" s="17"/>
      <c r="B54">
        <v>-8</v>
      </c>
      <c r="C54" t="s">
        <v>7</v>
      </c>
      <c r="D54">
        <v>2</v>
      </c>
    </row>
    <row r="55" spans="1:4" x14ac:dyDescent="0.2">
      <c r="A55" s="17"/>
      <c r="B55">
        <v>-23</v>
      </c>
      <c r="C55" t="s">
        <v>8</v>
      </c>
      <c r="D55">
        <v>2</v>
      </c>
    </row>
    <row r="56" spans="1:4" x14ac:dyDescent="0.2">
      <c r="A56" s="17">
        <v>43482</v>
      </c>
      <c r="B56">
        <v>-10</v>
      </c>
      <c r="C56" t="s">
        <v>17</v>
      </c>
      <c r="D56">
        <v>1</v>
      </c>
    </row>
    <row r="57" spans="1:4" x14ac:dyDescent="0.2">
      <c r="A57" s="17"/>
      <c r="B57">
        <v>-8</v>
      </c>
      <c r="C57" t="s">
        <v>7</v>
      </c>
      <c r="D57">
        <v>2</v>
      </c>
    </row>
    <row r="58" spans="1:4" x14ac:dyDescent="0.2">
      <c r="A58" s="17"/>
      <c r="B58">
        <v>-8.6999999999999993</v>
      </c>
      <c r="C58" t="s">
        <v>11</v>
      </c>
      <c r="D58">
        <v>2</v>
      </c>
    </row>
    <row r="59" spans="1:4" x14ac:dyDescent="0.2">
      <c r="A59" s="17"/>
      <c r="B59">
        <v>-110</v>
      </c>
      <c r="C59" t="s">
        <v>81</v>
      </c>
      <c r="D59">
        <v>2</v>
      </c>
    </row>
    <row r="60" spans="1:4" x14ac:dyDescent="0.2">
      <c r="A60" s="17"/>
      <c r="B60">
        <v>-14.5</v>
      </c>
      <c r="C60" t="s">
        <v>80</v>
      </c>
      <c r="D60">
        <v>2</v>
      </c>
    </row>
    <row r="61" spans="1:4" x14ac:dyDescent="0.2">
      <c r="A61" s="17">
        <v>43483</v>
      </c>
      <c r="B61">
        <v>-10</v>
      </c>
      <c r="C61" t="s">
        <v>53</v>
      </c>
      <c r="D61">
        <v>1</v>
      </c>
    </row>
    <row r="62" spans="1:4" x14ac:dyDescent="0.2">
      <c r="A62" s="17"/>
      <c r="B62">
        <v>-16</v>
      </c>
      <c r="C62" t="s">
        <v>7</v>
      </c>
      <c r="D62">
        <v>2</v>
      </c>
    </row>
    <row r="63" spans="1:4" x14ac:dyDescent="0.2">
      <c r="A63" s="23">
        <v>43484</v>
      </c>
      <c r="B63">
        <v>-93.8</v>
      </c>
      <c r="C63" t="s">
        <v>64</v>
      </c>
      <c r="D63">
        <v>2</v>
      </c>
    </row>
    <row r="64" spans="1:4" x14ac:dyDescent="0.2">
      <c r="A64" s="23"/>
      <c r="B64">
        <v>-62</v>
      </c>
      <c r="C64" t="s">
        <v>89</v>
      </c>
      <c r="D64">
        <v>3</v>
      </c>
    </row>
    <row r="65" spans="1:4" x14ac:dyDescent="0.2">
      <c r="A65" s="23">
        <v>43485</v>
      </c>
      <c r="B65">
        <v>-144</v>
      </c>
      <c r="C65" t="s">
        <v>87</v>
      </c>
      <c r="D65">
        <v>4</v>
      </c>
    </row>
    <row r="66" spans="1:4" x14ac:dyDescent="0.2">
      <c r="A66" s="23"/>
      <c r="B66">
        <v>-30</v>
      </c>
      <c r="C66" t="s">
        <v>61</v>
      </c>
      <c r="D66">
        <v>3</v>
      </c>
    </row>
    <row r="67" spans="1:4" x14ac:dyDescent="0.2">
      <c r="A67" s="23"/>
      <c r="B67">
        <v>-98</v>
      </c>
      <c r="C67" t="s">
        <v>88</v>
      </c>
      <c r="D67">
        <v>4</v>
      </c>
    </row>
    <row r="68" spans="1:4" x14ac:dyDescent="0.2">
      <c r="A68" s="17">
        <v>43486</v>
      </c>
      <c r="B68">
        <v>-10</v>
      </c>
      <c r="C68" t="s">
        <v>53</v>
      </c>
      <c r="D68">
        <v>1</v>
      </c>
    </row>
    <row r="69" spans="1:4" x14ac:dyDescent="0.2">
      <c r="A69" s="17"/>
      <c r="B69">
        <v>-4</v>
      </c>
      <c r="C69" t="s">
        <v>7</v>
      </c>
      <c r="D69">
        <v>2</v>
      </c>
    </row>
    <row r="70" spans="1:4" x14ac:dyDescent="0.2">
      <c r="A70" s="17">
        <v>43487</v>
      </c>
      <c r="B70">
        <v>-10</v>
      </c>
      <c r="C70" t="s">
        <v>70</v>
      </c>
      <c r="D70">
        <v>1</v>
      </c>
    </row>
    <row r="71" spans="1:4" x14ac:dyDescent="0.2">
      <c r="A71" s="17"/>
      <c r="B71">
        <v>-12.75</v>
      </c>
      <c r="C71" t="s">
        <v>7</v>
      </c>
      <c r="D71">
        <v>2</v>
      </c>
    </row>
    <row r="72" spans="1:4" x14ac:dyDescent="0.2">
      <c r="A72" s="17">
        <v>43488</v>
      </c>
      <c r="B72">
        <v>-4.4000000000000004</v>
      </c>
      <c r="C72" t="s">
        <v>90</v>
      </c>
      <c r="D72">
        <v>2</v>
      </c>
    </row>
    <row r="73" spans="1:4" x14ac:dyDescent="0.2">
      <c r="A73" s="17"/>
      <c r="B73">
        <v>-10</v>
      </c>
      <c r="C73" t="s">
        <v>70</v>
      </c>
      <c r="D73">
        <v>1</v>
      </c>
    </row>
    <row r="74" spans="1:4" x14ac:dyDescent="0.2">
      <c r="A74" s="17"/>
      <c r="B74">
        <v>-4</v>
      </c>
      <c r="C74" t="s">
        <v>7</v>
      </c>
      <c r="D74">
        <v>2</v>
      </c>
    </row>
    <row r="75" spans="1:4" x14ac:dyDescent="0.2">
      <c r="A75" s="17">
        <v>43489</v>
      </c>
      <c r="B75">
        <v>-4.8</v>
      </c>
      <c r="C75" t="s">
        <v>90</v>
      </c>
      <c r="D75">
        <v>1</v>
      </c>
    </row>
    <row r="76" spans="1:4" x14ac:dyDescent="0.2">
      <c r="A76" s="17"/>
      <c r="B76">
        <v>-10</v>
      </c>
      <c r="C76" t="s">
        <v>70</v>
      </c>
      <c r="D76">
        <v>1</v>
      </c>
    </row>
    <row r="77" spans="1:4" x14ac:dyDescent="0.2">
      <c r="A77" s="17">
        <v>43490</v>
      </c>
      <c r="B77">
        <v>-10</v>
      </c>
      <c r="C77" t="s">
        <v>70</v>
      </c>
      <c r="D77">
        <v>1</v>
      </c>
    </row>
    <row r="78" spans="1:4" x14ac:dyDescent="0.2">
      <c r="A78" s="17"/>
      <c r="B78">
        <v>-4.8</v>
      </c>
      <c r="C78" t="s">
        <v>93</v>
      </c>
    </row>
    <row r="79" spans="1:4" x14ac:dyDescent="0.2">
      <c r="A79" s="17"/>
      <c r="B79">
        <v>-10</v>
      </c>
      <c r="C79" t="s">
        <v>91</v>
      </c>
      <c r="D79">
        <v>3</v>
      </c>
    </row>
    <row r="80" spans="1:4" x14ac:dyDescent="0.2">
      <c r="A80" s="17"/>
      <c r="B80">
        <v>-12</v>
      </c>
      <c r="C80" t="s">
        <v>55</v>
      </c>
      <c r="D80">
        <v>2</v>
      </c>
    </row>
    <row r="81" spans="1:4" x14ac:dyDescent="0.2">
      <c r="A81" s="17"/>
      <c r="B81">
        <v>-6</v>
      </c>
      <c r="C81" t="s">
        <v>7</v>
      </c>
      <c r="D81">
        <v>2</v>
      </c>
    </row>
    <row r="82" spans="1:4" x14ac:dyDescent="0.2">
      <c r="A82" s="16">
        <v>43491</v>
      </c>
      <c r="B82">
        <v>-56.8</v>
      </c>
      <c r="C82" t="s">
        <v>92</v>
      </c>
      <c r="D82">
        <v>3</v>
      </c>
    </row>
    <row r="83" spans="1:4" x14ac:dyDescent="0.2">
      <c r="A83" s="23">
        <v>43492</v>
      </c>
      <c r="B83">
        <v>-30</v>
      </c>
      <c r="C83" t="s">
        <v>61</v>
      </c>
      <c r="D83">
        <v>3</v>
      </c>
    </row>
    <row r="84" spans="1:4" x14ac:dyDescent="0.2">
      <c r="A84" s="23"/>
      <c r="B84">
        <v>-13.8</v>
      </c>
      <c r="C84" t="s">
        <v>94</v>
      </c>
      <c r="D84">
        <v>2</v>
      </c>
    </row>
    <row r="85" spans="1:4" x14ac:dyDescent="0.2">
      <c r="A85" s="17">
        <v>43493</v>
      </c>
      <c r="B85">
        <v>-10</v>
      </c>
      <c r="C85" t="s">
        <v>53</v>
      </c>
      <c r="D85">
        <v>1</v>
      </c>
    </row>
    <row r="86" spans="1:4" x14ac:dyDescent="0.2">
      <c r="A86" s="17"/>
      <c r="B86">
        <v>-4</v>
      </c>
      <c r="C86" t="s">
        <v>7</v>
      </c>
      <c r="D86">
        <v>2</v>
      </c>
    </row>
    <row r="87" spans="1:4" x14ac:dyDescent="0.2">
      <c r="A87" s="17"/>
      <c r="B87">
        <v>-4.8</v>
      </c>
      <c r="C87" t="s">
        <v>90</v>
      </c>
      <c r="D87">
        <v>3</v>
      </c>
    </row>
    <row r="88" spans="1:4" x14ac:dyDescent="0.2">
      <c r="A88" s="17">
        <v>43494</v>
      </c>
      <c r="B88">
        <v>-10</v>
      </c>
      <c r="C88" t="s">
        <v>17</v>
      </c>
      <c r="D88">
        <v>1</v>
      </c>
    </row>
    <row r="89" spans="1:4" x14ac:dyDescent="0.2">
      <c r="A89" s="17"/>
      <c r="B89">
        <v>-4.46</v>
      </c>
      <c r="C89" t="s">
        <v>90</v>
      </c>
      <c r="D89">
        <v>2</v>
      </c>
    </row>
    <row r="90" spans="1:4" x14ac:dyDescent="0.2">
      <c r="A90" s="17"/>
      <c r="B90">
        <v>-16.34</v>
      </c>
      <c r="C90" t="s">
        <v>59</v>
      </c>
      <c r="D90">
        <v>2</v>
      </c>
    </row>
    <row r="91" spans="1:4" x14ac:dyDescent="0.2">
      <c r="A91" s="17"/>
      <c r="B91">
        <v>-6</v>
      </c>
      <c r="C91" t="s">
        <v>7</v>
      </c>
      <c r="D91">
        <v>2</v>
      </c>
    </row>
    <row r="92" spans="1:4" x14ac:dyDescent="0.2">
      <c r="A92" s="17">
        <v>43495</v>
      </c>
      <c r="B92">
        <v>-10</v>
      </c>
      <c r="C92" t="s">
        <v>17</v>
      </c>
      <c r="D92">
        <v>1</v>
      </c>
    </row>
    <row r="93" spans="1:4" x14ac:dyDescent="0.2">
      <c r="A93" s="17"/>
      <c r="B93">
        <v>-4.21</v>
      </c>
      <c r="C93" t="s">
        <v>90</v>
      </c>
      <c r="D93">
        <v>2</v>
      </c>
    </row>
    <row r="94" spans="1:4" x14ac:dyDescent="0.2">
      <c r="A94" s="17"/>
      <c r="B94">
        <v>-10</v>
      </c>
      <c r="C94" t="s">
        <v>7</v>
      </c>
      <c r="D94">
        <v>2</v>
      </c>
    </row>
    <row r="95" spans="1:4" x14ac:dyDescent="0.2">
      <c r="A95" s="17"/>
      <c r="B95">
        <v>-1441</v>
      </c>
      <c r="C95" t="s">
        <v>3</v>
      </c>
      <c r="D95">
        <v>5</v>
      </c>
    </row>
    <row r="96" spans="1:4" x14ac:dyDescent="0.2">
      <c r="A96" s="13">
        <v>43496</v>
      </c>
    </row>
  </sheetData>
  <mergeCells count="28">
    <mergeCell ref="A85:A87"/>
    <mergeCell ref="A88:A91"/>
    <mergeCell ref="A92:A95"/>
    <mergeCell ref="A43:A44"/>
    <mergeCell ref="A45:A47"/>
    <mergeCell ref="A48:A51"/>
    <mergeCell ref="A77:A81"/>
    <mergeCell ref="A52:A55"/>
    <mergeCell ref="A61:A62"/>
    <mergeCell ref="A63:A64"/>
    <mergeCell ref="A65:A67"/>
    <mergeCell ref="A70:A71"/>
    <mergeCell ref="A68:A69"/>
    <mergeCell ref="A56:A60"/>
    <mergeCell ref="A72:A74"/>
    <mergeCell ref="A75:A76"/>
    <mergeCell ref="A83:A84"/>
    <mergeCell ref="A37:A41"/>
    <mergeCell ref="A35:A36"/>
    <mergeCell ref="A1:A2"/>
    <mergeCell ref="A8:A10"/>
    <mergeCell ref="A11:A15"/>
    <mergeCell ref="A31:A34"/>
    <mergeCell ref="A16:A21"/>
    <mergeCell ref="A22:A24"/>
    <mergeCell ref="A25:A27"/>
    <mergeCell ref="A28:A30"/>
    <mergeCell ref="A5:A7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0"/>
  <sheetViews>
    <sheetView workbookViewId="0">
      <selection activeCell="C13" sqref="C13"/>
    </sheetView>
  </sheetViews>
  <sheetFormatPr baseColWidth="10" defaultRowHeight="16" x14ac:dyDescent="0.2"/>
  <cols>
    <col min="1" max="1" width="28.5" customWidth="1"/>
    <col min="2" max="2" width="19.33203125" customWidth="1"/>
    <col min="3" max="3" width="29.33203125" customWidth="1"/>
    <col min="5" max="5" width="13.6640625" customWidth="1"/>
    <col min="6" max="6" width="10.33203125" customWidth="1"/>
    <col min="8" max="8" width="15.1640625" customWidth="1"/>
    <col min="9" max="9" width="15" customWidth="1"/>
  </cols>
  <sheetData>
    <row r="1" spans="1:9" ht="31" customHeight="1" x14ac:dyDescent="0.2">
      <c r="A1" s="21" t="s">
        <v>25</v>
      </c>
      <c r="B1" s="3" t="s">
        <v>15</v>
      </c>
      <c r="C1" s="5">
        <f>SUMIF(B4:B60,"&lt;0")</f>
        <v>-756</v>
      </c>
      <c r="E1" s="4" t="s">
        <v>5</v>
      </c>
      <c r="F1" s="5">
        <f>SUM(B4:B22)</f>
        <v>-756</v>
      </c>
    </row>
    <row r="2" spans="1:9" ht="45" customHeight="1" x14ac:dyDescent="0.25">
      <c r="A2" s="22"/>
      <c r="B2" s="6" t="s">
        <v>16</v>
      </c>
      <c r="C2">
        <f>3000+C1</f>
        <v>2244</v>
      </c>
      <c r="E2" s="7" t="s">
        <v>18</v>
      </c>
      <c r="F2">
        <f ca="1">DATE(2019,3,1)-TODAY()</f>
        <v>30</v>
      </c>
      <c r="H2" s="7" t="s">
        <v>19</v>
      </c>
      <c r="I2">
        <f ca="1">C2/F2</f>
        <v>74.8</v>
      </c>
    </row>
    <row r="3" spans="1:9" x14ac:dyDescent="0.2">
      <c r="A3" t="s">
        <v>0</v>
      </c>
      <c r="B3" t="s">
        <v>1</v>
      </c>
      <c r="C3" t="s">
        <v>2</v>
      </c>
      <c r="I3">
        <f ca="1">C2/(F2-1)</f>
        <v>77.379310344827587</v>
      </c>
    </row>
    <row r="4" spans="1:9" x14ac:dyDescent="0.2">
      <c r="A4" s="9">
        <v>43433</v>
      </c>
      <c r="B4">
        <v>-109</v>
      </c>
      <c r="C4" t="s">
        <v>27</v>
      </c>
    </row>
    <row r="5" spans="1:9" x14ac:dyDescent="0.2">
      <c r="A5" s="17">
        <v>43447</v>
      </c>
      <c r="B5">
        <v>-129</v>
      </c>
      <c r="C5" t="s">
        <v>33</v>
      </c>
    </row>
    <row r="6" spans="1:9" x14ac:dyDescent="0.2">
      <c r="A6" s="17"/>
      <c r="B6">
        <v>-350</v>
      </c>
      <c r="C6" t="s">
        <v>34</v>
      </c>
    </row>
    <row r="7" spans="1:9" x14ac:dyDescent="0.2">
      <c r="A7" s="17"/>
      <c r="B7">
        <v>-129</v>
      </c>
      <c r="C7" t="s">
        <v>35</v>
      </c>
    </row>
    <row r="8" spans="1:9" x14ac:dyDescent="0.2">
      <c r="A8" s="1">
        <v>43448</v>
      </c>
      <c r="B8">
        <v>-39</v>
      </c>
      <c r="C8" t="s">
        <v>31</v>
      </c>
    </row>
    <row r="9" spans="1:9" x14ac:dyDescent="0.2">
      <c r="A9" s="17">
        <v>43450</v>
      </c>
    </row>
    <row r="10" spans="1:9" x14ac:dyDescent="0.2">
      <c r="A10" s="17"/>
    </row>
    <row r="11" spans="1:9" x14ac:dyDescent="0.2">
      <c r="A11" s="17"/>
    </row>
    <row r="12" spans="1:9" x14ac:dyDescent="0.2">
      <c r="A12" s="17"/>
    </row>
    <row r="13" spans="1:9" x14ac:dyDescent="0.2">
      <c r="A13" s="20">
        <v>43438</v>
      </c>
    </row>
    <row r="14" spans="1:9" x14ac:dyDescent="0.2">
      <c r="A14" s="20"/>
    </row>
    <row r="15" spans="1:9" x14ac:dyDescent="0.2">
      <c r="A15" s="20"/>
    </row>
    <row r="16" spans="1:9" x14ac:dyDescent="0.2">
      <c r="A16" s="20"/>
    </row>
    <row r="17" spans="1:2" x14ac:dyDescent="0.2">
      <c r="A17" s="20"/>
    </row>
    <row r="18" spans="1:2" x14ac:dyDescent="0.2">
      <c r="A18" s="20"/>
    </row>
    <row r="19" spans="1:2" x14ac:dyDescent="0.2">
      <c r="A19" s="17">
        <v>43439</v>
      </c>
    </row>
    <row r="20" spans="1:2" x14ac:dyDescent="0.2">
      <c r="A20" s="17"/>
    </row>
    <row r="21" spans="1:2" x14ac:dyDescent="0.2">
      <c r="A21" s="17"/>
      <c r="B21" s="2"/>
    </row>
    <row r="22" spans="1:2" x14ac:dyDescent="0.2">
      <c r="A22" s="17"/>
    </row>
    <row r="23" spans="1:2" x14ac:dyDescent="0.2">
      <c r="A23" s="17"/>
    </row>
    <row r="24" spans="1:2" x14ac:dyDescent="0.2">
      <c r="A24" s="17"/>
    </row>
    <row r="25" spans="1:2" x14ac:dyDescent="0.2">
      <c r="A25" s="20">
        <v>43440</v>
      </c>
    </row>
    <row r="26" spans="1:2" x14ac:dyDescent="0.2">
      <c r="A26" s="20"/>
    </row>
    <row r="27" spans="1:2" x14ac:dyDescent="0.2">
      <c r="A27" s="20"/>
    </row>
    <row r="28" spans="1:2" x14ac:dyDescent="0.2">
      <c r="A28" s="20"/>
    </row>
    <row r="29" spans="1:2" x14ac:dyDescent="0.2">
      <c r="A29" s="20">
        <v>43441</v>
      </c>
    </row>
    <row r="30" spans="1:2" x14ac:dyDescent="0.2">
      <c r="A30" s="20"/>
    </row>
    <row r="31" spans="1:2" x14ac:dyDescent="0.2">
      <c r="A31" s="20"/>
    </row>
    <row r="32" spans="1:2" x14ac:dyDescent="0.2">
      <c r="A32" s="20"/>
    </row>
    <row r="33" spans="1:1" x14ac:dyDescent="0.2">
      <c r="A33" s="20"/>
    </row>
    <row r="34" spans="1:1" x14ac:dyDescent="0.2">
      <c r="A34" s="8">
        <v>43442</v>
      </c>
    </row>
    <row r="35" spans="1:1" x14ac:dyDescent="0.2">
      <c r="A35" s="17">
        <v>43443</v>
      </c>
    </row>
    <row r="36" spans="1:1" x14ac:dyDescent="0.2">
      <c r="A36" s="17"/>
    </row>
    <row r="37" spans="1:1" x14ac:dyDescent="0.2">
      <c r="A37" s="23">
        <v>43444</v>
      </c>
    </row>
    <row r="38" spans="1:1" x14ac:dyDescent="0.2">
      <c r="A38" s="23"/>
    </row>
    <row r="39" spans="1:1" x14ac:dyDescent="0.2">
      <c r="A39" s="23"/>
    </row>
    <row r="40" spans="1:1" x14ac:dyDescent="0.2">
      <c r="A40" s="1">
        <v>43445</v>
      </c>
    </row>
    <row r="41" spans="1:1" x14ac:dyDescent="0.2">
      <c r="A41" s="1">
        <v>43446</v>
      </c>
    </row>
    <row r="42" spans="1:1" x14ac:dyDescent="0.2">
      <c r="A42" s="1">
        <v>43447</v>
      </c>
    </row>
    <row r="43" spans="1:1" x14ac:dyDescent="0.2">
      <c r="A43" s="1">
        <v>43448</v>
      </c>
    </row>
    <row r="44" spans="1:1" x14ac:dyDescent="0.2">
      <c r="A44" s="1">
        <v>43449</v>
      </c>
    </row>
    <row r="45" spans="1:1" x14ac:dyDescent="0.2">
      <c r="A45" s="1">
        <v>43450</v>
      </c>
    </row>
    <row r="46" spans="1:1" x14ac:dyDescent="0.2">
      <c r="A46" s="1">
        <v>43451</v>
      </c>
    </row>
    <row r="47" spans="1:1" x14ac:dyDescent="0.2">
      <c r="A47" s="1">
        <v>43452</v>
      </c>
    </row>
    <row r="48" spans="1:1" x14ac:dyDescent="0.2">
      <c r="A48" s="1">
        <v>43453</v>
      </c>
    </row>
    <row r="49" spans="1:1" x14ac:dyDescent="0.2">
      <c r="A49" s="1">
        <v>43454</v>
      </c>
    </row>
    <row r="50" spans="1:1" x14ac:dyDescent="0.2">
      <c r="A50" s="1">
        <v>43455</v>
      </c>
    </row>
    <row r="51" spans="1:1" x14ac:dyDescent="0.2">
      <c r="A51" s="1">
        <v>43456</v>
      </c>
    </row>
    <row r="52" spans="1:1" x14ac:dyDescent="0.2">
      <c r="A52" s="1">
        <v>43457</v>
      </c>
    </row>
    <row r="53" spans="1:1" x14ac:dyDescent="0.2">
      <c r="A53" s="1">
        <v>43458</v>
      </c>
    </row>
    <row r="54" spans="1:1" x14ac:dyDescent="0.2">
      <c r="A54" s="1">
        <v>43459</v>
      </c>
    </row>
    <row r="55" spans="1:1" x14ac:dyDescent="0.2">
      <c r="A55" s="1">
        <v>43460</v>
      </c>
    </row>
    <row r="56" spans="1:1" x14ac:dyDescent="0.2">
      <c r="A56" s="1">
        <v>43461</v>
      </c>
    </row>
    <row r="57" spans="1:1" x14ac:dyDescent="0.2">
      <c r="A57" s="1">
        <v>43462</v>
      </c>
    </row>
    <row r="58" spans="1:1" x14ac:dyDescent="0.2">
      <c r="A58" s="1">
        <v>43463</v>
      </c>
    </row>
    <row r="59" spans="1:1" x14ac:dyDescent="0.2">
      <c r="A59" s="1">
        <v>43464</v>
      </c>
    </row>
    <row r="60" spans="1:1" x14ac:dyDescent="0.2">
      <c r="A60" s="1">
        <v>43465</v>
      </c>
    </row>
  </sheetData>
  <mergeCells count="9">
    <mergeCell ref="A29:A33"/>
    <mergeCell ref="A35:A36"/>
    <mergeCell ref="A37:A39"/>
    <mergeCell ref="A1:A2"/>
    <mergeCell ref="A9:A12"/>
    <mergeCell ref="A13:A18"/>
    <mergeCell ref="A19:A24"/>
    <mergeCell ref="A25:A28"/>
    <mergeCell ref="A5:A7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12月</vt:lpstr>
      <vt:lpstr>1月</vt:lpstr>
      <vt:lpstr>2月&amp;过年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2018-12-05T02:52:58Z</dcterms:created>
  <dcterms:modified xsi:type="dcterms:W3CDTF">2019-01-30T06:09:42Z</dcterms:modified>
</cp:coreProperties>
</file>