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Volumes/lalala/项目/-/账本/"/>
    </mc:Choice>
  </mc:AlternateContent>
  <bookViews>
    <workbookView xWindow="880" yWindow="460" windowWidth="27920" windowHeight="17540" tabRatio="500" activeTab="7"/>
  </bookViews>
  <sheets>
    <sheet name="12月" sheetId="1" r:id="rId1"/>
    <sheet name="1月" sheetId="2" r:id="rId2"/>
    <sheet name="2月&amp;过年" sheetId="3" r:id="rId3"/>
    <sheet name="3月" sheetId="7" r:id="rId4"/>
    <sheet name="4月" sheetId="10" r:id="rId5"/>
    <sheet name="泰国行" sheetId="8" r:id="rId6"/>
    <sheet name="5月" sheetId="11" r:id="rId7"/>
    <sheet name="6月" sheetId="12" r:id="rId8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" i="12" l="1"/>
  <c r="C2" i="12"/>
  <c r="J9" i="12"/>
  <c r="J8" i="12"/>
  <c r="J7" i="12"/>
  <c r="J6" i="12"/>
  <c r="J5" i="12"/>
  <c r="F2" i="12"/>
  <c r="I3" i="12"/>
  <c r="I2" i="12"/>
  <c r="B59" i="11"/>
  <c r="J72" i="11"/>
  <c r="J70" i="11"/>
  <c r="J93" i="11"/>
  <c r="F2" i="11"/>
  <c r="N7" i="8"/>
  <c r="F2" i="10"/>
  <c r="J34" i="10"/>
  <c r="J86" i="11"/>
  <c r="J92" i="11"/>
  <c r="C1" i="11"/>
  <c r="C2" i="11"/>
  <c r="I3" i="11"/>
  <c r="I2" i="11"/>
  <c r="N4" i="8"/>
  <c r="S8" i="8"/>
  <c r="R8" i="8"/>
  <c r="J22" i="10"/>
  <c r="J23" i="10"/>
  <c r="J27" i="10"/>
  <c r="J29" i="10"/>
  <c r="J56" i="10"/>
  <c r="C1" i="10"/>
  <c r="C2" i="10"/>
  <c r="I3" i="10"/>
  <c r="I2" i="10"/>
  <c r="C1" i="7"/>
  <c r="C2" i="7"/>
  <c r="J11" i="7"/>
  <c r="J12" i="7"/>
  <c r="J13" i="7"/>
  <c r="J14" i="7"/>
  <c r="J10" i="7"/>
  <c r="J19" i="7"/>
  <c r="F2" i="7"/>
  <c r="I3" i="7"/>
  <c r="I2" i="7"/>
  <c r="B78" i="3"/>
  <c r="C1" i="3"/>
  <c r="H8" i="3"/>
  <c r="H9" i="3"/>
  <c r="H11" i="3"/>
  <c r="I9" i="1"/>
  <c r="I24" i="2"/>
  <c r="I21" i="2"/>
  <c r="I22" i="2"/>
  <c r="I23" i="2"/>
  <c r="I20" i="2"/>
  <c r="J6" i="2"/>
  <c r="J8" i="2"/>
  <c r="F2" i="2"/>
  <c r="J10" i="2"/>
  <c r="J9" i="2"/>
  <c r="J7" i="2"/>
  <c r="N7" i="2"/>
  <c r="C1" i="2"/>
  <c r="C2" i="2"/>
  <c r="I3" i="2"/>
  <c r="I2" i="2"/>
  <c r="F2" i="1"/>
  <c r="I2" i="1"/>
  <c r="I3" i="1"/>
  <c r="I10" i="1"/>
  <c r="I11" i="1"/>
  <c r="M10" i="1"/>
  <c r="I12" i="1"/>
  <c r="I13" i="1"/>
  <c r="B17" i="1"/>
  <c r="B32" i="1"/>
  <c r="C1" i="1"/>
  <c r="F2" i="3"/>
  <c r="C2" i="3"/>
  <c r="I3" i="3"/>
  <c r="I2" i="3"/>
  <c r="F1" i="3"/>
  <c r="C2" i="1"/>
</calcChain>
</file>

<file path=xl/sharedStrings.xml><?xml version="1.0" encoding="utf-8"?>
<sst xmlns="http://schemas.openxmlformats.org/spreadsheetml/2006/main" count="787" uniqueCount="269">
  <si>
    <t>日期</t>
    <rPh sb="0" eb="1">
      <t>ri'qi</t>
    </rPh>
    <phoneticPr fontId="1" type="noConversion"/>
  </si>
  <si>
    <t>金额</t>
    <rPh sb="0" eb="1">
      <t>jin'e</t>
    </rPh>
    <phoneticPr fontId="1" type="noConversion"/>
  </si>
  <si>
    <t>备注</t>
    <rPh sb="0" eb="1">
      <t>bei'zhu</t>
    </rPh>
    <phoneticPr fontId="1" type="noConversion"/>
  </si>
  <si>
    <t>房租</t>
    <rPh sb="0" eb="1">
      <t>fang'zu</t>
    </rPh>
    <phoneticPr fontId="1" type="noConversion"/>
  </si>
  <si>
    <t>早饭</t>
    <rPh sb="0" eb="1">
      <t>zao'fan</t>
    </rPh>
    <phoneticPr fontId="1" type="noConversion"/>
  </si>
  <si>
    <t>总计</t>
    <rPh sb="0" eb="1">
      <t>zong'ji</t>
    </rPh>
    <phoneticPr fontId="1" type="noConversion"/>
  </si>
  <si>
    <t>给老父亲买的足贴</t>
    <rPh sb="0" eb="1">
      <t>gei'lao'fu'qin</t>
    </rPh>
    <rPh sb="4" eb="5">
      <t>mai'de</t>
    </rPh>
    <rPh sb="6" eb="7">
      <t>zu'tie</t>
    </rPh>
    <phoneticPr fontId="1" type="noConversion"/>
  </si>
  <si>
    <t>午饭</t>
    <rPh sb="0" eb="1">
      <t>wu'fan</t>
    </rPh>
    <phoneticPr fontId="1" type="noConversion"/>
  </si>
  <si>
    <t>晚饭</t>
    <rPh sb="0" eb="1">
      <t>wan'fan</t>
    </rPh>
    <phoneticPr fontId="1" type="noConversion"/>
  </si>
  <si>
    <t>支付宝套现：8+9+12-10</t>
    <rPh sb="0" eb="1">
      <t>z'f'b</t>
    </rPh>
    <rPh sb="3" eb="4">
      <t>tao'xian</t>
    </rPh>
    <phoneticPr fontId="1" type="noConversion"/>
  </si>
  <si>
    <t>支付宝套现：8+9-10</t>
    <rPh sb="0" eb="1">
      <t>z'f'b</t>
    </rPh>
    <rPh sb="3" eb="4">
      <t>tao'xian</t>
    </rPh>
    <phoneticPr fontId="1" type="noConversion"/>
  </si>
  <si>
    <t>购物</t>
    <rPh sb="0" eb="1">
      <t>gou'wu</t>
    </rPh>
    <phoneticPr fontId="1" type="noConversion"/>
  </si>
  <si>
    <t>话费176</t>
    <rPh sb="0" eb="1">
      <t>hua'fei</t>
    </rPh>
    <phoneticPr fontId="1" type="noConversion"/>
  </si>
  <si>
    <t>购物-毛巾</t>
    <rPh sb="0" eb="1">
      <t>gou'wu</t>
    </rPh>
    <rPh sb="3" eb="4">
      <t>mao'jin</t>
    </rPh>
    <phoneticPr fontId="1" type="noConversion"/>
  </si>
  <si>
    <t>购物-椰青</t>
    <rPh sb="0" eb="1">
      <t>gou'wu</t>
    </rPh>
    <rPh sb="3" eb="4">
      <t>ye'qing</t>
    </rPh>
    <phoneticPr fontId="1" type="noConversion"/>
  </si>
  <si>
    <t>支出合计</t>
    <rPh sb="0" eb="1">
      <t>zhi'chu</t>
    </rPh>
    <rPh sb="2" eb="3">
      <t>he'ji</t>
    </rPh>
    <phoneticPr fontId="1" type="noConversion"/>
  </si>
  <si>
    <t>预算剩余</t>
    <rPh sb="0" eb="1">
      <t>yu'suan</t>
    </rPh>
    <rPh sb="2" eb="3">
      <t>sheng'yu</t>
    </rPh>
    <phoneticPr fontId="1" type="noConversion"/>
  </si>
  <si>
    <t>交通</t>
    <rPh sb="0" eb="1">
      <t>jiao'tong</t>
    </rPh>
    <phoneticPr fontId="1" type="noConversion"/>
  </si>
  <si>
    <t>剩余天数</t>
    <rPh sb="0" eb="1">
      <t>sheng'yu</t>
    </rPh>
    <rPh sb="2" eb="3">
      <t>tian'shu</t>
    </rPh>
    <phoneticPr fontId="1" type="noConversion"/>
  </si>
  <si>
    <t>按天预算</t>
    <rPh sb="0" eb="1">
      <t>an'tian</t>
    </rPh>
    <rPh sb="2" eb="3">
      <t>yu'suan</t>
    </rPh>
    <phoneticPr fontId="1" type="noConversion"/>
  </si>
  <si>
    <t>交通</t>
    <rPh sb="0" eb="1">
      <t>jiao'tng</t>
    </rPh>
    <phoneticPr fontId="1" type="noConversion"/>
  </si>
  <si>
    <t>晚饭</t>
    <rPh sb="0" eb="1">
      <t>wn'fan</t>
    </rPh>
    <phoneticPr fontId="1" type="noConversion"/>
  </si>
  <si>
    <t>椰青</t>
    <rPh sb="0" eb="1">
      <t>ye'qing</t>
    </rPh>
    <phoneticPr fontId="1" type="noConversion"/>
  </si>
  <si>
    <t>衣服</t>
    <rPh sb="0" eb="1">
      <t>yi'fu</t>
    </rPh>
    <phoneticPr fontId="1" type="noConversion"/>
  </si>
  <si>
    <t>汗蒸</t>
    <rPh sb="0" eb="1">
      <t>han'zhneg</t>
    </rPh>
    <phoneticPr fontId="1" type="noConversion"/>
  </si>
  <si>
    <t>2019/2月&amp;过年</t>
    <rPh sb="6" eb="7">
      <t>yue</t>
    </rPh>
    <rPh sb="8" eb="9">
      <t>guo'nian</t>
    </rPh>
    <phoneticPr fontId="1" type="noConversion"/>
  </si>
  <si>
    <t>2018/12月</t>
    <rPh sb="7" eb="8">
      <t>yue</t>
    </rPh>
    <phoneticPr fontId="1" type="noConversion"/>
  </si>
  <si>
    <t>购物-巧克力</t>
    <rPh sb="0" eb="1">
      <t>gou'wu</t>
    </rPh>
    <rPh sb="3" eb="4">
      <t>qiao'ke'li</t>
    </rPh>
    <phoneticPr fontId="1" type="noConversion"/>
  </si>
  <si>
    <t>交通</t>
    <rPh sb="0" eb="1">
      <t>jiao'ton</t>
    </rPh>
    <phoneticPr fontId="1" type="noConversion"/>
  </si>
  <si>
    <t>家乐福</t>
    <rPh sb="0" eb="1">
      <t>jia'le'fu</t>
    </rPh>
    <phoneticPr fontId="1" type="noConversion"/>
  </si>
  <si>
    <t>麦片</t>
    <rPh sb="0" eb="1">
      <t>mai'pian</t>
    </rPh>
    <phoneticPr fontId="1" type="noConversion"/>
  </si>
  <si>
    <t>靳晨剑的演出服</t>
    <rPh sb="0" eb="1">
      <t>jin</t>
    </rPh>
    <rPh sb="1" eb="2">
      <t>chen'jian</t>
    </rPh>
    <rPh sb="2" eb="3">
      <t>jian</t>
    </rPh>
    <rPh sb="3" eb="4">
      <t>de</t>
    </rPh>
    <rPh sb="4" eb="5">
      <t>yan'chu'fu</t>
    </rPh>
    <phoneticPr fontId="1" type="noConversion"/>
  </si>
  <si>
    <t>购物-奶粉+肩颈舒</t>
    <rPh sb="0" eb="1">
      <t>gou'wu</t>
    </rPh>
    <rPh sb="3" eb="4">
      <t>nai'fne</t>
    </rPh>
    <rPh sb="6" eb="7">
      <t>jian'jing'shu</t>
    </rPh>
    <phoneticPr fontId="1" type="noConversion"/>
  </si>
  <si>
    <t>海豹油</t>
    <rPh sb="0" eb="1">
      <t>hia'bao'you</t>
    </rPh>
    <phoneticPr fontId="1" type="noConversion"/>
  </si>
  <si>
    <t>维骨力</t>
    <rPh sb="0" eb="1">
      <t>wei'gu'li</t>
    </rPh>
    <phoneticPr fontId="1" type="noConversion"/>
  </si>
  <si>
    <t>蜂蜜坚果</t>
    <rPh sb="0" eb="1">
      <t>feng'mi</t>
    </rPh>
    <rPh sb="2" eb="3">
      <t>jian'guo</t>
    </rPh>
    <phoneticPr fontId="1" type="noConversion"/>
  </si>
  <si>
    <t>汗蒸</t>
    <rPh sb="0" eb="1">
      <t>han'zheng</t>
    </rPh>
    <phoneticPr fontId="1" type="noConversion"/>
  </si>
  <si>
    <t>牙刷</t>
    <rPh sb="0" eb="1">
      <t>ya'shua</t>
    </rPh>
    <phoneticPr fontId="1" type="noConversion"/>
  </si>
  <si>
    <t>1-必需交通</t>
    <rPh sb="2" eb="3">
      <t>bi'xu</t>
    </rPh>
    <rPh sb="4" eb="5">
      <t>jiao'tong</t>
    </rPh>
    <phoneticPr fontId="1" type="noConversion"/>
  </si>
  <si>
    <t>1,2,3-必需统计</t>
    <rPh sb="6" eb="7">
      <t>bi'xu</t>
    </rPh>
    <rPh sb="8" eb="9">
      <t>tong'ji</t>
    </rPh>
    <phoneticPr fontId="1" type="noConversion"/>
  </si>
  <si>
    <t>5-房租</t>
    <rPh sb="2" eb="3">
      <t>fang'zu</t>
    </rPh>
    <phoneticPr fontId="1" type="noConversion"/>
  </si>
  <si>
    <t>类别（1-必需交通，2-必需吃饭，3-必需购物，
4-非必需购物，5-房租）</t>
    <rPh sb="0" eb="1">
      <t>lei'bie</t>
    </rPh>
    <rPh sb="5" eb="6">
      <t>bi'xu</t>
    </rPh>
    <rPh sb="6" eb="7">
      <t>xu</t>
    </rPh>
    <rPh sb="7" eb="8">
      <t>jiao'tong</t>
    </rPh>
    <rPh sb="12" eb="13">
      <t>bi'xu</t>
    </rPh>
    <rPh sb="14" eb="15">
      <t>chi'fan</t>
    </rPh>
    <rPh sb="19" eb="20">
      <t>bi'xu</t>
    </rPh>
    <rPh sb="21" eb="22">
      <t>gou'wu</t>
    </rPh>
    <rPh sb="27" eb="28">
      <t>fei'bi'xu</t>
    </rPh>
    <rPh sb="30" eb="31">
      <t>gou'wu</t>
    </rPh>
    <rPh sb="35" eb="36">
      <t>fang'zu</t>
    </rPh>
    <phoneticPr fontId="1" type="noConversion"/>
  </si>
  <si>
    <t>2-必需吃喝</t>
    <rPh sb="2" eb="3">
      <t>bi'xu</t>
    </rPh>
    <rPh sb="4" eb="5">
      <t>ch'f</t>
    </rPh>
    <rPh sb="5" eb="6">
      <t>he</t>
    </rPh>
    <phoneticPr fontId="1" type="noConversion"/>
  </si>
  <si>
    <t>类别</t>
    <rPh sb="0" eb="1">
      <t>lei'bie</t>
    </rPh>
    <phoneticPr fontId="1" type="noConversion"/>
  </si>
  <si>
    <t>按类别统计花费</t>
    <rPh sb="0" eb="1">
      <t>an</t>
    </rPh>
    <rPh sb="1" eb="2">
      <t>lei'bie</t>
    </rPh>
    <rPh sb="3" eb="4">
      <t>tong'ji</t>
    </rPh>
    <rPh sb="5" eb="6">
      <t>hua'fei</t>
    </rPh>
    <phoneticPr fontId="1" type="noConversion"/>
  </si>
  <si>
    <t>3-必须购物（消费品）</t>
    <rPh sb="2" eb="3">
      <t>bi'xu'gou'wu</t>
    </rPh>
    <rPh sb="7" eb="8">
      <t>xiao'fei'pin</t>
    </rPh>
    <phoneticPr fontId="1" type="noConversion"/>
  </si>
  <si>
    <t>4-非必需购物（衣服等）</t>
    <rPh sb="2" eb="3">
      <t>fei'bi'xu</t>
    </rPh>
    <rPh sb="5" eb="6">
      <t>gou'wu</t>
    </rPh>
    <rPh sb="8" eb="9">
      <t>yi'fu</t>
    </rPh>
    <rPh sb="10" eb="11">
      <t>deng</t>
    </rPh>
    <phoneticPr fontId="1" type="noConversion"/>
  </si>
  <si>
    <t>午饭</t>
    <rPh sb="0" eb="1">
      <t>wu'fna</t>
    </rPh>
    <phoneticPr fontId="1" type="noConversion"/>
  </si>
  <si>
    <t>购物-羽绒服</t>
    <rPh sb="0" eb="1">
      <t>gou'wu</t>
    </rPh>
    <rPh sb="3" eb="4">
      <t>yu'rong'fu</t>
    </rPh>
    <phoneticPr fontId="1" type="noConversion"/>
  </si>
  <si>
    <t>午饭</t>
    <rPh sb="0" eb="1">
      <t>wu'fn</t>
    </rPh>
    <phoneticPr fontId="1" type="noConversion"/>
  </si>
  <si>
    <t>鞋</t>
    <rPh sb="0" eb="1">
      <t>xie</t>
    </rPh>
    <phoneticPr fontId="1" type="noConversion"/>
  </si>
  <si>
    <t>购水果</t>
    <rPh sb="0" eb="1">
      <t>gou'shui'guo</t>
    </rPh>
    <phoneticPr fontId="1" type="noConversion"/>
  </si>
  <si>
    <t>啊皮的蛋卷</t>
    <rPh sb="0" eb="1">
      <t>a'pi</t>
    </rPh>
    <rPh sb="3" eb="4">
      <t>dan'juan</t>
    </rPh>
    <phoneticPr fontId="1" type="noConversion"/>
  </si>
  <si>
    <t>交通</t>
    <rPh sb="0" eb="1">
      <t>jiao't</t>
    </rPh>
    <phoneticPr fontId="1" type="noConversion"/>
  </si>
  <si>
    <t>牛肉块</t>
    <rPh sb="0" eb="1">
      <t>niu'rou'kuai</t>
    </rPh>
    <phoneticPr fontId="1" type="noConversion"/>
  </si>
  <si>
    <t>晚饭</t>
    <rPh sb="0" eb="1">
      <t>wan'f</t>
    </rPh>
    <phoneticPr fontId="1" type="noConversion"/>
  </si>
  <si>
    <t>橙子</t>
    <rPh sb="0" eb="1">
      <t>chneg'zi</t>
    </rPh>
    <phoneticPr fontId="1" type="noConversion"/>
  </si>
  <si>
    <t>辣条</t>
    <rPh sb="0" eb="1">
      <t>la'tiao</t>
    </rPh>
    <phoneticPr fontId="1" type="noConversion"/>
  </si>
  <si>
    <t>床垫</t>
    <rPh sb="0" eb="1">
      <t>chuang'dian</t>
    </rPh>
    <phoneticPr fontId="1" type="noConversion"/>
  </si>
  <si>
    <t>超市</t>
    <rPh sb="0" eb="1">
      <t>chao'shi</t>
    </rPh>
    <phoneticPr fontId="1" type="noConversion"/>
  </si>
  <si>
    <t>小提琴肩托</t>
    <rPh sb="0" eb="1">
      <t>xiao'ti'qin</t>
    </rPh>
    <rPh sb="3" eb="4">
      <t>jian'tuo</t>
    </rPh>
    <phoneticPr fontId="1" type="noConversion"/>
  </si>
  <si>
    <t>汗蒸</t>
    <rPh sb="0" eb="1">
      <t>han'z</t>
    </rPh>
    <phoneticPr fontId="1" type="noConversion"/>
  </si>
  <si>
    <t>2019/1月</t>
    <rPh sb="6" eb="7">
      <t>yue</t>
    </rPh>
    <phoneticPr fontId="1" type="noConversion"/>
  </si>
  <si>
    <t>卫生纸+面</t>
    <rPh sb="0" eb="1">
      <t>wei'sheng'zhi</t>
    </rPh>
    <rPh sb="4" eb="5">
      <t>mian</t>
    </rPh>
    <phoneticPr fontId="1" type="noConversion"/>
  </si>
  <si>
    <t>水果</t>
    <rPh sb="0" eb="1">
      <t>shui'guo</t>
    </rPh>
    <phoneticPr fontId="1" type="noConversion"/>
  </si>
  <si>
    <t>早饭</t>
    <rPh sb="0" eb="1">
      <t>zao'f</t>
    </rPh>
    <phoneticPr fontId="1" type="noConversion"/>
  </si>
  <si>
    <t>午饭</t>
    <rPh sb="0" eb="1">
      <t>wu'f</t>
    </rPh>
    <phoneticPr fontId="1" type="noConversion"/>
  </si>
  <si>
    <t>汗蒸</t>
    <rPh sb="0" eb="1">
      <t>h'z</t>
    </rPh>
    <phoneticPr fontId="1" type="noConversion"/>
  </si>
  <si>
    <t>猫薄荷</t>
    <rPh sb="0" eb="1">
      <t>mao</t>
    </rPh>
    <rPh sb="1" eb="2">
      <t>bo'he</t>
    </rPh>
    <phoneticPr fontId="1" type="noConversion"/>
  </si>
  <si>
    <t>可乐</t>
    <rPh sb="0" eb="1">
      <t>k'l</t>
    </rPh>
    <phoneticPr fontId="1" type="noConversion"/>
  </si>
  <si>
    <t>交通</t>
    <rPh sb="0" eb="1">
      <t>j't</t>
    </rPh>
    <phoneticPr fontId="1" type="noConversion"/>
  </si>
  <si>
    <t>午饭</t>
    <rPh sb="0" eb="1">
      <t>w'f</t>
    </rPh>
    <phoneticPr fontId="1" type="noConversion"/>
  </si>
  <si>
    <t>枕头</t>
    <rPh sb="0" eb="1">
      <t>zhen't</t>
    </rPh>
    <phoneticPr fontId="1" type="noConversion"/>
  </si>
  <si>
    <t>大巴票</t>
    <rPh sb="0" eb="1">
      <t>da'ba</t>
    </rPh>
    <rPh sb="2" eb="3">
      <t>p</t>
    </rPh>
    <phoneticPr fontId="1" type="noConversion"/>
  </si>
  <si>
    <t>首汽充值</t>
    <rPh sb="0" eb="1">
      <t>shou'qi</t>
    </rPh>
    <rPh sb="2" eb="3">
      <t>chong'zhi</t>
    </rPh>
    <phoneticPr fontId="1" type="noConversion"/>
  </si>
  <si>
    <t>臭豆腐</t>
    <rPh sb="0" eb="1">
      <t>chou'dou'f</t>
    </rPh>
    <phoneticPr fontId="1" type="noConversion"/>
  </si>
  <si>
    <t>草莓</t>
    <rPh sb="0" eb="1">
      <t>cao'mei</t>
    </rPh>
    <phoneticPr fontId="1" type="noConversion"/>
  </si>
  <si>
    <t>辣条</t>
    <rPh sb="0" eb="1">
      <t>la't</t>
    </rPh>
    <phoneticPr fontId="1" type="noConversion"/>
  </si>
  <si>
    <t>烧饼</t>
    <rPh sb="0" eb="1">
      <t>shao'bing</t>
    </rPh>
    <phoneticPr fontId="1" type="noConversion"/>
  </si>
  <si>
    <t>猴姑米稀</t>
    <rPh sb="0" eb="1">
      <t>hou'gu'mi'xi</t>
    </rPh>
    <phoneticPr fontId="1" type="noConversion"/>
  </si>
  <si>
    <t>晚饭</t>
    <rPh sb="0" eb="1">
      <t>wan'fna</t>
    </rPh>
    <phoneticPr fontId="1" type="noConversion"/>
  </si>
  <si>
    <t>酸辣粉等</t>
    <rPh sb="0" eb="1">
      <t>suan'la'fe</t>
    </rPh>
    <rPh sb="3" eb="4">
      <t>deng</t>
    </rPh>
    <phoneticPr fontId="1" type="noConversion"/>
  </si>
  <si>
    <t>数量</t>
    <rPh sb="0" eb="1">
      <t>shu'liang</t>
    </rPh>
    <phoneticPr fontId="1" type="noConversion"/>
  </si>
  <si>
    <t>吃喝</t>
    <rPh sb="0" eb="1">
      <t>chi'he</t>
    </rPh>
    <phoneticPr fontId="1" type="noConversion"/>
  </si>
  <si>
    <t>必需购物</t>
    <rPh sb="0" eb="1">
      <t>bi'xu</t>
    </rPh>
    <rPh sb="2" eb="3">
      <t>gou'wu</t>
    </rPh>
    <phoneticPr fontId="1" type="noConversion"/>
  </si>
  <si>
    <t>非必需购物</t>
    <rPh sb="0" eb="1">
      <t>fei'bi'xu</t>
    </rPh>
    <rPh sb="3" eb="4">
      <t>gou'wu</t>
    </rPh>
    <phoneticPr fontId="1" type="noConversion"/>
  </si>
  <si>
    <t>房租</t>
    <rPh sb="0" eb="1">
      <t>fagn'zu</t>
    </rPh>
    <phoneticPr fontId="1" type="noConversion"/>
  </si>
  <si>
    <t>帽子</t>
    <rPh sb="0" eb="1">
      <t>mao'z</t>
    </rPh>
    <phoneticPr fontId="1" type="noConversion"/>
  </si>
  <si>
    <t>秋裤</t>
    <rPh sb="0" eb="1">
      <t>iu'ku</t>
    </rPh>
    <phoneticPr fontId="1" type="noConversion"/>
  </si>
  <si>
    <t>电影</t>
    <rPh sb="0" eb="1">
      <t>dian'ying</t>
    </rPh>
    <phoneticPr fontId="1" type="noConversion"/>
  </si>
  <si>
    <t>橙汁</t>
    <rPh sb="0" eb="1">
      <t>cheng'zhi</t>
    </rPh>
    <phoneticPr fontId="1" type="noConversion"/>
  </si>
  <si>
    <t>话费</t>
    <rPh sb="0" eb="1">
      <t>hua'fei</t>
    </rPh>
    <phoneticPr fontId="1" type="noConversion"/>
  </si>
  <si>
    <t>提琴</t>
    <rPh sb="0" eb="1">
      <t>ti'q</t>
    </rPh>
    <phoneticPr fontId="1" type="noConversion"/>
  </si>
  <si>
    <t>橙汁</t>
    <rPh sb="0" eb="1">
      <t>cheng'z</t>
    </rPh>
    <phoneticPr fontId="1" type="noConversion"/>
  </si>
  <si>
    <t>超市</t>
    <rPh sb="0" eb="1">
      <t>c's</t>
    </rPh>
    <phoneticPr fontId="1" type="noConversion"/>
  </si>
  <si>
    <t>红包</t>
    <rPh sb="0" eb="1">
      <t>h'b</t>
    </rPh>
    <phoneticPr fontId="1" type="noConversion"/>
  </si>
  <si>
    <t>打车</t>
    <rPh sb="0" eb="1">
      <t>da'che</t>
    </rPh>
    <phoneticPr fontId="1" type="noConversion"/>
  </si>
  <si>
    <t>游戏</t>
    <rPh sb="0" eb="1">
      <t>you'xi</t>
    </rPh>
    <phoneticPr fontId="1" type="noConversion"/>
  </si>
  <si>
    <t>电影票</t>
    <rPh sb="0" eb="1">
      <t>d'y</t>
    </rPh>
    <rPh sb="2" eb="3">
      <t>piao</t>
    </rPh>
    <phoneticPr fontId="1" type="noConversion"/>
  </si>
  <si>
    <t>吃的</t>
    <rPh sb="0" eb="1">
      <t>chi'de</t>
    </rPh>
    <phoneticPr fontId="1" type="noConversion"/>
  </si>
  <si>
    <t>玩具</t>
    <rPh sb="0" eb="1">
      <t>wan'ju</t>
    </rPh>
    <phoneticPr fontId="1" type="noConversion"/>
  </si>
  <si>
    <t>给老父亲</t>
    <rPh sb="0" eb="1">
      <t>gei'lao'fu'qn</t>
    </rPh>
    <phoneticPr fontId="1" type="noConversion"/>
  </si>
  <si>
    <t>超市</t>
    <rPh sb="0" eb="1">
      <t>chao's</t>
    </rPh>
    <phoneticPr fontId="1" type="noConversion"/>
  </si>
  <si>
    <t>电影</t>
    <rPh sb="0" eb="1">
      <t>dian'y</t>
    </rPh>
    <phoneticPr fontId="1" type="noConversion"/>
  </si>
  <si>
    <t>火车票</t>
    <rPh sb="0" eb="1">
      <t>huo'che'p</t>
    </rPh>
    <phoneticPr fontId="1" type="noConversion"/>
  </si>
  <si>
    <t>过年合计</t>
    <rPh sb="0" eb="1">
      <t>guo'nian</t>
    </rPh>
    <rPh sb="2" eb="3">
      <t>he'ji</t>
    </rPh>
    <phoneticPr fontId="1" type="noConversion"/>
  </si>
  <si>
    <t>除去过年合计</t>
    <rPh sb="0" eb="1">
      <t>chu'qu</t>
    </rPh>
    <rPh sb="2" eb="3">
      <t>guo'nian</t>
    </rPh>
    <rPh sb="4" eb="5">
      <t>he'ji</t>
    </rPh>
    <phoneticPr fontId="1" type="noConversion"/>
  </si>
  <si>
    <t>许小树</t>
    <rPh sb="0" eb="1">
      <t>xu'xiao'shu</t>
    </rPh>
    <phoneticPr fontId="1" type="noConversion"/>
  </si>
  <si>
    <t>果汁</t>
    <rPh sb="0" eb="1">
      <t>guo'zhi</t>
    </rPh>
    <phoneticPr fontId="1" type="noConversion"/>
  </si>
  <si>
    <t>交通</t>
    <rPh sb="0" eb="1">
      <t>jiao'togn</t>
    </rPh>
    <phoneticPr fontId="1" type="noConversion"/>
  </si>
  <si>
    <t>键盘-373已经退了</t>
    <rPh sb="0" eb="1">
      <t>jian'pan</t>
    </rPh>
    <rPh sb="6" eb="7">
      <t>yi'jing</t>
    </rPh>
    <rPh sb="8" eb="9">
      <t>tui'le</t>
    </rPh>
    <phoneticPr fontId="1" type="noConversion"/>
  </si>
  <si>
    <t>键盘+妙控板</t>
    <rPh sb="0" eb="1">
      <t>jian'pan</t>
    </rPh>
    <rPh sb="3" eb="4">
      <t>miao'kong'ban</t>
    </rPh>
    <phoneticPr fontId="1" type="noConversion"/>
  </si>
  <si>
    <t>按摩</t>
    <rPh sb="0" eb="1">
      <t>an'mo</t>
    </rPh>
    <phoneticPr fontId="1" type="noConversion"/>
  </si>
  <si>
    <t>早饭+橙汁</t>
    <rPh sb="0" eb="1">
      <t>zao'fan</t>
    </rPh>
    <rPh sb="3" eb="4">
      <t>cheng'zhi</t>
    </rPh>
    <phoneticPr fontId="1" type="noConversion"/>
  </si>
  <si>
    <t>顺丰</t>
    <rPh sb="0" eb="1">
      <t>shun'feng</t>
    </rPh>
    <phoneticPr fontId="1" type="noConversion"/>
  </si>
  <si>
    <t>2019/2/24（加班）</t>
    <rPh sb="10" eb="11">
      <t>jia'ban</t>
    </rPh>
    <phoneticPr fontId="1" type="noConversion"/>
  </si>
  <si>
    <t>交通</t>
    <rPh sb="0" eb="1">
      <t>iao'tong</t>
    </rPh>
    <phoneticPr fontId="1" type="noConversion"/>
  </si>
  <si>
    <t>苹果</t>
    <rPh sb="0" eb="1">
      <t>ping'guo</t>
    </rPh>
    <phoneticPr fontId="1" type="noConversion"/>
  </si>
  <si>
    <t>证件照</t>
    <rPh sb="0" eb="1">
      <t>zheng'jian'zhao</t>
    </rPh>
    <phoneticPr fontId="1" type="noConversion"/>
  </si>
  <si>
    <t>便携称</t>
    <rPh sb="0" eb="1">
      <t>bian'xie</t>
    </rPh>
    <rPh sb="2" eb="3">
      <t>cheng</t>
    </rPh>
    <phoneticPr fontId="1" type="noConversion"/>
  </si>
  <si>
    <t>2019/3月</t>
    <rPh sb="6" eb="7">
      <t>yue</t>
    </rPh>
    <phoneticPr fontId="1" type="noConversion"/>
  </si>
  <si>
    <t>交通</t>
    <rPh sb="0" eb="1">
      <t>jiao't'go'n</t>
    </rPh>
    <phoneticPr fontId="1" type="noConversion"/>
  </si>
  <si>
    <t>行程</t>
    <rPh sb="0" eb="1">
      <t>xing'cheng</t>
    </rPh>
    <phoneticPr fontId="1" type="noConversion"/>
  </si>
  <si>
    <t>当天合计</t>
    <rPh sb="0" eb="1">
      <t>dang'tian</t>
    </rPh>
    <rPh sb="2" eb="3">
      <t>he'ji</t>
    </rPh>
    <phoneticPr fontId="1" type="noConversion"/>
  </si>
  <si>
    <t>规划</t>
    <rPh sb="0" eb="1">
      <t>gui'hua</t>
    </rPh>
    <phoneticPr fontId="1" type="noConversion"/>
  </si>
  <si>
    <t>18:00--19:00</t>
    <phoneticPr fontId="1" type="noConversion"/>
  </si>
  <si>
    <t>19:56--20:26</t>
    <phoneticPr fontId="1" type="noConversion"/>
  </si>
  <si>
    <t>北京南站(C2089)-&gt;天津站</t>
    <rPh sb="0" eb="1">
      <t>bie'jing</t>
    </rPh>
    <rPh sb="2" eb="3">
      <t>nan'zhan</t>
    </rPh>
    <rPh sb="13" eb="14">
      <t>tian'jin'zhan</t>
    </rPh>
    <phoneticPr fontId="1" type="noConversion"/>
  </si>
  <si>
    <t>20:26--21:30</t>
    <phoneticPr fontId="1" type="noConversion"/>
  </si>
  <si>
    <t>21:30--23:00</t>
    <phoneticPr fontId="1" type="noConversion"/>
  </si>
  <si>
    <t>值机、托运。。。</t>
    <rPh sb="0" eb="1">
      <t>zhi'ji</t>
    </rPh>
    <rPh sb="3" eb="4">
      <t>tuo'yun</t>
    </rPh>
    <phoneticPr fontId="1" type="noConversion"/>
  </si>
  <si>
    <t>天津站(2号线)&gt;天津滨海机场(T1TSN)</t>
    <rPh sb="0" eb="1">
      <t>tian'jin'zhan</t>
    </rPh>
    <rPh sb="5" eb="6">
      <t>hao'xian</t>
    </rPh>
    <rPh sb="9" eb="10">
      <t>tian'jin</t>
    </rPh>
    <rPh sb="11" eb="12">
      <t>bin'hai'ji'chang</t>
    </rPh>
    <phoneticPr fontId="1" type="noConversion"/>
  </si>
  <si>
    <t>泰国狮航 SL963 (廉航)
经济舱空客330(大)</t>
    <phoneticPr fontId="1" type="noConversion"/>
  </si>
  <si>
    <t>支出项目</t>
    <rPh sb="0" eb="1">
      <t>zhi'chu</t>
    </rPh>
    <rPh sb="2" eb="3">
      <t>xiang'mu</t>
    </rPh>
    <phoneticPr fontId="1" type="noConversion"/>
  </si>
  <si>
    <t>支出金额</t>
    <rPh sb="0" eb="1">
      <t>zhi'chu</t>
    </rPh>
    <rPh sb="2" eb="3">
      <t>jin'e</t>
    </rPh>
    <phoneticPr fontId="1" type="noConversion"/>
  </si>
  <si>
    <t>曼谷廊曼机场T1DMK</t>
  </si>
  <si>
    <t>当地时间</t>
    <rPh sb="0" eb="1">
      <t>dang'di</t>
    </rPh>
    <rPh sb="2" eb="3">
      <t>shi'jian</t>
    </rPh>
    <phoneticPr fontId="1" type="noConversion"/>
  </si>
  <si>
    <t>科建大厦-&gt;北京南站(13号线-4号线)</t>
    <rPh sb="0" eb="1">
      <t>ke'jian'da'hsa</t>
    </rPh>
    <rPh sb="6" eb="7">
      <t>bei'jing</t>
    </rPh>
    <rPh sb="8" eb="9">
      <t>nan'zhan</t>
    </rPh>
    <rPh sb="13" eb="14">
      <t>hao'xian</t>
    </rPh>
    <rPh sb="17" eb="18">
      <t>hao'xian</t>
    </rPh>
    <phoneticPr fontId="1" type="noConversion"/>
  </si>
  <si>
    <t>晚饭</t>
    <rPh sb="0" eb="1">
      <t>waf'nan</t>
    </rPh>
    <phoneticPr fontId="1" type="noConversion"/>
  </si>
  <si>
    <t>照片</t>
    <rPh sb="0" eb="1">
      <t>zhao'p</t>
    </rPh>
    <phoneticPr fontId="1" type="noConversion"/>
  </si>
  <si>
    <t>发油</t>
    <rPh sb="0" eb="1">
      <t>fa'you</t>
    </rPh>
    <phoneticPr fontId="1" type="noConversion"/>
  </si>
  <si>
    <t>手机壳</t>
    <rPh sb="0" eb="1">
      <t>shou'ji'ke</t>
    </rPh>
    <phoneticPr fontId="1" type="noConversion"/>
  </si>
  <si>
    <t>1-必须交通</t>
    <rPh sb="2" eb="3">
      <t>bi'xu'gou'wu</t>
    </rPh>
    <rPh sb="4" eb="5">
      <t>jiao'tong</t>
    </rPh>
    <phoneticPr fontId="1" type="noConversion"/>
  </si>
  <si>
    <t>2-必须吃喝</t>
    <rPh sb="2" eb="3">
      <t>bi'xu'gou'wu</t>
    </rPh>
    <rPh sb="4" eb="5">
      <t>chi'he</t>
    </rPh>
    <phoneticPr fontId="1" type="noConversion"/>
  </si>
  <si>
    <t>合计</t>
    <rPh sb="0" eb="1">
      <t>he'ji</t>
    </rPh>
    <phoneticPr fontId="1" type="noConversion"/>
  </si>
  <si>
    <t>难吃的辣条</t>
    <rPh sb="0" eb="1">
      <t>nan'chi</t>
    </rPh>
    <rPh sb="2" eb="3">
      <t>de</t>
    </rPh>
    <rPh sb="3" eb="4">
      <t>la'tiao</t>
    </rPh>
    <phoneticPr fontId="1" type="noConversion"/>
  </si>
  <si>
    <t>超市</t>
    <rPh sb="0" eb="1">
      <t>chao'hsi</t>
    </rPh>
    <phoneticPr fontId="1" type="noConversion"/>
  </si>
  <si>
    <t>饮料</t>
    <rPh sb="0" eb="1">
      <t>yin'l</t>
    </rPh>
    <phoneticPr fontId="1" type="noConversion"/>
  </si>
  <si>
    <t>充电宝</t>
    <rPh sb="0" eb="1">
      <t>c'd'b</t>
    </rPh>
    <phoneticPr fontId="1" type="noConversion"/>
  </si>
  <si>
    <t>酒店</t>
    <rPh sb="0" eb="1">
      <t>jiu'd</t>
    </rPh>
    <phoneticPr fontId="1" type="noConversion"/>
  </si>
  <si>
    <t>汉堡王</t>
    <rPh sb="0" eb="1">
      <t>han'bao'w</t>
    </rPh>
    <phoneticPr fontId="1" type="noConversion"/>
  </si>
  <si>
    <t>故宫门票</t>
    <rPh sb="0" eb="1">
      <t>gu'gong</t>
    </rPh>
    <rPh sb="2" eb="3">
      <t>men'p</t>
    </rPh>
    <phoneticPr fontId="1" type="noConversion"/>
  </si>
  <si>
    <t>榴莲</t>
    <rPh sb="0" eb="1">
      <t>liu'lian</t>
    </rPh>
    <phoneticPr fontId="1" type="noConversion"/>
  </si>
  <si>
    <t>晚饭+午饭</t>
    <rPh sb="0" eb="1">
      <t>wan'fan</t>
    </rPh>
    <rPh sb="3" eb="4">
      <t>wu'fan</t>
    </rPh>
    <phoneticPr fontId="1" type="noConversion"/>
  </si>
  <si>
    <t>苹果</t>
    <rPh sb="0" eb="1">
      <t>p'g</t>
    </rPh>
    <phoneticPr fontId="1" type="noConversion"/>
  </si>
  <si>
    <t>英语书</t>
    <rPh sb="0" eb="1">
      <t>ying'yu'shu</t>
    </rPh>
    <phoneticPr fontId="1" type="noConversion"/>
  </si>
  <si>
    <t>麻花</t>
    <rPh sb="0" eb="1">
      <t>ma'hua</t>
    </rPh>
    <phoneticPr fontId="1" type="noConversion"/>
  </si>
  <si>
    <t>大麦若叶</t>
    <rPh sb="0" eb="1">
      <t>da'mai'ruo'ye</t>
    </rPh>
    <phoneticPr fontId="1" type="noConversion"/>
  </si>
  <si>
    <t>DQ</t>
    <phoneticPr fontId="1" type="noConversion"/>
  </si>
  <si>
    <t>烧烤</t>
    <rPh sb="0" eb="1">
      <t>shao'kao</t>
    </rPh>
    <phoneticPr fontId="1" type="noConversion"/>
  </si>
  <si>
    <t>水</t>
    <rPh sb="0" eb="1">
      <t>shui</t>
    </rPh>
    <phoneticPr fontId="1" type="noConversion"/>
  </si>
  <si>
    <t>桂圆</t>
    <rPh sb="0" eb="1">
      <t>gui'yuan</t>
    </rPh>
    <phoneticPr fontId="1" type="noConversion"/>
  </si>
  <si>
    <t>豆腐</t>
    <rPh sb="0" eb="1">
      <t>dou'fu</t>
    </rPh>
    <phoneticPr fontId="1" type="noConversion"/>
  </si>
  <si>
    <t>泡菜</t>
    <rPh sb="0" eb="1">
      <t>pao'cai</t>
    </rPh>
    <phoneticPr fontId="1" type="noConversion"/>
  </si>
  <si>
    <t>瓜子</t>
    <rPh sb="0" eb="1">
      <t>gua'zi</t>
    </rPh>
    <phoneticPr fontId="1" type="noConversion"/>
  </si>
  <si>
    <t>芝麻糊</t>
    <rPh sb="0" eb="1">
      <t>zhi'ma'hu</t>
    </rPh>
    <phoneticPr fontId="1" type="noConversion"/>
  </si>
  <si>
    <t>快递费</t>
    <rPh sb="0" eb="1">
      <t>kuai'di'fei</t>
    </rPh>
    <phoneticPr fontId="1" type="noConversion"/>
  </si>
  <si>
    <t>医院</t>
    <rPh sb="0" eb="1">
      <t>yi'yuan</t>
    </rPh>
    <phoneticPr fontId="1" type="noConversion"/>
  </si>
  <si>
    <t>2019/4月</t>
    <rPh sb="6" eb="7">
      <t>yue</t>
    </rPh>
    <phoneticPr fontId="1" type="noConversion"/>
  </si>
  <si>
    <t>午饭</t>
    <rPh sb="0" eb="1">
      <t>wu fan</t>
    </rPh>
    <phoneticPr fontId="1" type="noConversion"/>
  </si>
  <si>
    <t>超市</t>
    <rPh sb="0" eb="1">
      <t>c s</t>
    </rPh>
    <phoneticPr fontId="1" type="noConversion"/>
  </si>
  <si>
    <t>晚饭</t>
    <rPh sb="0" eb="1">
      <t>wan fan</t>
    </rPh>
    <phoneticPr fontId="1" type="noConversion"/>
  </si>
  <si>
    <t>天津酒店</t>
    <rPh sb="0" eb="1">
      <t>tian jin</t>
    </rPh>
    <rPh sb="2" eb="3">
      <t>jiu dian</t>
    </rPh>
    <phoneticPr fontId="1" type="noConversion"/>
  </si>
  <si>
    <t>来回火车票</t>
    <rPh sb="0" eb="1">
      <t>lai hui</t>
    </rPh>
    <rPh sb="2" eb="3">
      <t>huo che p</t>
    </rPh>
    <phoneticPr fontId="1" type="noConversion"/>
  </si>
  <si>
    <t>香奈儿小样</t>
    <rPh sb="0" eb="1">
      <t>xiang nai er</t>
    </rPh>
    <rPh sb="3" eb="4">
      <t>xiao yang</t>
    </rPh>
    <phoneticPr fontId="1" type="noConversion"/>
  </si>
  <si>
    <t>汗蒸</t>
    <rPh sb="0" eb="1">
      <t>han zheng</t>
    </rPh>
    <phoneticPr fontId="1" type="noConversion"/>
  </si>
  <si>
    <t>房租</t>
    <rPh sb="0" eb="1">
      <t>fang zu</t>
    </rPh>
    <phoneticPr fontId="1" type="noConversion"/>
  </si>
  <si>
    <t>早饭</t>
    <rPh sb="0" eb="1">
      <t>zao fan</t>
    </rPh>
    <phoneticPr fontId="1" type="noConversion"/>
  </si>
  <si>
    <t>豆腐</t>
    <rPh sb="0" eb="1">
      <t>dou fu</t>
    </rPh>
    <phoneticPr fontId="1" type="noConversion"/>
  </si>
  <si>
    <t>合计</t>
    <rPh sb="0" eb="1">
      <t>he ji</t>
    </rPh>
    <phoneticPr fontId="1" type="noConversion"/>
  </si>
  <si>
    <t>来回机票+签证</t>
    <rPh sb="0" eb="1">
      <t>lai'hui</t>
    </rPh>
    <rPh sb="2" eb="3">
      <t>ji'p</t>
    </rPh>
    <rPh sb="5" eb="6">
      <t>qian zheng</t>
    </rPh>
    <phoneticPr fontId="1" type="noConversion"/>
  </si>
  <si>
    <t>妙英：</t>
    <rPh sb="0" eb="1">
      <t>miao ying</t>
    </rPh>
    <rPh sb="1" eb="2">
      <t>ying</t>
    </rPh>
    <phoneticPr fontId="1" type="noConversion"/>
  </si>
  <si>
    <t>我：</t>
    <rPh sb="0" eb="1">
      <t>w</t>
    </rPh>
    <phoneticPr fontId="1" type="noConversion"/>
  </si>
  <si>
    <t>辣白菜</t>
    <rPh sb="0" eb="1">
      <t>la bai cai</t>
    </rPh>
    <phoneticPr fontId="1" type="noConversion"/>
  </si>
  <si>
    <t>超市</t>
    <rPh sb="0" eb="1">
      <t>chao shi</t>
    </rPh>
    <phoneticPr fontId="1" type="noConversion"/>
  </si>
  <si>
    <t>修改机票</t>
    <rPh sb="0" eb="1">
      <t>xiu g</t>
    </rPh>
    <rPh sb="2" eb="3">
      <t>ji piao</t>
    </rPh>
    <phoneticPr fontId="1" type="noConversion"/>
  </si>
  <si>
    <t>换泰铢</t>
    <rPh sb="0" eb="1">
      <t>huan</t>
    </rPh>
    <rPh sb="1" eb="2">
      <t>tai zhu</t>
    </rPh>
    <phoneticPr fontId="1" type="noConversion"/>
  </si>
  <si>
    <t>西红柿</t>
    <rPh sb="0" eb="1">
      <t>xi hong shi</t>
    </rPh>
    <phoneticPr fontId="1" type="noConversion"/>
  </si>
  <si>
    <t>牛肉</t>
    <rPh sb="0" eb="1">
      <t>niu rou</t>
    </rPh>
    <phoneticPr fontId="1" type="noConversion"/>
  </si>
  <si>
    <t>电话卡</t>
    <rPh sb="0" eb="1">
      <t>dian hua ka</t>
    </rPh>
    <phoneticPr fontId="1" type="noConversion"/>
  </si>
  <si>
    <t>2019/5月</t>
    <rPh sb="6" eb="7">
      <t>yue</t>
    </rPh>
    <phoneticPr fontId="1" type="noConversion"/>
  </si>
  <si>
    <t>退货运费</t>
    <rPh sb="0" eb="1">
      <t>tui huo</t>
    </rPh>
    <rPh sb="2" eb="3">
      <t>yun fei</t>
    </rPh>
    <phoneticPr fontId="1" type="noConversion"/>
  </si>
  <si>
    <t>收纳箱</t>
    <rPh sb="0" eb="1">
      <t>shou na xiang</t>
    </rPh>
    <phoneticPr fontId="1" type="noConversion"/>
  </si>
  <si>
    <t>来一份</t>
    <rPh sb="0" eb="1">
      <t>lai yi fen</t>
    </rPh>
    <phoneticPr fontId="1" type="noConversion"/>
  </si>
  <si>
    <t>话费</t>
    <rPh sb="0" eb="1">
      <t>hua fei</t>
    </rPh>
    <phoneticPr fontId="1" type="noConversion"/>
  </si>
  <si>
    <t>水果</t>
    <rPh sb="0" eb="1">
      <t>shui guo</t>
    </rPh>
    <phoneticPr fontId="1" type="noConversion"/>
  </si>
  <si>
    <t>卸妆水</t>
    <rPh sb="0" eb="1">
      <t>xie zhuang shui</t>
    </rPh>
    <phoneticPr fontId="1" type="noConversion"/>
  </si>
  <si>
    <t>包</t>
    <rPh sb="0" eb="1">
      <t>bao</t>
    </rPh>
    <phoneticPr fontId="1" type="noConversion"/>
  </si>
  <si>
    <t>隔离</t>
    <rPh sb="0" eb="1">
      <t>ge li</t>
    </rPh>
    <phoneticPr fontId="1" type="noConversion"/>
  </si>
  <si>
    <t>益母草</t>
    <rPh sb="0" eb="1">
      <t>yi mu cao</t>
    </rPh>
    <phoneticPr fontId="1" type="noConversion"/>
  </si>
  <si>
    <t>鸡蛋</t>
    <rPh sb="0" eb="1">
      <t>ji dan</t>
    </rPh>
    <phoneticPr fontId="1" type="noConversion"/>
  </si>
  <si>
    <t>外卖</t>
    <rPh sb="0" eb="1">
      <t>wai mai</t>
    </rPh>
    <phoneticPr fontId="1" type="noConversion"/>
  </si>
  <si>
    <t>外卖</t>
    <rPh sb="0" eb="1">
      <t>waii mai</t>
    </rPh>
    <phoneticPr fontId="1" type="noConversion"/>
  </si>
  <si>
    <t>卫生巾</t>
    <rPh sb="0" eb="1">
      <t>w s jin</t>
    </rPh>
    <phoneticPr fontId="1" type="noConversion"/>
  </si>
  <si>
    <t>内衣</t>
    <rPh sb="0" eb="1">
      <t>nei yi</t>
    </rPh>
    <phoneticPr fontId="1" type="noConversion"/>
  </si>
  <si>
    <t>湿巾</t>
    <rPh sb="0" eb="1">
      <t>shi jin</t>
    </rPh>
    <phoneticPr fontId="1" type="noConversion"/>
  </si>
  <si>
    <t>辣条</t>
    <rPh sb="0" eb="1">
      <t>la tiao</t>
    </rPh>
    <phoneticPr fontId="1" type="noConversion"/>
  </si>
  <si>
    <t>托运</t>
    <rPh sb="0" eb="1">
      <t>tuo yun</t>
    </rPh>
    <phoneticPr fontId="1" type="noConversion"/>
  </si>
  <si>
    <t>辣条</t>
    <rPh sb="0" eb="1">
      <t>la t</t>
    </rPh>
    <phoneticPr fontId="1" type="noConversion"/>
  </si>
  <si>
    <t>刷子</t>
    <rPh sb="0" eb="1">
      <t>shua zi</t>
    </rPh>
    <phoneticPr fontId="1" type="noConversion"/>
  </si>
  <si>
    <t>山楂丸</t>
    <rPh sb="0" eb="1">
      <t>shan zha wan</t>
    </rPh>
    <phoneticPr fontId="1" type="noConversion"/>
  </si>
  <si>
    <t>脚掌</t>
    <rPh sb="0" eb="1">
      <t>jiao zhang</t>
    </rPh>
    <phoneticPr fontId="1" type="noConversion"/>
  </si>
  <si>
    <t>面巾</t>
    <rPh sb="0" eb="1">
      <t>mian jin</t>
    </rPh>
    <phoneticPr fontId="1" type="noConversion"/>
  </si>
  <si>
    <t>一共5000b，(1056)
剩下740b(156)</t>
    <rPh sb="0" eb="1">
      <t>yi gong</t>
    </rPh>
    <rPh sb="15" eb="16">
      <t>sheng xia</t>
    </rPh>
    <phoneticPr fontId="1" type="noConversion"/>
  </si>
  <si>
    <t>交通</t>
    <rPh sb="0" eb="1">
      <t>jiao tong</t>
    </rPh>
    <phoneticPr fontId="1" type="noConversion"/>
  </si>
  <si>
    <t>泡菜+可乐</t>
    <rPh sb="0" eb="1">
      <t>pao cai</t>
    </rPh>
    <rPh sb="3" eb="4">
      <t>ke le</t>
    </rPh>
    <phoneticPr fontId="1" type="noConversion"/>
  </si>
  <si>
    <t>百香果</t>
    <rPh sb="0" eb="1">
      <t>bai xaing guo</t>
    </rPh>
    <phoneticPr fontId="1" type="noConversion"/>
  </si>
  <si>
    <t>小龙虾</t>
    <rPh sb="0" eb="1">
      <t>xiao long xia</t>
    </rPh>
    <phoneticPr fontId="1" type="noConversion"/>
  </si>
  <si>
    <t>盒马</t>
    <phoneticPr fontId="1" type="noConversion"/>
  </si>
  <si>
    <t>调料</t>
    <rPh sb="0" eb="1">
      <t>tiao liao</t>
    </rPh>
    <phoneticPr fontId="1" type="noConversion"/>
  </si>
  <si>
    <t>煎饼</t>
    <rPh sb="0" eb="1">
      <t>jian bing</t>
    </rPh>
    <phoneticPr fontId="1" type="noConversion"/>
  </si>
  <si>
    <t>卷饼</t>
    <rPh sb="0" eb="1">
      <t>juan bing</t>
    </rPh>
    <phoneticPr fontId="1" type="noConversion"/>
  </si>
  <si>
    <t>西虹市</t>
    <rPh sb="0" eb="1">
      <t>xi hong shi</t>
    </rPh>
    <phoneticPr fontId="1" type="noConversion"/>
  </si>
  <si>
    <t>可乐</t>
    <rPh sb="0" eb="1">
      <t>ke le</t>
    </rPh>
    <phoneticPr fontId="1" type="noConversion"/>
  </si>
  <si>
    <t>颈椎贴</t>
    <rPh sb="0" eb="1">
      <t>jing hzui tie</t>
    </rPh>
    <phoneticPr fontId="1" type="noConversion"/>
  </si>
  <si>
    <t>午饭</t>
    <rPh sb="0" eb="1">
      <t>wu f</t>
    </rPh>
    <phoneticPr fontId="1" type="noConversion"/>
  </si>
  <si>
    <t>薰衣草</t>
    <rPh sb="0" eb="1">
      <t>xun yi cao</t>
    </rPh>
    <phoneticPr fontId="1" type="noConversion"/>
  </si>
  <si>
    <t>枕头</t>
    <rPh sb="0" eb="1">
      <t>zhen tou</t>
    </rPh>
    <phoneticPr fontId="1" type="noConversion"/>
  </si>
  <si>
    <t>唇膜</t>
    <phoneticPr fontId="1" type="noConversion"/>
  </si>
  <si>
    <t>洗面奶首付</t>
    <rPh sb="0" eb="1">
      <t>xi mian nai</t>
    </rPh>
    <rPh sb="3" eb="4">
      <t>shou fu</t>
    </rPh>
    <phoneticPr fontId="1" type="noConversion"/>
  </si>
  <si>
    <t>vc水</t>
    <rPh sb="2" eb="3">
      <t>shui</t>
    </rPh>
    <phoneticPr fontId="1" type="noConversion"/>
  </si>
  <si>
    <t>洗发水</t>
    <rPh sb="0" eb="1">
      <t>xi fa shui</t>
    </rPh>
    <phoneticPr fontId="1" type="noConversion"/>
  </si>
  <si>
    <t>燕麦面</t>
    <rPh sb="0" eb="1">
      <t>yan mai</t>
    </rPh>
    <rPh sb="2" eb="3">
      <t>mian</t>
    </rPh>
    <phoneticPr fontId="1" type="noConversion"/>
  </si>
  <si>
    <t>花椒芽</t>
    <rPh sb="0" eb="1">
      <t>hua jiao ya</t>
    </rPh>
    <phoneticPr fontId="1" type="noConversion"/>
  </si>
  <si>
    <t>奶茶</t>
    <rPh sb="0" eb="1">
      <t>nai cha</t>
    </rPh>
    <phoneticPr fontId="1" type="noConversion"/>
  </si>
  <si>
    <t>维生素</t>
    <rPh sb="0" eb="1">
      <t>wei sheng s</t>
    </rPh>
    <phoneticPr fontId="1" type="noConversion"/>
  </si>
  <si>
    <t>盒马生鲜</t>
    <rPh sb="0" eb="1">
      <t>he ma</t>
    </rPh>
    <rPh sb="2" eb="3">
      <t>shegn xian</t>
    </rPh>
    <phoneticPr fontId="1" type="noConversion"/>
  </si>
  <si>
    <t>午饭</t>
    <rPh sb="0" eb="1">
      <t>wu fan f</t>
    </rPh>
    <phoneticPr fontId="1" type="noConversion"/>
  </si>
  <si>
    <t>晚饭</t>
    <rPh sb="0" eb="1">
      <t>wan afn</t>
    </rPh>
    <phoneticPr fontId="1" type="noConversion"/>
  </si>
  <si>
    <t>蔬菜</t>
    <rPh sb="0" eb="1">
      <t>shu cai</t>
    </rPh>
    <phoneticPr fontId="1" type="noConversion"/>
  </si>
  <si>
    <t>椰子</t>
    <rPh sb="0" eb="1">
      <t>ye zi</t>
    </rPh>
    <phoneticPr fontId="1" type="noConversion"/>
  </si>
  <si>
    <t>短袖</t>
    <rPh sb="0" eb="1">
      <t>duan xiu</t>
    </rPh>
    <phoneticPr fontId="1" type="noConversion"/>
  </si>
  <si>
    <t>橙汁</t>
    <rPh sb="0" eb="1">
      <t>cheng zhi</t>
    </rPh>
    <phoneticPr fontId="1" type="noConversion"/>
  </si>
  <si>
    <t>2019/6月</t>
    <rPh sb="6" eb="7">
      <t>yue</t>
    </rPh>
    <phoneticPr fontId="1" type="noConversion"/>
  </si>
  <si>
    <t>牛轧糖</t>
    <rPh sb="0" eb="1">
      <t>niu zha tang</t>
    </rPh>
    <phoneticPr fontId="1" type="noConversion"/>
  </si>
  <si>
    <t>洗面奶尾款</t>
    <rPh sb="0" eb="1">
      <t>xi mian nai</t>
    </rPh>
    <rPh sb="3" eb="4">
      <t>wei kuan</t>
    </rPh>
    <phoneticPr fontId="1" type="noConversion"/>
  </si>
  <si>
    <t>香菇酱</t>
    <rPh sb="0" eb="1">
      <t>xiang gu jiang</t>
    </rPh>
    <phoneticPr fontId="1" type="noConversion"/>
  </si>
  <si>
    <t>燕麦面</t>
    <rPh sb="0" eb="1">
      <t>yan mai mian</t>
    </rPh>
    <phoneticPr fontId="1" type="noConversion"/>
  </si>
  <si>
    <t>面膜</t>
    <rPh sb="0" eb="1">
      <t>mian mo</t>
    </rPh>
    <phoneticPr fontId="1" type="noConversion"/>
  </si>
  <si>
    <t>洁面仪</t>
    <rPh sb="0" eb="1">
      <t>jie mian yi</t>
    </rPh>
    <phoneticPr fontId="1" type="noConversion"/>
  </si>
  <si>
    <t>盒马</t>
    <rPh sb="0" eb="1">
      <t>he ma</t>
    </rPh>
    <phoneticPr fontId="1" type="noConversion"/>
  </si>
  <si>
    <t>鸭腿</t>
    <rPh sb="0" eb="1">
      <t>ya tui</t>
    </rPh>
    <phoneticPr fontId="1" type="noConversion"/>
  </si>
  <si>
    <t>牛肉干</t>
    <rPh sb="0" eb="1">
      <t>niu rou gan</t>
    </rPh>
    <phoneticPr fontId="1" type="noConversion"/>
  </si>
  <si>
    <t>牛肉干</t>
    <rPh sb="0" eb="1">
      <t>niu rou t g</t>
    </rPh>
    <rPh sb="2" eb="3">
      <t>gan</t>
    </rPh>
    <phoneticPr fontId="1" type="noConversion"/>
  </si>
  <si>
    <t>凉鞋</t>
    <rPh sb="0" eb="1">
      <t>liang xie</t>
    </rPh>
    <phoneticPr fontId="1" type="noConversion"/>
  </si>
  <si>
    <t>帽子</t>
    <rPh sb="0" eb="1">
      <t>mao zi</t>
    </rPh>
    <phoneticPr fontId="1" type="noConversion"/>
  </si>
  <si>
    <t>可乐+方便面</t>
    <rPh sb="0" eb="1">
      <t>ke le</t>
    </rPh>
    <rPh sb="3" eb="4">
      <t>fang bian mian</t>
    </rPh>
    <phoneticPr fontId="1" type="noConversion"/>
  </si>
  <si>
    <t>交通</t>
    <rPh sb="0" eb="1">
      <t>jiao togn</t>
    </rPh>
    <phoneticPr fontId="1" type="noConversion"/>
  </si>
  <si>
    <t>买赞</t>
    <rPh sb="0" eb="1">
      <t>mai</t>
    </rPh>
    <rPh sb="1" eb="2">
      <t>zan</t>
    </rPh>
    <phoneticPr fontId="1" type="noConversion"/>
  </si>
  <si>
    <t>买手机</t>
    <rPh sb="0" eb="1">
      <t>mai shou ji</t>
    </rPh>
    <phoneticPr fontId="1" type="noConversion"/>
  </si>
  <si>
    <t>羊角蜜</t>
    <rPh sb="0" eb="1">
      <t>yang jiao mi</t>
    </rPh>
    <phoneticPr fontId="1" type="noConversion"/>
  </si>
  <si>
    <t>裤子</t>
    <rPh sb="0" eb="1">
      <t>ku z</t>
    </rPh>
    <phoneticPr fontId="1" type="noConversion"/>
  </si>
  <si>
    <t>空心纱</t>
    <rPh sb="0" eb="1">
      <t>kong xin sha</t>
    </rPh>
    <rPh sb="2" eb="3">
      <t>sha</t>
    </rPh>
    <phoneticPr fontId="1" type="noConversion"/>
  </si>
  <si>
    <t>口金</t>
    <phoneticPr fontId="1" type="noConversion"/>
  </si>
  <si>
    <t>肯德基</t>
    <rPh sb="0" eb="1">
      <t>ken de ji</t>
    </rPh>
    <phoneticPr fontId="1" type="noConversion"/>
  </si>
  <si>
    <t>小浣熊</t>
    <rPh sb="0" eb="1">
      <t>xiao haun xiong</t>
    </rPh>
    <phoneticPr fontId="1" type="noConversion"/>
  </si>
  <si>
    <t>购物</t>
    <rPh sb="0" eb="1">
      <t>go wu</t>
    </rPh>
    <phoneticPr fontId="1" type="noConversion"/>
  </si>
  <si>
    <t>购物</t>
    <rPh sb="0" eb="1">
      <t>gou wu</t>
    </rPh>
    <phoneticPr fontId="1" type="noConversion"/>
  </si>
  <si>
    <t>快递费</t>
    <rPh sb="0" eb="1">
      <t>kuai di fei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</si>
</sst>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h:mm;@"/>
  </numFmts>
  <fonts count="10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24"/>
      <color rgb="FFFF0000"/>
      <name val="DengXian (正文)"/>
      <charset val="134"/>
    </font>
    <font>
      <sz val="24"/>
      <color theme="1"/>
      <name val="DengXian"/>
      <family val="2"/>
      <charset val="134"/>
      <scheme val="minor"/>
    </font>
    <font>
      <sz val="14"/>
      <color rgb="FFFF0000"/>
      <name val="DengXian"/>
      <family val="2"/>
      <charset val="134"/>
      <scheme val="minor"/>
    </font>
    <font>
      <sz val="16"/>
      <color rgb="FFFF0000"/>
      <name val="DengXian"/>
      <family val="2"/>
      <charset val="134"/>
      <scheme val="minor"/>
    </font>
    <font>
      <sz val="12"/>
      <color rgb="FFFF0000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  <font>
      <sz val="12"/>
      <color rgb="FF000000"/>
      <name val="DengXian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76">
    <xf numFmtId="0" fontId="0" fillId="0" borderId="0" xfId="0"/>
    <xf numFmtId="14" fontId="0" fillId="0" borderId="0" xfId="0" applyNumberFormat="1"/>
    <xf numFmtId="176" fontId="0" fillId="0" borderId="0" xfId="0" applyNumberFormat="1"/>
    <xf numFmtId="0" fontId="4" fillId="2" borderId="0" xfId="0" applyFont="1" applyFill="1" applyAlignment="1">
      <alignment horizontal="center" vertical="center"/>
    </xf>
    <xf numFmtId="0" fontId="0" fillId="2" borderId="0" xfId="0" applyFill="1"/>
    <xf numFmtId="0" fontId="0" fillId="2" borderId="0" xfId="0" applyFill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5" fillId="0" borderId="0" xfId="0" applyFont="1"/>
    <xf numFmtId="0" fontId="0" fillId="0" borderId="0" xfId="0" applyAlignment="1">
      <alignment vertical="center"/>
    </xf>
    <xf numFmtId="0" fontId="0" fillId="2" borderId="0" xfId="0" applyFill="1" applyAlignment="1">
      <alignment horizontal="right"/>
    </xf>
    <xf numFmtId="14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right"/>
    </xf>
    <xf numFmtId="14" fontId="0" fillId="2" borderId="0" xfId="0" applyNumberFormat="1" applyFill="1" applyAlignment="1">
      <alignment horizontal="right" vertical="center"/>
    </xf>
    <xf numFmtId="14" fontId="0" fillId="2" borderId="0" xfId="0" applyNumberFormat="1" applyFill="1" applyAlignment="1">
      <alignment horizontal="right" vertical="center"/>
    </xf>
    <xf numFmtId="14" fontId="0" fillId="2" borderId="0" xfId="0" applyNumberFormat="1" applyFill="1" applyAlignment="1">
      <alignment vertical="center"/>
    </xf>
    <xf numFmtId="14" fontId="0" fillId="2" borderId="0" xfId="0" applyNumberFormat="1" applyFill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vertical="center"/>
    </xf>
    <xf numFmtId="14" fontId="0" fillId="2" borderId="0" xfId="0" applyNumberFormat="1" applyFill="1" applyAlignment="1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20" fontId="0" fillId="0" borderId="0" xfId="0" applyNumberFormat="1"/>
    <xf numFmtId="0" fontId="0" fillId="2" borderId="0" xfId="0" applyFill="1" applyAlignment="1">
      <alignment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4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20" fontId="0" fillId="2" borderId="0" xfId="0" applyNumberFormat="1" applyFill="1"/>
    <xf numFmtId="14" fontId="0" fillId="0" borderId="0" xfId="0" applyNumberFormat="1" applyAlignment="1">
      <alignment vertical="center"/>
    </xf>
    <xf numFmtId="0" fontId="0" fillId="0" borderId="0" xfId="0" applyAlignment="1">
      <alignment horizontal="right" vertical="center"/>
    </xf>
    <xf numFmtId="14" fontId="0" fillId="2" borderId="0" xfId="0" applyNumberFormat="1" applyFill="1" applyAlignment="1">
      <alignment vertical="center"/>
    </xf>
    <xf numFmtId="0" fontId="0" fillId="0" borderId="0" xfId="0" applyAlignment="1"/>
    <xf numFmtId="0" fontId="0" fillId="2" borderId="0" xfId="0" applyFill="1" applyAlignment="1">
      <alignment horizontal="right" vertical="center"/>
    </xf>
    <xf numFmtId="14" fontId="0" fillId="0" borderId="0" xfId="0" applyNumberFormat="1" applyAlignment="1">
      <alignment vertical="center"/>
    </xf>
    <xf numFmtId="0" fontId="0" fillId="0" borderId="0" xfId="0" applyAlignment="1">
      <alignment horizontal="right" vertical="center"/>
    </xf>
    <xf numFmtId="14" fontId="0" fillId="0" borderId="0" xfId="0" applyNumberFormat="1" applyAlignment="1">
      <alignment vertical="center"/>
    </xf>
    <xf numFmtId="14" fontId="0" fillId="2" borderId="0" xfId="0" applyNumberFormat="1" applyFill="1" applyAlignment="1">
      <alignment horizontal="right" vertical="center"/>
    </xf>
    <xf numFmtId="14" fontId="0" fillId="0" borderId="0" xfId="0" applyNumberFormat="1" applyAlignment="1">
      <alignment vertical="center"/>
    </xf>
    <xf numFmtId="0" fontId="0" fillId="0" borderId="0" xfId="0" applyAlignment="1">
      <alignment horizontal="right" vertical="center"/>
    </xf>
    <xf numFmtId="14" fontId="0" fillId="0" borderId="0" xfId="0" applyNumberFormat="1" applyAlignment="1">
      <alignment vertical="center"/>
    </xf>
    <xf numFmtId="0" fontId="0" fillId="0" borderId="0" xfId="0" applyAlignment="1">
      <alignment wrapText="1"/>
    </xf>
    <xf numFmtId="14" fontId="0" fillId="0" borderId="0" xfId="0" applyNumberFormat="1" applyAlignment="1">
      <alignment vertical="center"/>
    </xf>
    <xf numFmtId="0" fontId="0" fillId="0" borderId="0" xfId="0" applyAlignment="1">
      <alignment horizontal="right" vertical="center"/>
    </xf>
    <xf numFmtId="14" fontId="0" fillId="0" borderId="0" xfId="0" applyNumberFormat="1" applyAlignment="1">
      <alignment vertical="center"/>
    </xf>
    <xf numFmtId="14" fontId="0" fillId="2" borderId="0" xfId="0" applyNumberFormat="1" applyFill="1" applyAlignment="1">
      <alignment vertical="center"/>
    </xf>
    <xf numFmtId="14" fontId="0" fillId="2" borderId="0" xfId="0" applyNumberFormat="1" applyFill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4" fontId="0" fillId="0" borderId="0" xfId="0" applyNumberFormat="1" applyAlignment="1">
      <alignment vertical="center"/>
    </xf>
    <xf numFmtId="0" fontId="0" fillId="0" borderId="0" xfId="0" applyAlignment="1">
      <alignment horizontal="right" vertical="center"/>
    </xf>
    <xf numFmtId="0" fontId="9" fillId="0" borderId="0" xfId="0" applyFont="1" applyAlignment="1">
      <alignment vertical="center"/>
    </xf>
    <xf numFmtId="0" fontId="0" fillId="0" borderId="0" xfId="0" applyAlignment="1">
      <alignment horizontal="right" vertical="center" wrapText="1"/>
    </xf>
    <xf numFmtId="0" fontId="0" fillId="0" borderId="0" xfId="0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14" fontId="0" fillId="2" borderId="0" xfId="0" applyNumberFormat="1" applyFill="1" applyAlignment="1">
      <alignment horizontal="right" vertical="center"/>
    </xf>
    <xf numFmtId="14" fontId="0" fillId="2" borderId="0" xfId="0" applyNumberFormat="1" applyFill="1" applyAlignment="1">
      <alignment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14" fontId="0" fillId="0" borderId="0" xfId="0" applyNumberFormat="1" applyAlignment="1">
      <alignment horizontal="center" vertical="center"/>
    </xf>
  </cellXfs>
  <cellStyles count="5">
    <cellStyle name="常规" xfId="0" builtinId="0"/>
    <cellStyle name="超链接" xfId="1" builtinId="8" hidden="1"/>
    <cellStyle name="超链接" xfId="3" builtinId="8" hidden="1"/>
    <cellStyle name="已访问的超链接" xfId="2" builtinId="9" hidden="1"/>
    <cellStyle name="已访问的超链接" xfId="4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2"/>
  <sheetViews>
    <sheetView workbookViewId="0">
      <selection activeCell="A103" sqref="A103"/>
    </sheetView>
  </sheetViews>
  <sheetFormatPr baseColWidth="10" defaultRowHeight="16" x14ac:dyDescent="0.2"/>
  <cols>
    <col min="1" max="1" width="24.6640625" customWidth="1"/>
    <col min="2" max="2" width="19.33203125" customWidth="1"/>
    <col min="3" max="3" width="29.33203125" customWidth="1"/>
    <col min="4" max="4" width="11.1640625" customWidth="1"/>
    <col min="5" max="5" width="13.6640625" customWidth="1"/>
    <col min="6" max="6" width="10.33203125" customWidth="1"/>
    <col min="8" max="8" width="22.83203125" customWidth="1"/>
    <col min="9" max="9" width="15" customWidth="1"/>
    <col min="12" max="12" width="14.6640625" customWidth="1"/>
  </cols>
  <sheetData>
    <row r="1" spans="1:13" ht="31" customHeight="1" x14ac:dyDescent="0.2">
      <c r="A1" s="68" t="s">
        <v>26</v>
      </c>
      <c r="B1" s="3" t="s">
        <v>15</v>
      </c>
      <c r="C1" s="5">
        <f>SUMIF(B4:B102,"&lt;0")</f>
        <v>-5597.16</v>
      </c>
      <c r="E1" s="4"/>
      <c r="F1" s="5"/>
    </row>
    <row r="2" spans="1:13" ht="45" customHeight="1" x14ac:dyDescent="0.25">
      <c r="A2" s="69"/>
      <c r="B2" s="6" t="s">
        <v>16</v>
      </c>
      <c r="C2">
        <f>3000+C1</f>
        <v>-2597.16</v>
      </c>
      <c r="E2" s="7" t="s">
        <v>18</v>
      </c>
      <c r="F2">
        <f ca="1">DATE(2019,1,1)-TODAY()</f>
        <v>-171</v>
      </c>
      <c r="H2" s="7" t="s">
        <v>19</v>
      </c>
      <c r="I2">
        <f ca="1">C2/F2</f>
        <v>15.188070175438595</v>
      </c>
    </row>
    <row r="3" spans="1:13" s="8" customFormat="1" ht="61" customHeight="1" x14ac:dyDescent="0.2">
      <c r="A3" s="8" t="s">
        <v>0</v>
      </c>
      <c r="B3" s="8" t="s">
        <v>1</v>
      </c>
      <c r="C3" s="8" t="s">
        <v>2</v>
      </c>
      <c r="D3" s="65" t="s">
        <v>41</v>
      </c>
      <c r="E3" s="66"/>
      <c r="F3" s="66"/>
      <c r="G3" s="66"/>
      <c r="H3" s="66"/>
      <c r="I3" s="8">
        <f ca="1">C2/(F2-1)</f>
        <v>15.099767441860465</v>
      </c>
    </row>
    <row r="4" spans="1:13" x14ac:dyDescent="0.2">
      <c r="A4" s="64">
        <v>43435</v>
      </c>
      <c r="B4">
        <v>-25</v>
      </c>
      <c r="C4" t="s">
        <v>13</v>
      </c>
      <c r="D4">
        <v>3</v>
      </c>
    </row>
    <row r="5" spans="1:13" x14ac:dyDescent="0.2">
      <c r="A5" s="64"/>
      <c r="B5">
        <v>-20</v>
      </c>
      <c r="C5" t="s">
        <v>14</v>
      </c>
      <c r="D5">
        <v>2</v>
      </c>
    </row>
    <row r="6" spans="1:13" x14ac:dyDescent="0.2">
      <c r="A6" s="1">
        <v>43436</v>
      </c>
      <c r="B6">
        <v>-10</v>
      </c>
      <c r="C6" t="s">
        <v>12</v>
      </c>
      <c r="D6">
        <v>3</v>
      </c>
    </row>
    <row r="7" spans="1:13" x14ac:dyDescent="0.2">
      <c r="A7" s="64">
        <v>43437</v>
      </c>
      <c r="B7">
        <v>-11</v>
      </c>
      <c r="C7" t="s">
        <v>17</v>
      </c>
      <c r="D7">
        <v>1</v>
      </c>
    </row>
    <row r="8" spans="1:13" x14ac:dyDescent="0.2">
      <c r="A8" s="64"/>
      <c r="B8">
        <v>-89</v>
      </c>
      <c r="C8" t="s">
        <v>11</v>
      </c>
      <c r="D8">
        <v>4</v>
      </c>
      <c r="G8" s="9" t="s">
        <v>43</v>
      </c>
      <c r="H8" s="4" t="s">
        <v>2</v>
      </c>
      <c r="I8" s="4" t="s">
        <v>44</v>
      </c>
    </row>
    <row r="9" spans="1:13" x14ac:dyDescent="0.2">
      <c r="A9" s="64"/>
      <c r="B9">
        <v>-6</v>
      </c>
      <c r="C9" t="s">
        <v>4</v>
      </c>
      <c r="D9">
        <v>2</v>
      </c>
      <c r="G9">
        <v>1</v>
      </c>
      <c r="H9" s="4" t="s">
        <v>38</v>
      </c>
      <c r="I9">
        <f>SUMIF($D$4:$D128,G9,$B4:$B$128)</f>
        <v>-200</v>
      </c>
    </row>
    <row r="10" spans="1:13" x14ac:dyDescent="0.2">
      <c r="A10" s="64"/>
      <c r="B10">
        <v>-4</v>
      </c>
      <c r="C10" t="s">
        <v>7</v>
      </c>
      <c r="D10">
        <v>2</v>
      </c>
      <c r="G10">
        <v>2</v>
      </c>
      <c r="H10" s="4" t="s">
        <v>42</v>
      </c>
      <c r="I10">
        <f>SUMIF($D$4:$D127,G10,$B$4:$B$128)</f>
        <v>-821.61999999999989</v>
      </c>
      <c r="L10" s="4" t="s">
        <v>39</v>
      </c>
      <c r="M10">
        <f>SUM(I9:I11)</f>
        <v>-1723.1599999999999</v>
      </c>
    </row>
    <row r="11" spans="1:13" x14ac:dyDescent="0.2">
      <c r="A11" s="67">
        <v>43438</v>
      </c>
      <c r="B11">
        <v>-10</v>
      </c>
      <c r="C11" t="s">
        <v>17</v>
      </c>
      <c r="D11">
        <v>1</v>
      </c>
      <c r="G11">
        <v>3</v>
      </c>
      <c r="H11" s="4" t="s">
        <v>45</v>
      </c>
      <c r="I11">
        <f>SUMIF($D$4:$D128,G11,$B$4:$B$128)</f>
        <v>-701.54000000000008</v>
      </c>
    </row>
    <row r="12" spans="1:13" x14ac:dyDescent="0.2">
      <c r="A12" s="67"/>
      <c r="B12">
        <v>18</v>
      </c>
      <c r="C12" t="s">
        <v>9</v>
      </c>
      <c r="G12">
        <v>4</v>
      </c>
      <c r="H12" s="4" t="s">
        <v>46</v>
      </c>
      <c r="I12">
        <f ca="1">SUMIF($D$4:$D129,G12,$B$4:$B$128)</f>
        <v>-2406</v>
      </c>
    </row>
    <row r="13" spans="1:13" x14ac:dyDescent="0.2">
      <c r="A13" s="67"/>
      <c r="B13">
        <v>-7</v>
      </c>
      <c r="C13" t="s">
        <v>8</v>
      </c>
      <c r="D13">
        <v>2</v>
      </c>
      <c r="G13">
        <v>5</v>
      </c>
      <c r="H13" s="4" t="s">
        <v>40</v>
      </c>
      <c r="I13">
        <f ca="1">SUMIF($D$4:$D130,G13,$B$4:$B$128)</f>
        <v>-1468</v>
      </c>
    </row>
    <row r="14" spans="1:13" x14ac:dyDescent="0.2">
      <c r="A14" s="67"/>
      <c r="B14">
        <v>-8</v>
      </c>
      <c r="C14" t="s">
        <v>7</v>
      </c>
      <c r="D14">
        <v>2</v>
      </c>
    </row>
    <row r="15" spans="1:13" x14ac:dyDescent="0.2">
      <c r="A15" s="67"/>
      <c r="B15">
        <v>-6</v>
      </c>
      <c r="C15" t="s">
        <v>4</v>
      </c>
      <c r="D15">
        <v>2</v>
      </c>
    </row>
    <row r="16" spans="1:13" x14ac:dyDescent="0.2">
      <c r="A16" s="67"/>
      <c r="B16">
        <v>-34.799999999999997</v>
      </c>
      <c r="C16" t="s">
        <v>6</v>
      </c>
      <c r="D16">
        <v>3</v>
      </c>
    </row>
    <row r="17" spans="1:4" x14ac:dyDescent="0.2">
      <c r="A17" s="64">
        <v>43439</v>
      </c>
      <c r="B17">
        <f>-10</f>
        <v>-10</v>
      </c>
      <c r="C17" t="s">
        <v>17</v>
      </c>
      <c r="D17">
        <v>1</v>
      </c>
    </row>
    <row r="18" spans="1:4" x14ac:dyDescent="0.2">
      <c r="A18" s="64"/>
      <c r="B18">
        <v>-1468</v>
      </c>
      <c r="C18" t="s">
        <v>3</v>
      </c>
      <c r="D18">
        <v>5</v>
      </c>
    </row>
    <row r="19" spans="1:4" x14ac:dyDescent="0.2">
      <c r="A19" s="64"/>
      <c r="B19" s="2">
        <v>-6</v>
      </c>
      <c r="C19" t="s">
        <v>4</v>
      </c>
      <c r="D19">
        <v>2</v>
      </c>
    </row>
    <row r="20" spans="1:4" x14ac:dyDescent="0.2">
      <c r="A20" s="64"/>
      <c r="B20">
        <v>7</v>
      </c>
      <c r="C20" t="s">
        <v>10</v>
      </c>
    </row>
    <row r="21" spans="1:4" x14ac:dyDescent="0.2">
      <c r="A21" s="64"/>
      <c r="B21">
        <v>-4</v>
      </c>
      <c r="C21" t="s">
        <v>7</v>
      </c>
      <c r="D21">
        <v>2</v>
      </c>
    </row>
    <row r="22" spans="1:4" x14ac:dyDescent="0.2">
      <c r="A22" s="64"/>
      <c r="B22">
        <v>-29.9</v>
      </c>
      <c r="C22" t="s">
        <v>8</v>
      </c>
      <c r="D22">
        <v>2</v>
      </c>
    </row>
    <row r="23" spans="1:4" x14ac:dyDescent="0.2">
      <c r="A23" s="67">
        <v>43440</v>
      </c>
      <c r="B23">
        <v>-11</v>
      </c>
      <c r="C23" t="s">
        <v>20</v>
      </c>
      <c r="D23">
        <v>1</v>
      </c>
    </row>
    <row r="24" spans="1:4" x14ac:dyDescent="0.2">
      <c r="A24" s="67"/>
      <c r="B24">
        <v>-5</v>
      </c>
      <c r="C24" t="s">
        <v>4</v>
      </c>
      <c r="D24">
        <v>2</v>
      </c>
    </row>
    <row r="25" spans="1:4" x14ac:dyDescent="0.2">
      <c r="A25" s="67"/>
      <c r="B25">
        <v>-9</v>
      </c>
      <c r="C25" t="s">
        <v>7</v>
      </c>
      <c r="D25">
        <v>2</v>
      </c>
    </row>
    <row r="26" spans="1:4" x14ac:dyDescent="0.2">
      <c r="A26" s="67"/>
      <c r="B26">
        <v>-249</v>
      </c>
      <c r="C26" t="s">
        <v>32</v>
      </c>
      <c r="D26">
        <v>3</v>
      </c>
    </row>
    <row r="27" spans="1:4" x14ac:dyDescent="0.2">
      <c r="A27" s="67"/>
      <c r="B27">
        <v>-13.88</v>
      </c>
      <c r="C27" t="s">
        <v>21</v>
      </c>
      <c r="D27">
        <v>2</v>
      </c>
    </row>
    <row r="28" spans="1:4" x14ac:dyDescent="0.2">
      <c r="A28" s="67">
        <v>43441</v>
      </c>
      <c r="B28">
        <v>-11</v>
      </c>
      <c r="C28" t="s">
        <v>17</v>
      </c>
      <c r="D28">
        <v>1</v>
      </c>
    </row>
    <row r="29" spans="1:4" x14ac:dyDescent="0.2">
      <c r="A29" s="67"/>
      <c r="B29">
        <v>-6</v>
      </c>
      <c r="C29" t="s">
        <v>4</v>
      </c>
      <c r="D29">
        <v>2</v>
      </c>
    </row>
    <row r="30" spans="1:4" x14ac:dyDescent="0.2">
      <c r="A30" s="67"/>
      <c r="B30">
        <v>-4</v>
      </c>
      <c r="C30" t="s">
        <v>7</v>
      </c>
      <c r="D30">
        <v>2</v>
      </c>
    </row>
    <row r="31" spans="1:4" x14ac:dyDescent="0.2">
      <c r="A31" s="67"/>
      <c r="B31">
        <v>-18</v>
      </c>
      <c r="C31" t="s">
        <v>8</v>
      </c>
      <c r="D31">
        <v>2</v>
      </c>
    </row>
    <row r="32" spans="1:4" x14ac:dyDescent="0.2">
      <c r="A32" s="67"/>
      <c r="B32">
        <f>-89-129-119-89</f>
        <v>-426</v>
      </c>
      <c r="C32" t="s">
        <v>23</v>
      </c>
      <c r="D32">
        <v>4</v>
      </c>
    </row>
    <row r="33" spans="1:4" x14ac:dyDescent="0.2">
      <c r="A33" s="64">
        <v>43442</v>
      </c>
      <c r="B33">
        <v>-20</v>
      </c>
      <c r="C33" t="s">
        <v>22</v>
      </c>
      <c r="D33">
        <v>2</v>
      </c>
    </row>
    <row r="34" spans="1:4" x14ac:dyDescent="0.2">
      <c r="A34" s="64">
        <v>43443</v>
      </c>
      <c r="B34">
        <v>-49</v>
      </c>
      <c r="C34" t="s">
        <v>24</v>
      </c>
      <c r="D34">
        <v>3</v>
      </c>
    </row>
    <row r="35" spans="1:4" x14ac:dyDescent="0.2">
      <c r="A35" s="64"/>
      <c r="B35">
        <v>-2</v>
      </c>
      <c r="C35" t="s">
        <v>17</v>
      </c>
      <c r="D35">
        <v>1</v>
      </c>
    </row>
    <row r="36" spans="1:4" x14ac:dyDescent="0.2">
      <c r="A36" s="70">
        <v>43444</v>
      </c>
      <c r="B36">
        <v>-11</v>
      </c>
      <c r="C36" t="s">
        <v>17</v>
      </c>
      <c r="D36">
        <v>1</v>
      </c>
    </row>
    <row r="37" spans="1:4" x14ac:dyDescent="0.2">
      <c r="A37" s="70"/>
      <c r="B37">
        <v>-4</v>
      </c>
      <c r="C37" t="s">
        <v>7</v>
      </c>
      <c r="D37">
        <v>2</v>
      </c>
    </row>
    <row r="38" spans="1:4" x14ac:dyDescent="0.2">
      <c r="A38" s="70"/>
      <c r="B38">
        <v>-14.44</v>
      </c>
      <c r="C38" t="s">
        <v>8</v>
      </c>
      <c r="D38">
        <v>2</v>
      </c>
    </row>
    <row r="39" spans="1:4" x14ac:dyDescent="0.2">
      <c r="A39" s="64">
        <v>43445</v>
      </c>
      <c r="B39">
        <v>-11</v>
      </c>
      <c r="C39" t="s">
        <v>17</v>
      </c>
      <c r="D39">
        <v>1</v>
      </c>
    </row>
    <row r="40" spans="1:4" x14ac:dyDescent="0.2">
      <c r="A40" s="64"/>
      <c r="B40">
        <v>-4</v>
      </c>
      <c r="C40" t="s">
        <v>7</v>
      </c>
      <c r="D40">
        <v>2</v>
      </c>
    </row>
    <row r="41" spans="1:4" x14ac:dyDescent="0.2">
      <c r="A41" s="64"/>
      <c r="B41">
        <v>-5</v>
      </c>
      <c r="C41" t="s">
        <v>4</v>
      </c>
      <c r="D41">
        <v>2</v>
      </c>
    </row>
    <row r="42" spans="1:4" x14ac:dyDescent="0.2">
      <c r="A42" s="64"/>
      <c r="B42">
        <v>-16</v>
      </c>
      <c r="C42" t="s">
        <v>8</v>
      </c>
      <c r="D42">
        <v>2</v>
      </c>
    </row>
    <row r="43" spans="1:4" x14ac:dyDescent="0.2">
      <c r="A43" s="64">
        <v>43446</v>
      </c>
      <c r="B43">
        <v>-11</v>
      </c>
      <c r="C43" t="s">
        <v>17</v>
      </c>
      <c r="D43">
        <v>1</v>
      </c>
    </row>
    <row r="44" spans="1:4" x14ac:dyDescent="0.2">
      <c r="A44" s="64"/>
      <c r="B44">
        <v>-8</v>
      </c>
      <c r="C44" t="s">
        <v>7</v>
      </c>
      <c r="D44">
        <v>2</v>
      </c>
    </row>
    <row r="45" spans="1:4" x14ac:dyDescent="0.2">
      <c r="A45" s="64"/>
      <c r="B45">
        <v>-5</v>
      </c>
      <c r="C45" t="s">
        <v>4</v>
      </c>
      <c r="D45">
        <v>2</v>
      </c>
    </row>
    <row r="46" spans="1:4" x14ac:dyDescent="0.2">
      <c r="A46" s="64"/>
      <c r="B46">
        <v>-13</v>
      </c>
      <c r="C46" t="s">
        <v>8</v>
      </c>
      <c r="D46">
        <v>2</v>
      </c>
    </row>
    <row r="47" spans="1:4" x14ac:dyDescent="0.2">
      <c r="A47" s="64">
        <v>43447</v>
      </c>
      <c r="B47">
        <v>-11</v>
      </c>
      <c r="C47" t="s">
        <v>17</v>
      </c>
      <c r="D47">
        <v>1</v>
      </c>
    </row>
    <row r="48" spans="1:4" x14ac:dyDescent="0.2">
      <c r="A48" s="64"/>
      <c r="B48">
        <v>-6</v>
      </c>
      <c r="C48" t="s">
        <v>4</v>
      </c>
      <c r="D48">
        <v>2</v>
      </c>
    </row>
    <row r="49" spans="1:4" x14ac:dyDescent="0.2">
      <c r="A49" s="64"/>
      <c r="B49">
        <v>-16</v>
      </c>
      <c r="C49" t="s">
        <v>7</v>
      </c>
      <c r="D49">
        <v>2</v>
      </c>
    </row>
    <row r="50" spans="1:4" x14ac:dyDescent="0.2">
      <c r="A50" s="64"/>
      <c r="B50">
        <v>-13</v>
      </c>
      <c r="C50" t="s">
        <v>8</v>
      </c>
      <c r="D50">
        <v>2</v>
      </c>
    </row>
    <row r="51" spans="1:4" x14ac:dyDescent="0.2">
      <c r="A51" s="64"/>
      <c r="B51">
        <v>-99</v>
      </c>
      <c r="C51" t="s">
        <v>30</v>
      </c>
      <c r="D51">
        <v>3</v>
      </c>
    </row>
    <row r="52" spans="1:4" x14ac:dyDescent="0.2">
      <c r="A52" s="64">
        <v>43448</v>
      </c>
      <c r="B52">
        <v>-11</v>
      </c>
      <c r="C52" t="s">
        <v>28</v>
      </c>
      <c r="D52">
        <v>1</v>
      </c>
    </row>
    <row r="53" spans="1:4" x14ac:dyDescent="0.2">
      <c r="A53" s="64"/>
      <c r="B53">
        <v>-14</v>
      </c>
      <c r="C53" t="s">
        <v>7</v>
      </c>
      <c r="D53">
        <v>2</v>
      </c>
    </row>
    <row r="54" spans="1:4" x14ac:dyDescent="0.2">
      <c r="A54" s="64"/>
      <c r="B54">
        <v>-13</v>
      </c>
      <c r="C54" t="s">
        <v>8</v>
      </c>
      <c r="D54">
        <v>2</v>
      </c>
    </row>
    <row r="55" spans="1:4" x14ac:dyDescent="0.2">
      <c r="A55" s="64">
        <v>43449</v>
      </c>
      <c r="B55">
        <v>-28.32</v>
      </c>
      <c r="C55" t="s">
        <v>29</v>
      </c>
      <c r="D55">
        <v>3</v>
      </c>
    </row>
    <row r="56" spans="1:4" x14ac:dyDescent="0.2">
      <c r="A56" s="64"/>
      <c r="B56">
        <v>-20</v>
      </c>
      <c r="C56" t="s">
        <v>22</v>
      </c>
      <c r="D56">
        <v>2</v>
      </c>
    </row>
    <row r="57" spans="1:4" x14ac:dyDescent="0.2">
      <c r="A57" s="64">
        <v>43450</v>
      </c>
      <c r="B57">
        <v>-89.82</v>
      </c>
      <c r="C57" t="s">
        <v>37</v>
      </c>
      <c r="D57">
        <v>3</v>
      </c>
    </row>
    <row r="58" spans="1:4" x14ac:dyDescent="0.2">
      <c r="A58" s="64"/>
      <c r="B58">
        <v>-30</v>
      </c>
      <c r="C58" t="s">
        <v>36</v>
      </c>
      <c r="D58">
        <v>3</v>
      </c>
    </row>
    <row r="59" spans="1:4" x14ac:dyDescent="0.2">
      <c r="A59" s="64">
        <v>43451</v>
      </c>
      <c r="B59">
        <v>-10</v>
      </c>
      <c r="C59" t="s">
        <v>17</v>
      </c>
      <c r="D59">
        <v>1</v>
      </c>
    </row>
    <row r="60" spans="1:4" x14ac:dyDescent="0.2">
      <c r="A60" s="64"/>
      <c r="B60">
        <v>-4.5</v>
      </c>
      <c r="C60" t="s">
        <v>7</v>
      </c>
      <c r="D60">
        <v>2</v>
      </c>
    </row>
    <row r="61" spans="1:4" x14ac:dyDescent="0.2">
      <c r="A61" s="64"/>
      <c r="B61">
        <v>-12</v>
      </c>
      <c r="C61" t="s">
        <v>8</v>
      </c>
      <c r="D61">
        <v>2</v>
      </c>
    </row>
    <row r="62" spans="1:4" x14ac:dyDescent="0.2">
      <c r="A62" s="64">
        <v>43452</v>
      </c>
      <c r="B62">
        <v>-10</v>
      </c>
      <c r="C62" t="s">
        <v>17</v>
      </c>
      <c r="D62">
        <v>1</v>
      </c>
    </row>
    <row r="63" spans="1:4" x14ac:dyDescent="0.2">
      <c r="A63" s="64"/>
      <c r="B63">
        <v>-16</v>
      </c>
      <c r="C63" t="s">
        <v>47</v>
      </c>
      <c r="D63">
        <v>2</v>
      </c>
    </row>
    <row r="64" spans="1:4" x14ac:dyDescent="0.2">
      <c r="A64" s="64"/>
      <c r="B64">
        <v>-670</v>
      </c>
      <c r="C64" t="s">
        <v>48</v>
      </c>
      <c r="D64">
        <v>4</v>
      </c>
    </row>
    <row r="65" spans="1:4" x14ac:dyDescent="0.2">
      <c r="A65" s="64">
        <v>43453</v>
      </c>
      <c r="B65">
        <v>-10</v>
      </c>
      <c r="C65" t="s">
        <v>17</v>
      </c>
      <c r="D65">
        <v>1</v>
      </c>
    </row>
    <row r="66" spans="1:4" x14ac:dyDescent="0.2">
      <c r="A66" s="64"/>
      <c r="B66">
        <v>-16</v>
      </c>
      <c r="C66" t="s">
        <v>7</v>
      </c>
      <c r="D66">
        <v>2</v>
      </c>
    </row>
    <row r="67" spans="1:4" x14ac:dyDescent="0.2">
      <c r="A67" s="64"/>
      <c r="B67">
        <v>-12</v>
      </c>
      <c r="C67" t="s">
        <v>8</v>
      </c>
      <c r="D67">
        <v>2</v>
      </c>
    </row>
    <row r="68" spans="1:4" x14ac:dyDescent="0.2">
      <c r="A68" s="64">
        <v>43454</v>
      </c>
      <c r="B68">
        <v>-10</v>
      </c>
      <c r="C68" t="s">
        <v>17</v>
      </c>
      <c r="D68">
        <v>2</v>
      </c>
    </row>
    <row r="69" spans="1:4" x14ac:dyDescent="0.2">
      <c r="A69" s="64"/>
      <c r="B69">
        <v>-18</v>
      </c>
      <c r="C69" t="s">
        <v>49</v>
      </c>
      <c r="D69">
        <v>2</v>
      </c>
    </row>
    <row r="70" spans="1:4" x14ac:dyDescent="0.2">
      <c r="A70" s="64"/>
      <c r="B70">
        <v>-982</v>
      </c>
      <c r="C70" t="s">
        <v>50</v>
      </c>
      <c r="D70">
        <v>4</v>
      </c>
    </row>
    <row r="71" spans="1:4" x14ac:dyDescent="0.2">
      <c r="A71" s="64">
        <v>43455</v>
      </c>
      <c r="B71">
        <v>-10</v>
      </c>
      <c r="C71" t="s">
        <v>53</v>
      </c>
      <c r="D71">
        <v>1</v>
      </c>
    </row>
    <row r="72" spans="1:4" x14ac:dyDescent="0.2">
      <c r="A72" s="64"/>
      <c r="B72">
        <v>-4</v>
      </c>
      <c r="C72" t="s">
        <v>7</v>
      </c>
      <c r="D72">
        <v>2</v>
      </c>
    </row>
    <row r="73" spans="1:4" x14ac:dyDescent="0.2">
      <c r="A73" s="64"/>
      <c r="B73">
        <v>-4</v>
      </c>
      <c r="C73" t="s">
        <v>55</v>
      </c>
      <c r="D73">
        <v>2</v>
      </c>
    </row>
    <row r="74" spans="1:4" x14ac:dyDescent="0.2">
      <c r="A74" s="64">
        <v>43456</v>
      </c>
      <c r="B74">
        <v>-30.8</v>
      </c>
      <c r="C74" t="s">
        <v>51</v>
      </c>
      <c r="D74">
        <v>2</v>
      </c>
    </row>
    <row r="75" spans="1:4" x14ac:dyDescent="0.2">
      <c r="A75" s="64"/>
      <c r="B75">
        <v>-13</v>
      </c>
      <c r="C75" t="s">
        <v>52</v>
      </c>
      <c r="D75">
        <v>2</v>
      </c>
    </row>
    <row r="76" spans="1:4" x14ac:dyDescent="0.2">
      <c r="A76" s="64"/>
      <c r="B76">
        <v>-15</v>
      </c>
      <c r="C76" t="s">
        <v>54</v>
      </c>
      <c r="D76">
        <v>2</v>
      </c>
    </row>
    <row r="77" spans="1:4" x14ac:dyDescent="0.2">
      <c r="A77" s="64"/>
      <c r="B77">
        <v>-30</v>
      </c>
      <c r="C77" t="s">
        <v>61</v>
      </c>
      <c r="D77">
        <v>3</v>
      </c>
    </row>
    <row r="78" spans="1:4" x14ac:dyDescent="0.2">
      <c r="A78" s="64"/>
      <c r="B78">
        <v>-15</v>
      </c>
      <c r="C78" t="s">
        <v>56</v>
      </c>
      <c r="D78">
        <v>2</v>
      </c>
    </row>
    <row r="79" spans="1:4" x14ac:dyDescent="0.2">
      <c r="A79" s="64"/>
      <c r="B79">
        <v>-42</v>
      </c>
      <c r="C79" t="s">
        <v>8</v>
      </c>
      <c r="D79">
        <v>2</v>
      </c>
    </row>
    <row r="80" spans="1:4" x14ac:dyDescent="0.2">
      <c r="A80" s="10">
        <v>43457</v>
      </c>
    </row>
    <row r="81" spans="1:4" x14ac:dyDescent="0.2">
      <c r="A81" s="64">
        <v>43458</v>
      </c>
      <c r="B81">
        <v>-10</v>
      </c>
      <c r="C81" t="s">
        <v>17</v>
      </c>
      <c r="D81">
        <v>1</v>
      </c>
    </row>
    <row r="82" spans="1:4" x14ac:dyDescent="0.2">
      <c r="A82" s="64"/>
      <c r="B82">
        <v>-16</v>
      </c>
      <c r="C82" t="s">
        <v>7</v>
      </c>
      <c r="D82">
        <v>2</v>
      </c>
    </row>
    <row r="83" spans="1:4" x14ac:dyDescent="0.2">
      <c r="A83" s="64">
        <v>43459</v>
      </c>
      <c r="B83">
        <v>-10</v>
      </c>
      <c r="C83" t="s">
        <v>17</v>
      </c>
      <c r="D83">
        <v>2</v>
      </c>
    </row>
    <row r="84" spans="1:4" x14ac:dyDescent="0.2">
      <c r="A84" s="64"/>
      <c r="B84">
        <v>-16</v>
      </c>
      <c r="C84" t="s">
        <v>7</v>
      </c>
      <c r="D84">
        <v>2</v>
      </c>
    </row>
    <row r="85" spans="1:4" x14ac:dyDescent="0.2">
      <c r="A85" s="64">
        <v>43460</v>
      </c>
      <c r="B85">
        <v>-10</v>
      </c>
      <c r="C85" t="s">
        <v>17</v>
      </c>
      <c r="D85">
        <v>1</v>
      </c>
    </row>
    <row r="86" spans="1:4" x14ac:dyDescent="0.2">
      <c r="A86" s="64"/>
      <c r="B86">
        <v>-4</v>
      </c>
      <c r="C86" t="s">
        <v>7</v>
      </c>
      <c r="D86">
        <v>2</v>
      </c>
    </row>
    <row r="87" spans="1:4" x14ac:dyDescent="0.2">
      <c r="A87" s="64"/>
      <c r="B87">
        <v>-62</v>
      </c>
      <c r="C87" t="s">
        <v>8</v>
      </c>
      <c r="D87">
        <v>2</v>
      </c>
    </row>
    <row r="88" spans="1:4" x14ac:dyDescent="0.2">
      <c r="A88" s="64">
        <v>43461</v>
      </c>
      <c r="B88">
        <v>-10</v>
      </c>
      <c r="C88" t="s">
        <v>17</v>
      </c>
      <c r="D88">
        <v>1</v>
      </c>
    </row>
    <row r="89" spans="1:4" x14ac:dyDescent="0.2">
      <c r="A89" s="64"/>
      <c r="B89">
        <v>-16</v>
      </c>
      <c r="C89" t="s">
        <v>7</v>
      </c>
      <c r="D89">
        <v>2</v>
      </c>
    </row>
    <row r="90" spans="1:4" x14ac:dyDescent="0.2">
      <c r="A90" s="64"/>
      <c r="B90">
        <v>-18.8</v>
      </c>
      <c r="C90" t="s">
        <v>57</v>
      </c>
      <c r="D90">
        <v>2</v>
      </c>
    </row>
    <row r="91" spans="1:4" x14ac:dyDescent="0.2">
      <c r="A91" s="64">
        <v>43462</v>
      </c>
      <c r="B91">
        <v>-10</v>
      </c>
      <c r="C91" t="s">
        <v>17</v>
      </c>
      <c r="D91">
        <v>1</v>
      </c>
    </row>
    <row r="92" spans="1:4" x14ac:dyDescent="0.2">
      <c r="A92" s="64"/>
      <c r="B92">
        <v>-14</v>
      </c>
      <c r="C92" t="s">
        <v>7</v>
      </c>
      <c r="D92">
        <v>2</v>
      </c>
    </row>
    <row r="93" spans="1:4" x14ac:dyDescent="0.2">
      <c r="A93" s="64"/>
      <c r="B93">
        <v>-239</v>
      </c>
      <c r="C93" t="s">
        <v>58</v>
      </c>
      <c r="D93">
        <v>4</v>
      </c>
    </row>
    <row r="94" spans="1:4" x14ac:dyDescent="0.2">
      <c r="A94" s="64"/>
      <c r="B94">
        <v>-12</v>
      </c>
      <c r="C94" t="s">
        <v>8</v>
      </c>
      <c r="D94">
        <v>2</v>
      </c>
    </row>
    <row r="95" spans="1:4" x14ac:dyDescent="0.2">
      <c r="A95" s="64">
        <v>43463</v>
      </c>
      <c r="B95">
        <v>-10</v>
      </c>
      <c r="C95" t="s">
        <v>53</v>
      </c>
      <c r="D95">
        <v>1</v>
      </c>
    </row>
    <row r="96" spans="1:4" x14ac:dyDescent="0.2">
      <c r="A96" s="64"/>
      <c r="B96">
        <v>-6</v>
      </c>
      <c r="C96" t="s">
        <v>4</v>
      </c>
      <c r="D96">
        <v>2</v>
      </c>
    </row>
    <row r="97" spans="1:4" x14ac:dyDescent="0.2">
      <c r="A97" s="64"/>
      <c r="B97">
        <v>-4</v>
      </c>
      <c r="C97" t="s">
        <v>47</v>
      </c>
      <c r="D97">
        <v>2</v>
      </c>
    </row>
    <row r="98" spans="1:4" ht="15" customHeight="1" x14ac:dyDescent="0.2">
      <c r="A98" s="64"/>
      <c r="B98">
        <v>-39</v>
      </c>
      <c r="C98" t="s">
        <v>8</v>
      </c>
      <c r="D98">
        <v>2</v>
      </c>
    </row>
    <row r="99" spans="1:4" ht="15" customHeight="1" x14ac:dyDescent="0.2">
      <c r="A99" s="64">
        <v>43464</v>
      </c>
      <c r="B99">
        <v>-22.9</v>
      </c>
      <c r="C99" t="s">
        <v>59</v>
      </c>
      <c r="D99">
        <v>2</v>
      </c>
    </row>
    <row r="100" spans="1:4" ht="15" customHeight="1" x14ac:dyDescent="0.2">
      <c r="A100" s="64"/>
      <c r="B100">
        <v>-50.4</v>
      </c>
      <c r="C100" t="s">
        <v>59</v>
      </c>
      <c r="D100">
        <v>2</v>
      </c>
    </row>
    <row r="101" spans="1:4" x14ac:dyDescent="0.2">
      <c r="A101" s="64"/>
      <c r="B101">
        <v>-30</v>
      </c>
      <c r="C101" t="s">
        <v>61</v>
      </c>
      <c r="D101">
        <v>3</v>
      </c>
    </row>
    <row r="102" spans="1:4" x14ac:dyDescent="0.2">
      <c r="A102" s="11">
        <v>43465</v>
      </c>
      <c r="B102">
        <v>-26.6</v>
      </c>
      <c r="C102" t="s">
        <v>60</v>
      </c>
      <c r="D102">
        <v>3</v>
      </c>
    </row>
  </sheetData>
  <mergeCells count="30">
    <mergeCell ref="A99:A101"/>
    <mergeCell ref="A68:A70"/>
    <mergeCell ref="A62:A64"/>
    <mergeCell ref="A91:A94"/>
    <mergeCell ref="A1:A2"/>
    <mergeCell ref="A17:A22"/>
    <mergeCell ref="A11:A16"/>
    <mergeCell ref="A7:A10"/>
    <mergeCell ref="A39:A42"/>
    <mergeCell ref="A33"/>
    <mergeCell ref="A34:A35"/>
    <mergeCell ref="A36:A38"/>
    <mergeCell ref="A65:A67"/>
    <mergeCell ref="A59:A61"/>
    <mergeCell ref="A88:A90"/>
    <mergeCell ref="A57:A58"/>
    <mergeCell ref="D3:H3"/>
    <mergeCell ref="A23:A27"/>
    <mergeCell ref="A4:A5"/>
    <mergeCell ref="A43:A46"/>
    <mergeCell ref="A55:A56"/>
    <mergeCell ref="A47:A51"/>
    <mergeCell ref="A52:A54"/>
    <mergeCell ref="A28:A32"/>
    <mergeCell ref="A85:A87"/>
    <mergeCell ref="A71:A73"/>
    <mergeCell ref="A83:A84"/>
    <mergeCell ref="A81:A82"/>
    <mergeCell ref="A95:A98"/>
    <mergeCell ref="A74:A79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6"/>
  <sheetViews>
    <sheetView workbookViewId="0">
      <selection activeCell="C1" sqref="C1"/>
    </sheetView>
  </sheetViews>
  <sheetFormatPr baseColWidth="10" defaultRowHeight="16" x14ac:dyDescent="0.2"/>
  <cols>
    <col min="1" max="1" width="20.1640625" bestFit="1" customWidth="1"/>
    <col min="4" max="4" width="23.33203125" customWidth="1"/>
    <col min="5" max="5" width="12" customWidth="1"/>
    <col min="8" max="8" width="23.5" bestFit="1" customWidth="1"/>
    <col min="9" max="9" width="25.33203125" customWidth="1"/>
    <col min="12" max="12" width="5.33203125" customWidth="1"/>
    <col min="13" max="13" width="17.6640625" customWidth="1"/>
  </cols>
  <sheetData>
    <row r="1" spans="1:14" ht="18" x14ac:dyDescent="0.2">
      <c r="A1" s="68" t="s">
        <v>62</v>
      </c>
      <c r="B1" s="3" t="s">
        <v>15</v>
      </c>
      <c r="C1" s="5">
        <f>SUMIF(B4:B161,"&lt;0")</f>
        <v>-5608.0100000000011</v>
      </c>
      <c r="E1" s="4"/>
      <c r="F1" s="5"/>
    </row>
    <row r="2" spans="1:14" ht="21" x14ac:dyDescent="0.25">
      <c r="A2" s="69"/>
      <c r="B2" s="6" t="s">
        <v>16</v>
      </c>
      <c r="C2">
        <f>3000+C1</f>
        <v>-2608.0100000000011</v>
      </c>
      <c r="E2" s="7" t="s">
        <v>18</v>
      </c>
      <c r="F2">
        <f ca="1">DATE(2019,2,1)-TODAY()</f>
        <v>-140</v>
      </c>
      <c r="H2" s="7" t="s">
        <v>19</v>
      </c>
      <c r="I2">
        <f ca="1">C2/F2</f>
        <v>18.628642857142864</v>
      </c>
    </row>
    <row r="3" spans="1:14" ht="77" customHeight="1" x14ac:dyDescent="0.2">
      <c r="A3" s="8" t="s">
        <v>0</v>
      </c>
      <c r="B3" s="8" t="s">
        <v>1</v>
      </c>
      <c r="C3" s="8" t="s">
        <v>2</v>
      </c>
      <c r="D3" s="12" t="s">
        <v>41</v>
      </c>
      <c r="E3" s="12"/>
      <c r="F3" s="8"/>
      <c r="G3" s="8"/>
      <c r="H3" s="8"/>
      <c r="I3" s="8">
        <f ca="1">C2/(F2-1)</f>
        <v>18.496524822695044</v>
      </c>
      <c r="J3" s="8"/>
      <c r="K3" s="8"/>
      <c r="L3" s="8"/>
      <c r="M3" s="8"/>
      <c r="N3" s="8"/>
    </row>
    <row r="4" spans="1:14" x14ac:dyDescent="0.2">
      <c r="A4" s="11">
        <v>43466</v>
      </c>
      <c r="B4">
        <v>-22.13</v>
      </c>
      <c r="C4" t="s">
        <v>11</v>
      </c>
      <c r="D4">
        <v>2</v>
      </c>
    </row>
    <row r="5" spans="1:14" x14ac:dyDescent="0.2">
      <c r="A5" s="64">
        <v>43467</v>
      </c>
      <c r="B5">
        <v>-10</v>
      </c>
      <c r="C5" t="s">
        <v>17</v>
      </c>
      <c r="D5">
        <v>1</v>
      </c>
      <c r="H5" s="9" t="s">
        <v>43</v>
      </c>
      <c r="I5" s="4" t="s">
        <v>2</v>
      </c>
      <c r="J5" s="4" t="s">
        <v>44</v>
      </c>
    </row>
    <row r="6" spans="1:14" x14ac:dyDescent="0.2">
      <c r="A6" s="64"/>
      <c r="B6">
        <v>-16</v>
      </c>
      <c r="C6" t="s">
        <v>7</v>
      </c>
      <c r="D6">
        <v>2</v>
      </c>
      <c r="H6">
        <v>1</v>
      </c>
      <c r="I6" s="4" t="s">
        <v>38</v>
      </c>
      <c r="J6">
        <f>SUMIF($D$4:$D185,H6,$B4:$B$187)</f>
        <v>-988.8</v>
      </c>
    </row>
    <row r="7" spans="1:14" x14ac:dyDescent="0.2">
      <c r="A7" s="64"/>
      <c r="B7">
        <v>-24</v>
      </c>
      <c r="C7" t="s">
        <v>63</v>
      </c>
      <c r="D7">
        <v>2</v>
      </c>
      <c r="H7">
        <v>2</v>
      </c>
      <c r="I7" s="4" t="s">
        <v>42</v>
      </c>
      <c r="J7">
        <f>SUMIF($D$4:$D186,H7,$B$4:$B$187)</f>
        <v>-973.81000000000006</v>
      </c>
      <c r="M7" s="4" t="s">
        <v>39</v>
      </c>
      <c r="N7">
        <f>SUM(J6:J8)</f>
        <v>-2452.21</v>
      </c>
    </row>
    <row r="8" spans="1:14" x14ac:dyDescent="0.2">
      <c r="A8" s="64">
        <v>43468</v>
      </c>
      <c r="B8">
        <v>-11</v>
      </c>
      <c r="C8" t="s">
        <v>17</v>
      </c>
      <c r="D8">
        <v>1</v>
      </c>
      <c r="H8">
        <v>3</v>
      </c>
      <c r="I8" s="4" t="s">
        <v>45</v>
      </c>
      <c r="J8">
        <f>SUMIF($D$4:$D187,H8,$B$4:$B$187)</f>
        <v>-489.6</v>
      </c>
    </row>
    <row r="9" spans="1:14" x14ac:dyDescent="0.2">
      <c r="A9" s="64"/>
      <c r="B9">
        <v>-16</v>
      </c>
      <c r="C9" t="s">
        <v>7</v>
      </c>
      <c r="D9">
        <v>2</v>
      </c>
      <c r="H9">
        <v>4</v>
      </c>
      <c r="I9" s="4" t="s">
        <v>46</v>
      </c>
      <c r="J9">
        <f ca="1">SUMIF($D$4:$D188,H9,$B$4:$B$187)</f>
        <v>-242</v>
      </c>
    </row>
    <row r="10" spans="1:14" x14ac:dyDescent="0.2">
      <c r="A10" s="64"/>
      <c r="B10">
        <v>-15</v>
      </c>
      <c r="C10" t="s">
        <v>8</v>
      </c>
      <c r="D10">
        <v>2</v>
      </c>
      <c r="H10">
        <v>5</v>
      </c>
      <c r="I10" s="4" t="s">
        <v>40</v>
      </c>
      <c r="J10">
        <f ca="1">SUMIF($D$4:$D189,H10,$B$4:$B$187)</f>
        <v>-2894</v>
      </c>
    </row>
    <row r="11" spans="1:14" x14ac:dyDescent="0.2">
      <c r="A11" s="64">
        <v>43469</v>
      </c>
      <c r="B11">
        <v>-11</v>
      </c>
      <c r="C11" t="s">
        <v>17</v>
      </c>
      <c r="D11">
        <v>1</v>
      </c>
      <c r="I11" s="4"/>
    </row>
    <row r="12" spans="1:14" x14ac:dyDescent="0.2">
      <c r="A12" s="64"/>
      <c r="B12">
        <v>-1453</v>
      </c>
      <c r="C12" t="s">
        <v>3</v>
      </c>
      <c r="D12">
        <v>5</v>
      </c>
    </row>
    <row r="13" spans="1:14" x14ac:dyDescent="0.2">
      <c r="A13" s="64"/>
      <c r="B13">
        <v>-4</v>
      </c>
      <c r="C13" t="s">
        <v>7</v>
      </c>
      <c r="D13">
        <v>2</v>
      </c>
    </row>
    <row r="14" spans="1:14" x14ac:dyDescent="0.2">
      <c r="A14" s="64"/>
      <c r="B14">
        <v>-55</v>
      </c>
      <c r="C14" t="s">
        <v>64</v>
      </c>
      <c r="D14">
        <v>2</v>
      </c>
    </row>
    <row r="15" spans="1:14" x14ac:dyDescent="0.2">
      <c r="A15" s="64"/>
      <c r="B15">
        <v>-11</v>
      </c>
      <c r="C15" t="s">
        <v>8</v>
      </c>
      <c r="D15">
        <v>2</v>
      </c>
    </row>
    <row r="16" spans="1:14" x14ac:dyDescent="0.2">
      <c r="A16" s="70">
        <v>43470</v>
      </c>
      <c r="B16">
        <v>-10</v>
      </c>
      <c r="C16" t="s">
        <v>53</v>
      </c>
      <c r="D16">
        <v>1</v>
      </c>
    </row>
    <row r="17" spans="1:9" x14ac:dyDescent="0.2">
      <c r="A17" s="70"/>
      <c r="B17">
        <v>-6</v>
      </c>
      <c r="C17" t="s">
        <v>65</v>
      </c>
      <c r="D17">
        <v>2</v>
      </c>
    </row>
    <row r="18" spans="1:9" x14ac:dyDescent="0.2">
      <c r="A18" s="70"/>
      <c r="B18">
        <v>-30</v>
      </c>
      <c r="C18" t="s">
        <v>67</v>
      </c>
      <c r="D18">
        <v>3</v>
      </c>
    </row>
    <row r="19" spans="1:9" x14ac:dyDescent="0.2">
      <c r="A19" s="70"/>
      <c r="B19">
        <v>-18</v>
      </c>
      <c r="C19" t="s">
        <v>68</v>
      </c>
      <c r="D19">
        <v>3</v>
      </c>
      <c r="H19" s="13" t="s">
        <v>43</v>
      </c>
      <c r="I19" s="13" t="s">
        <v>82</v>
      </c>
    </row>
    <row r="20" spans="1:9" x14ac:dyDescent="0.2">
      <c r="A20" s="70"/>
      <c r="B20">
        <v>-3</v>
      </c>
      <c r="C20" t="s">
        <v>69</v>
      </c>
      <c r="D20">
        <v>2</v>
      </c>
      <c r="H20" s="13" t="s">
        <v>17</v>
      </c>
      <c r="I20" s="13">
        <f>COUNTIFS($D$4:$D$185,H6)</f>
        <v>26</v>
      </c>
    </row>
    <row r="21" spans="1:9" x14ac:dyDescent="0.2">
      <c r="A21" s="70"/>
      <c r="B21">
        <v>-10</v>
      </c>
      <c r="C21" t="s">
        <v>66</v>
      </c>
      <c r="D21">
        <v>2</v>
      </c>
      <c r="H21" s="13" t="s">
        <v>83</v>
      </c>
      <c r="I21" s="13">
        <f>COUNTIFS($D$4:$D$185,H7)</f>
        <v>50</v>
      </c>
    </row>
    <row r="22" spans="1:9" x14ac:dyDescent="0.2">
      <c r="A22" s="70">
        <v>43471</v>
      </c>
      <c r="B22">
        <v>-10</v>
      </c>
      <c r="C22" t="s">
        <v>70</v>
      </c>
      <c r="D22">
        <v>1</v>
      </c>
      <c r="H22" s="13" t="s">
        <v>84</v>
      </c>
      <c r="I22" s="13">
        <f>COUNTIFS($D$4:$D$185,H8)</f>
        <v>10</v>
      </c>
    </row>
    <row r="23" spans="1:9" x14ac:dyDescent="0.2">
      <c r="A23" s="70"/>
      <c r="B23">
        <v>-3</v>
      </c>
      <c r="C23" t="s">
        <v>69</v>
      </c>
      <c r="D23">
        <v>2</v>
      </c>
      <c r="H23" s="13" t="s">
        <v>85</v>
      </c>
      <c r="I23" s="13">
        <f>COUNTIFS($D$4:$D$185,H9)</f>
        <v>2</v>
      </c>
    </row>
    <row r="24" spans="1:9" x14ac:dyDescent="0.2">
      <c r="A24" s="70"/>
      <c r="B24">
        <v>-13</v>
      </c>
      <c r="C24" t="s">
        <v>71</v>
      </c>
      <c r="D24">
        <v>2</v>
      </c>
      <c r="H24" s="13" t="s">
        <v>86</v>
      </c>
      <c r="I24" s="13">
        <f>COUNTIFS($D$4:$D$185,H10)</f>
        <v>2</v>
      </c>
    </row>
    <row r="25" spans="1:9" x14ac:dyDescent="0.2">
      <c r="A25" s="64">
        <v>43472</v>
      </c>
      <c r="B25">
        <v>-11</v>
      </c>
      <c r="C25" t="s">
        <v>70</v>
      </c>
      <c r="D25">
        <v>1</v>
      </c>
    </row>
    <row r="26" spans="1:9" x14ac:dyDescent="0.2">
      <c r="A26" s="64"/>
      <c r="B26">
        <v>-4</v>
      </c>
      <c r="C26" t="s">
        <v>71</v>
      </c>
      <c r="D26">
        <v>2</v>
      </c>
    </row>
    <row r="27" spans="1:9" x14ac:dyDescent="0.2">
      <c r="A27" s="64"/>
      <c r="B27">
        <v>-218</v>
      </c>
      <c r="C27" t="s">
        <v>72</v>
      </c>
      <c r="D27">
        <v>3</v>
      </c>
    </row>
    <row r="28" spans="1:9" x14ac:dyDescent="0.2">
      <c r="A28" s="64">
        <v>43473</v>
      </c>
      <c r="B28">
        <v>-11</v>
      </c>
      <c r="C28" t="s">
        <v>70</v>
      </c>
      <c r="D28">
        <v>1</v>
      </c>
    </row>
    <row r="29" spans="1:9" x14ac:dyDescent="0.2">
      <c r="A29" s="64"/>
      <c r="B29">
        <v>-16</v>
      </c>
      <c r="C29" t="s">
        <v>66</v>
      </c>
      <c r="D29">
        <v>2</v>
      </c>
    </row>
    <row r="30" spans="1:9" x14ac:dyDescent="0.2">
      <c r="A30" s="64"/>
      <c r="B30">
        <v>-245</v>
      </c>
      <c r="C30" t="s">
        <v>73</v>
      </c>
      <c r="D30">
        <v>1</v>
      </c>
    </row>
    <row r="31" spans="1:9" x14ac:dyDescent="0.2">
      <c r="A31" s="67">
        <v>43474</v>
      </c>
      <c r="B31">
        <v>-11</v>
      </c>
      <c r="C31" t="s">
        <v>17</v>
      </c>
      <c r="D31">
        <v>1</v>
      </c>
    </row>
    <row r="32" spans="1:9" x14ac:dyDescent="0.2">
      <c r="A32" s="67"/>
      <c r="B32">
        <v>-4</v>
      </c>
      <c r="C32" t="s">
        <v>7</v>
      </c>
      <c r="D32">
        <v>2</v>
      </c>
    </row>
    <row r="33" spans="1:4" x14ac:dyDescent="0.2">
      <c r="A33" s="67"/>
      <c r="B33">
        <v>-500</v>
      </c>
      <c r="C33" t="s">
        <v>74</v>
      </c>
      <c r="D33">
        <v>1</v>
      </c>
    </row>
    <row r="34" spans="1:4" x14ac:dyDescent="0.2">
      <c r="A34" s="67"/>
      <c r="B34">
        <v>-16</v>
      </c>
      <c r="C34" t="s">
        <v>8</v>
      </c>
      <c r="D34">
        <v>2</v>
      </c>
    </row>
    <row r="35" spans="1:4" x14ac:dyDescent="0.2">
      <c r="A35" s="64">
        <v>43475</v>
      </c>
      <c r="B35">
        <v>-11</v>
      </c>
      <c r="C35" t="s">
        <v>17</v>
      </c>
      <c r="D35">
        <v>1</v>
      </c>
    </row>
    <row r="36" spans="1:4" x14ac:dyDescent="0.2">
      <c r="A36" s="64"/>
      <c r="B36">
        <v>-6.5</v>
      </c>
      <c r="C36" t="s">
        <v>7</v>
      </c>
      <c r="D36">
        <v>2</v>
      </c>
    </row>
    <row r="37" spans="1:4" x14ac:dyDescent="0.2">
      <c r="A37" s="64">
        <v>43476</v>
      </c>
      <c r="B37">
        <v>-11</v>
      </c>
      <c r="C37" t="s">
        <v>17</v>
      </c>
      <c r="D37">
        <v>1</v>
      </c>
    </row>
    <row r="38" spans="1:4" x14ac:dyDescent="0.2">
      <c r="A38" s="64"/>
      <c r="B38">
        <v>-31</v>
      </c>
      <c r="C38" t="s">
        <v>8</v>
      </c>
      <c r="D38">
        <v>2</v>
      </c>
    </row>
    <row r="39" spans="1:4" x14ac:dyDescent="0.2">
      <c r="A39" s="64"/>
      <c r="B39">
        <v>-15</v>
      </c>
      <c r="C39" t="s">
        <v>75</v>
      </c>
    </row>
    <row r="40" spans="1:4" x14ac:dyDescent="0.2">
      <c r="A40" s="64"/>
      <c r="B40">
        <v>-49</v>
      </c>
      <c r="C40" t="s">
        <v>76</v>
      </c>
      <c r="D40">
        <v>2</v>
      </c>
    </row>
    <row r="41" spans="1:4" x14ac:dyDescent="0.2">
      <c r="A41" s="64"/>
      <c r="B41">
        <v>-8</v>
      </c>
      <c r="C41" t="s">
        <v>7</v>
      </c>
      <c r="D41">
        <v>2</v>
      </c>
    </row>
    <row r="42" spans="1:4" x14ac:dyDescent="0.2">
      <c r="A42" s="14">
        <v>43477</v>
      </c>
    </row>
    <row r="43" spans="1:4" x14ac:dyDescent="0.2">
      <c r="A43" s="70">
        <v>43478</v>
      </c>
      <c r="B43">
        <v>-34</v>
      </c>
      <c r="C43" t="s">
        <v>76</v>
      </c>
      <c r="D43">
        <v>2</v>
      </c>
    </row>
    <row r="44" spans="1:4" x14ac:dyDescent="0.2">
      <c r="A44" s="70"/>
      <c r="B44">
        <v>-30</v>
      </c>
      <c r="C44" t="s">
        <v>61</v>
      </c>
      <c r="D44">
        <v>3</v>
      </c>
    </row>
    <row r="45" spans="1:4" x14ac:dyDescent="0.2">
      <c r="A45" s="64">
        <v>43479</v>
      </c>
      <c r="B45">
        <v>-11</v>
      </c>
      <c r="C45" t="s">
        <v>53</v>
      </c>
      <c r="D45">
        <v>1</v>
      </c>
    </row>
    <row r="46" spans="1:4" x14ac:dyDescent="0.2">
      <c r="A46" s="64"/>
      <c r="B46">
        <v>-8</v>
      </c>
      <c r="C46" t="s">
        <v>8</v>
      </c>
      <c r="D46">
        <v>2</v>
      </c>
    </row>
    <row r="47" spans="1:4" x14ac:dyDescent="0.2">
      <c r="A47" s="64"/>
      <c r="B47">
        <v>-6</v>
      </c>
      <c r="C47" t="s">
        <v>78</v>
      </c>
      <c r="D47">
        <v>2</v>
      </c>
    </row>
    <row r="48" spans="1:4" x14ac:dyDescent="0.2">
      <c r="A48" s="64">
        <v>43480</v>
      </c>
      <c r="B48">
        <v>-11</v>
      </c>
      <c r="C48" t="s">
        <v>53</v>
      </c>
      <c r="D48">
        <v>1</v>
      </c>
    </row>
    <row r="49" spans="1:4" x14ac:dyDescent="0.2">
      <c r="A49" s="64"/>
      <c r="B49">
        <v>-8</v>
      </c>
      <c r="C49" t="s">
        <v>7</v>
      </c>
      <c r="D49">
        <v>2</v>
      </c>
    </row>
    <row r="50" spans="1:4" x14ac:dyDescent="0.2">
      <c r="A50" s="64"/>
      <c r="B50">
        <v>-2.5</v>
      </c>
      <c r="C50" t="s">
        <v>77</v>
      </c>
      <c r="D50">
        <v>2</v>
      </c>
    </row>
    <row r="51" spans="1:4" x14ac:dyDescent="0.2">
      <c r="A51" s="64"/>
      <c r="B51">
        <v>-6</v>
      </c>
      <c r="C51" t="s">
        <v>78</v>
      </c>
      <c r="D51">
        <v>2</v>
      </c>
    </row>
    <row r="52" spans="1:4" x14ac:dyDescent="0.2">
      <c r="A52" s="64">
        <v>43481</v>
      </c>
      <c r="B52">
        <v>-182</v>
      </c>
      <c r="C52" t="s">
        <v>79</v>
      </c>
      <c r="D52">
        <v>2</v>
      </c>
    </row>
    <row r="53" spans="1:4" x14ac:dyDescent="0.2">
      <c r="A53" s="64"/>
      <c r="B53">
        <v>-10</v>
      </c>
      <c r="C53" t="s">
        <v>53</v>
      </c>
      <c r="D53">
        <v>1</v>
      </c>
    </row>
    <row r="54" spans="1:4" x14ac:dyDescent="0.2">
      <c r="A54" s="64"/>
      <c r="B54">
        <v>-8</v>
      </c>
      <c r="C54" t="s">
        <v>7</v>
      </c>
      <c r="D54">
        <v>2</v>
      </c>
    </row>
    <row r="55" spans="1:4" x14ac:dyDescent="0.2">
      <c r="A55" s="64"/>
      <c r="B55">
        <v>-23</v>
      </c>
      <c r="C55" t="s">
        <v>8</v>
      </c>
      <c r="D55">
        <v>2</v>
      </c>
    </row>
    <row r="56" spans="1:4" x14ac:dyDescent="0.2">
      <c r="A56" s="64">
        <v>43482</v>
      </c>
      <c r="B56">
        <v>-10</v>
      </c>
      <c r="C56" t="s">
        <v>17</v>
      </c>
      <c r="D56">
        <v>1</v>
      </c>
    </row>
    <row r="57" spans="1:4" x14ac:dyDescent="0.2">
      <c r="A57" s="64"/>
      <c r="B57">
        <v>-8</v>
      </c>
      <c r="C57" t="s">
        <v>7</v>
      </c>
      <c r="D57">
        <v>2</v>
      </c>
    </row>
    <row r="58" spans="1:4" x14ac:dyDescent="0.2">
      <c r="A58" s="64"/>
      <c r="B58">
        <v>-8.6999999999999993</v>
      </c>
      <c r="C58" t="s">
        <v>11</v>
      </c>
      <c r="D58">
        <v>2</v>
      </c>
    </row>
    <row r="59" spans="1:4" x14ac:dyDescent="0.2">
      <c r="A59" s="64"/>
      <c r="B59">
        <v>-110</v>
      </c>
      <c r="C59" t="s">
        <v>81</v>
      </c>
      <c r="D59">
        <v>2</v>
      </c>
    </row>
    <row r="60" spans="1:4" x14ac:dyDescent="0.2">
      <c r="A60" s="64"/>
      <c r="B60">
        <v>-14.5</v>
      </c>
      <c r="C60" t="s">
        <v>80</v>
      </c>
      <c r="D60">
        <v>2</v>
      </c>
    </row>
    <row r="61" spans="1:4" x14ac:dyDescent="0.2">
      <c r="A61" s="64">
        <v>43483</v>
      </c>
      <c r="B61">
        <v>-10</v>
      </c>
      <c r="C61" t="s">
        <v>53</v>
      </c>
      <c r="D61">
        <v>1</v>
      </c>
    </row>
    <row r="62" spans="1:4" x14ac:dyDescent="0.2">
      <c r="A62" s="64"/>
      <c r="B62">
        <v>-16</v>
      </c>
      <c r="C62" t="s">
        <v>7</v>
      </c>
      <c r="D62">
        <v>2</v>
      </c>
    </row>
    <row r="63" spans="1:4" x14ac:dyDescent="0.2">
      <c r="A63" s="70">
        <v>43484</v>
      </c>
      <c r="B63">
        <v>-93.8</v>
      </c>
      <c r="C63" t="s">
        <v>64</v>
      </c>
      <c r="D63">
        <v>2</v>
      </c>
    </row>
    <row r="64" spans="1:4" x14ac:dyDescent="0.2">
      <c r="A64" s="70"/>
      <c r="B64">
        <v>-62</v>
      </c>
      <c r="C64" t="s">
        <v>89</v>
      </c>
      <c r="D64">
        <v>3</v>
      </c>
    </row>
    <row r="65" spans="1:4" x14ac:dyDescent="0.2">
      <c r="A65" s="70">
        <v>43485</v>
      </c>
      <c r="B65">
        <v>-144</v>
      </c>
      <c r="C65" t="s">
        <v>87</v>
      </c>
      <c r="D65">
        <v>4</v>
      </c>
    </row>
    <row r="66" spans="1:4" x14ac:dyDescent="0.2">
      <c r="A66" s="70"/>
      <c r="B66">
        <v>-30</v>
      </c>
      <c r="C66" t="s">
        <v>61</v>
      </c>
      <c r="D66">
        <v>3</v>
      </c>
    </row>
    <row r="67" spans="1:4" x14ac:dyDescent="0.2">
      <c r="A67" s="70"/>
      <c r="B67">
        <v>-98</v>
      </c>
      <c r="C67" t="s">
        <v>88</v>
      </c>
      <c r="D67">
        <v>4</v>
      </c>
    </row>
    <row r="68" spans="1:4" x14ac:dyDescent="0.2">
      <c r="A68" s="64">
        <v>43486</v>
      </c>
      <c r="B68">
        <v>-10</v>
      </c>
      <c r="C68" t="s">
        <v>53</v>
      </c>
      <c r="D68">
        <v>1</v>
      </c>
    </row>
    <row r="69" spans="1:4" x14ac:dyDescent="0.2">
      <c r="A69" s="64"/>
      <c r="B69">
        <v>-4</v>
      </c>
      <c r="C69" t="s">
        <v>7</v>
      </c>
      <c r="D69">
        <v>2</v>
      </c>
    </row>
    <row r="70" spans="1:4" x14ac:dyDescent="0.2">
      <c r="A70" s="64">
        <v>43487</v>
      </c>
      <c r="B70">
        <v>-10</v>
      </c>
      <c r="C70" t="s">
        <v>70</v>
      </c>
      <c r="D70">
        <v>1</v>
      </c>
    </row>
    <row r="71" spans="1:4" x14ac:dyDescent="0.2">
      <c r="A71" s="64"/>
      <c r="B71">
        <v>-12.75</v>
      </c>
      <c r="C71" t="s">
        <v>7</v>
      </c>
      <c r="D71">
        <v>2</v>
      </c>
    </row>
    <row r="72" spans="1:4" x14ac:dyDescent="0.2">
      <c r="A72" s="64">
        <v>43488</v>
      </c>
      <c r="B72">
        <v>-4.4000000000000004</v>
      </c>
      <c r="C72" t="s">
        <v>90</v>
      </c>
      <c r="D72">
        <v>2</v>
      </c>
    </row>
    <row r="73" spans="1:4" x14ac:dyDescent="0.2">
      <c r="A73" s="64"/>
      <c r="B73">
        <v>-10</v>
      </c>
      <c r="C73" t="s">
        <v>70</v>
      </c>
      <c r="D73">
        <v>1</v>
      </c>
    </row>
    <row r="74" spans="1:4" x14ac:dyDescent="0.2">
      <c r="A74" s="64"/>
      <c r="B74">
        <v>-4</v>
      </c>
      <c r="C74" t="s">
        <v>7</v>
      </c>
      <c r="D74">
        <v>2</v>
      </c>
    </row>
    <row r="75" spans="1:4" x14ac:dyDescent="0.2">
      <c r="A75" s="64">
        <v>43489</v>
      </c>
      <c r="B75">
        <v>-4.8</v>
      </c>
      <c r="C75" t="s">
        <v>90</v>
      </c>
      <c r="D75">
        <v>1</v>
      </c>
    </row>
    <row r="76" spans="1:4" x14ac:dyDescent="0.2">
      <c r="A76" s="64"/>
      <c r="B76">
        <v>-10</v>
      </c>
      <c r="C76" t="s">
        <v>70</v>
      </c>
      <c r="D76">
        <v>1</v>
      </c>
    </row>
    <row r="77" spans="1:4" x14ac:dyDescent="0.2">
      <c r="A77" s="64">
        <v>43490</v>
      </c>
      <c r="B77">
        <v>-10</v>
      </c>
      <c r="C77" t="s">
        <v>70</v>
      </c>
      <c r="D77">
        <v>1</v>
      </c>
    </row>
    <row r="78" spans="1:4" x14ac:dyDescent="0.2">
      <c r="A78" s="64"/>
      <c r="B78">
        <v>-4.8</v>
      </c>
      <c r="C78" t="s">
        <v>93</v>
      </c>
    </row>
    <row r="79" spans="1:4" x14ac:dyDescent="0.2">
      <c r="A79" s="64"/>
      <c r="B79">
        <v>-10</v>
      </c>
      <c r="C79" t="s">
        <v>91</v>
      </c>
      <c r="D79">
        <v>3</v>
      </c>
    </row>
    <row r="80" spans="1:4" x14ac:dyDescent="0.2">
      <c r="A80" s="64"/>
      <c r="B80">
        <v>-12</v>
      </c>
      <c r="C80" t="s">
        <v>55</v>
      </c>
      <c r="D80">
        <v>2</v>
      </c>
    </row>
    <row r="81" spans="1:4" x14ac:dyDescent="0.2">
      <c r="A81" s="64"/>
      <c r="B81">
        <v>-6</v>
      </c>
      <c r="C81" t="s">
        <v>7</v>
      </c>
      <c r="D81">
        <v>2</v>
      </c>
    </row>
    <row r="82" spans="1:4" x14ac:dyDescent="0.2">
      <c r="A82" s="14">
        <v>43491</v>
      </c>
      <c r="B82">
        <v>-56.8</v>
      </c>
      <c r="C82" t="s">
        <v>92</v>
      </c>
      <c r="D82">
        <v>3</v>
      </c>
    </row>
    <row r="83" spans="1:4" x14ac:dyDescent="0.2">
      <c r="A83" s="70">
        <v>43492</v>
      </c>
      <c r="B83">
        <v>-30</v>
      </c>
      <c r="C83" t="s">
        <v>61</v>
      </c>
      <c r="D83">
        <v>3</v>
      </c>
    </row>
    <row r="84" spans="1:4" x14ac:dyDescent="0.2">
      <c r="A84" s="70"/>
      <c r="B84">
        <v>-13.8</v>
      </c>
      <c r="C84" t="s">
        <v>94</v>
      </c>
      <c r="D84">
        <v>2</v>
      </c>
    </row>
    <row r="85" spans="1:4" x14ac:dyDescent="0.2">
      <c r="A85" s="64">
        <v>43493</v>
      </c>
      <c r="B85">
        <v>-10</v>
      </c>
      <c r="C85" t="s">
        <v>53</v>
      </c>
      <c r="D85">
        <v>1</v>
      </c>
    </row>
    <row r="86" spans="1:4" x14ac:dyDescent="0.2">
      <c r="A86" s="64"/>
      <c r="B86">
        <v>-4</v>
      </c>
      <c r="C86" t="s">
        <v>7</v>
      </c>
      <c r="D86">
        <v>2</v>
      </c>
    </row>
    <row r="87" spans="1:4" x14ac:dyDescent="0.2">
      <c r="A87" s="64"/>
      <c r="B87">
        <v>-4.8</v>
      </c>
      <c r="C87" t="s">
        <v>90</v>
      </c>
      <c r="D87">
        <v>3</v>
      </c>
    </row>
    <row r="88" spans="1:4" x14ac:dyDescent="0.2">
      <c r="A88" s="64">
        <v>43494</v>
      </c>
      <c r="B88">
        <v>-10</v>
      </c>
      <c r="C88" t="s">
        <v>17</v>
      </c>
      <c r="D88">
        <v>1</v>
      </c>
    </row>
    <row r="89" spans="1:4" x14ac:dyDescent="0.2">
      <c r="A89" s="64"/>
      <c r="B89">
        <v>-4.46</v>
      </c>
      <c r="C89" t="s">
        <v>90</v>
      </c>
      <c r="D89">
        <v>2</v>
      </c>
    </row>
    <row r="90" spans="1:4" x14ac:dyDescent="0.2">
      <c r="A90" s="64"/>
      <c r="B90">
        <v>-16.34</v>
      </c>
      <c r="C90" t="s">
        <v>59</v>
      </c>
      <c r="D90">
        <v>2</v>
      </c>
    </row>
    <row r="91" spans="1:4" x14ac:dyDescent="0.2">
      <c r="A91" s="64"/>
      <c r="B91">
        <v>-6</v>
      </c>
      <c r="C91" t="s">
        <v>7</v>
      </c>
      <c r="D91">
        <v>2</v>
      </c>
    </row>
    <row r="92" spans="1:4" x14ac:dyDescent="0.2">
      <c r="A92" s="64">
        <v>43495</v>
      </c>
      <c r="B92">
        <v>-10</v>
      </c>
      <c r="C92" t="s">
        <v>17</v>
      </c>
      <c r="D92">
        <v>1</v>
      </c>
    </row>
    <row r="93" spans="1:4" x14ac:dyDescent="0.2">
      <c r="A93" s="64"/>
      <c r="B93">
        <v>-4.21</v>
      </c>
      <c r="C93" t="s">
        <v>90</v>
      </c>
      <c r="D93">
        <v>2</v>
      </c>
    </row>
    <row r="94" spans="1:4" x14ac:dyDescent="0.2">
      <c r="A94" s="64"/>
      <c r="B94">
        <v>-10</v>
      </c>
      <c r="C94" t="s">
        <v>7</v>
      </c>
      <c r="D94">
        <v>2</v>
      </c>
    </row>
    <row r="95" spans="1:4" x14ac:dyDescent="0.2">
      <c r="A95" s="64"/>
      <c r="B95">
        <v>-1441</v>
      </c>
      <c r="C95" t="s">
        <v>3</v>
      </c>
      <c r="D95">
        <v>5</v>
      </c>
    </row>
    <row r="96" spans="1:4" x14ac:dyDescent="0.2">
      <c r="A96" s="11">
        <v>43496</v>
      </c>
      <c r="B96">
        <v>-10.72</v>
      </c>
      <c r="C96" t="s">
        <v>59</v>
      </c>
      <c r="D96">
        <v>2</v>
      </c>
    </row>
  </sheetData>
  <mergeCells count="28">
    <mergeCell ref="A85:A87"/>
    <mergeCell ref="A88:A91"/>
    <mergeCell ref="A92:A95"/>
    <mergeCell ref="A43:A44"/>
    <mergeCell ref="A45:A47"/>
    <mergeCell ref="A48:A51"/>
    <mergeCell ref="A77:A81"/>
    <mergeCell ref="A52:A55"/>
    <mergeCell ref="A61:A62"/>
    <mergeCell ref="A63:A64"/>
    <mergeCell ref="A65:A67"/>
    <mergeCell ref="A70:A71"/>
    <mergeCell ref="A68:A69"/>
    <mergeCell ref="A56:A60"/>
    <mergeCell ref="A72:A74"/>
    <mergeCell ref="A75:A76"/>
    <mergeCell ref="A83:A84"/>
    <mergeCell ref="A37:A41"/>
    <mergeCell ref="A35:A36"/>
    <mergeCell ref="A1:A2"/>
    <mergeCell ref="A8:A10"/>
    <mergeCell ref="A11:A15"/>
    <mergeCell ref="A31:A34"/>
    <mergeCell ref="A16:A21"/>
    <mergeCell ref="A22:A24"/>
    <mergeCell ref="A25:A27"/>
    <mergeCell ref="A28:A30"/>
    <mergeCell ref="A5:A7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6"/>
  <sheetViews>
    <sheetView workbookViewId="0">
      <selection activeCell="F2" sqref="F2"/>
    </sheetView>
  </sheetViews>
  <sheetFormatPr baseColWidth="10" defaultRowHeight="16" x14ac:dyDescent="0.2"/>
  <cols>
    <col min="1" max="1" width="28.5" customWidth="1"/>
    <col min="2" max="2" width="19.33203125" customWidth="1"/>
    <col min="3" max="3" width="29.33203125" customWidth="1"/>
    <col min="5" max="5" width="13.6640625" customWidth="1"/>
    <col min="6" max="6" width="10.33203125" customWidth="1"/>
    <col min="7" max="7" width="18.1640625" customWidth="1"/>
    <col min="8" max="8" width="15.1640625" customWidth="1"/>
    <col min="9" max="9" width="15" customWidth="1"/>
  </cols>
  <sheetData>
    <row r="1" spans="1:9" ht="31" customHeight="1" x14ac:dyDescent="0.2">
      <c r="A1" s="68" t="s">
        <v>25</v>
      </c>
      <c r="B1" s="3" t="s">
        <v>15</v>
      </c>
      <c r="C1" s="5">
        <f>SUMIF(B4:B86,"&lt;0")</f>
        <v>-5033.9799999999996</v>
      </c>
      <c r="E1" s="4" t="s">
        <v>5</v>
      </c>
      <c r="F1" s="5">
        <f>SUM(B4:B15)</f>
        <v>-1198.1299999999999</v>
      </c>
    </row>
    <row r="2" spans="1:9" ht="45" customHeight="1" x14ac:dyDescent="0.25">
      <c r="A2" s="69"/>
      <c r="B2" s="6" t="s">
        <v>16</v>
      </c>
      <c r="C2">
        <f>3000+C1</f>
        <v>-2033.9799999999996</v>
      </c>
      <c r="E2" s="7" t="s">
        <v>18</v>
      </c>
      <c r="F2">
        <f ca="1">DATE(2019,3,1)-TODAY()</f>
        <v>-112</v>
      </c>
      <c r="H2" s="7" t="s">
        <v>19</v>
      </c>
      <c r="I2">
        <f ca="1">C2/F2</f>
        <v>18.160535714285711</v>
      </c>
    </row>
    <row r="3" spans="1:9" x14ac:dyDescent="0.2">
      <c r="A3" t="s">
        <v>0</v>
      </c>
      <c r="B3" t="s">
        <v>1</v>
      </c>
      <c r="C3" t="s">
        <v>2</v>
      </c>
      <c r="I3">
        <f ca="1">C2/(F2-1)</f>
        <v>17.999823008849553</v>
      </c>
    </row>
    <row r="4" spans="1:9" x14ac:dyDescent="0.2">
      <c r="A4" s="16">
        <v>43433</v>
      </c>
      <c r="B4">
        <v>-109</v>
      </c>
      <c r="C4" t="s">
        <v>27</v>
      </c>
    </row>
    <row r="5" spans="1:9" x14ac:dyDescent="0.2">
      <c r="A5" s="70">
        <v>43447</v>
      </c>
      <c r="B5">
        <v>-129</v>
      </c>
      <c r="C5" t="s">
        <v>33</v>
      </c>
    </row>
    <row r="6" spans="1:9" x14ac:dyDescent="0.2">
      <c r="A6" s="70"/>
      <c r="B6">
        <v>-350</v>
      </c>
      <c r="C6" t="s">
        <v>34</v>
      </c>
    </row>
    <row r="7" spans="1:9" x14ac:dyDescent="0.2">
      <c r="A7" s="70"/>
      <c r="B7">
        <v>-129</v>
      </c>
      <c r="C7" t="s">
        <v>35</v>
      </c>
    </row>
    <row r="8" spans="1:9" x14ac:dyDescent="0.2">
      <c r="A8" s="17">
        <v>43448</v>
      </c>
      <c r="B8">
        <v>-39</v>
      </c>
      <c r="C8" t="s">
        <v>31</v>
      </c>
      <c r="G8" t="s">
        <v>15</v>
      </c>
      <c r="H8">
        <f>C1</f>
        <v>-5033.9799999999996</v>
      </c>
    </row>
    <row r="9" spans="1:9" x14ac:dyDescent="0.2">
      <c r="A9" s="15">
        <v>43497</v>
      </c>
      <c r="B9">
        <v>-161.9</v>
      </c>
      <c r="C9" t="s">
        <v>102</v>
      </c>
      <c r="G9" t="s">
        <v>105</v>
      </c>
      <c r="H9">
        <f>SUM(B4:B35)</f>
        <v>-2980.7099999999996</v>
      </c>
    </row>
    <row r="10" spans="1:9" x14ac:dyDescent="0.2">
      <c r="A10" s="71">
        <v>43498</v>
      </c>
      <c r="B10">
        <v>-10</v>
      </c>
      <c r="C10" t="s">
        <v>94</v>
      </c>
    </row>
    <row r="11" spans="1:9" x14ac:dyDescent="0.2">
      <c r="A11" s="71"/>
      <c r="B11">
        <v>-5.4</v>
      </c>
      <c r="C11" t="s">
        <v>94</v>
      </c>
      <c r="G11" t="s">
        <v>106</v>
      </c>
      <c r="H11">
        <f>H8-H9</f>
        <v>-2053.27</v>
      </c>
    </row>
    <row r="12" spans="1:9" x14ac:dyDescent="0.2">
      <c r="A12" s="71"/>
      <c r="B12">
        <v>-22.5</v>
      </c>
      <c r="C12" t="s">
        <v>94</v>
      </c>
    </row>
    <row r="13" spans="1:9" x14ac:dyDescent="0.2">
      <c r="A13" s="71"/>
      <c r="B13">
        <v>-83.23</v>
      </c>
      <c r="C13" t="s">
        <v>94</v>
      </c>
    </row>
    <row r="14" spans="1:9" x14ac:dyDescent="0.2">
      <c r="A14" s="71">
        <v>43499</v>
      </c>
      <c r="B14">
        <v>-109.3</v>
      </c>
      <c r="C14" t="s">
        <v>94</v>
      </c>
    </row>
    <row r="15" spans="1:9" x14ac:dyDescent="0.2">
      <c r="A15" s="71"/>
      <c r="B15">
        <v>-49.8</v>
      </c>
      <c r="C15" t="s">
        <v>94</v>
      </c>
    </row>
    <row r="16" spans="1:9" x14ac:dyDescent="0.2">
      <c r="A16" s="16">
        <v>43500</v>
      </c>
    </row>
    <row r="17" spans="1:4" x14ac:dyDescent="0.2">
      <c r="A17" s="71">
        <v>43501</v>
      </c>
      <c r="B17">
        <v>-383.78</v>
      </c>
      <c r="C17" t="s">
        <v>95</v>
      </c>
    </row>
    <row r="18" spans="1:4" x14ac:dyDescent="0.2">
      <c r="A18" s="71"/>
      <c r="B18">
        <v>-300</v>
      </c>
      <c r="C18" t="s">
        <v>101</v>
      </c>
    </row>
    <row r="19" spans="1:4" x14ac:dyDescent="0.2">
      <c r="A19" s="71"/>
      <c r="B19">
        <v>-149</v>
      </c>
      <c r="C19" t="s">
        <v>103</v>
      </c>
    </row>
    <row r="20" spans="1:4" x14ac:dyDescent="0.2">
      <c r="A20" s="15">
        <v>43502</v>
      </c>
      <c r="B20">
        <v>-258.02999999999997</v>
      </c>
      <c r="C20" t="s">
        <v>94</v>
      </c>
    </row>
    <row r="21" spans="1:4" x14ac:dyDescent="0.2">
      <c r="A21" s="70">
        <v>43503</v>
      </c>
      <c r="B21">
        <v>-4</v>
      </c>
      <c r="C21" t="s">
        <v>94</v>
      </c>
    </row>
    <row r="22" spans="1:4" x14ac:dyDescent="0.2">
      <c r="A22" s="70"/>
      <c r="B22">
        <v>-130.27000000000001</v>
      </c>
      <c r="C22" t="s">
        <v>94</v>
      </c>
    </row>
    <row r="23" spans="1:4" x14ac:dyDescent="0.2">
      <c r="A23" s="70">
        <v>43504</v>
      </c>
      <c r="B23">
        <v>-12</v>
      </c>
      <c r="C23" t="s">
        <v>94</v>
      </c>
    </row>
    <row r="24" spans="1:4" x14ac:dyDescent="0.2">
      <c r="A24" s="70"/>
      <c r="B24">
        <v>-15</v>
      </c>
      <c r="C24" t="s">
        <v>94</v>
      </c>
    </row>
    <row r="25" spans="1:4" x14ac:dyDescent="0.2">
      <c r="A25" s="70">
        <v>43505</v>
      </c>
      <c r="B25">
        <v>-7</v>
      </c>
      <c r="C25" t="s">
        <v>99</v>
      </c>
    </row>
    <row r="26" spans="1:4" x14ac:dyDescent="0.2">
      <c r="A26" s="70"/>
      <c r="B26">
        <v>-39</v>
      </c>
      <c r="C26" t="s">
        <v>98</v>
      </c>
    </row>
    <row r="27" spans="1:4" x14ac:dyDescent="0.2">
      <c r="A27" s="70"/>
      <c r="B27">
        <v>-10</v>
      </c>
      <c r="C27" t="s">
        <v>97</v>
      </c>
    </row>
    <row r="28" spans="1:4" x14ac:dyDescent="0.2">
      <c r="A28" s="70"/>
      <c r="B28">
        <v>-17.600000000000001</v>
      </c>
      <c r="C28" t="s">
        <v>96</v>
      </c>
      <c r="D28">
        <v>1</v>
      </c>
    </row>
    <row r="29" spans="1:4" x14ac:dyDescent="0.2">
      <c r="A29" s="70"/>
      <c r="B29">
        <v>-25</v>
      </c>
      <c r="C29" t="s">
        <v>96</v>
      </c>
      <c r="D29">
        <v>1</v>
      </c>
    </row>
    <row r="30" spans="1:4" x14ac:dyDescent="0.2">
      <c r="A30" s="70"/>
      <c r="B30">
        <v>-83</v>
      </c>
      <c r="C30" t="s">
        <v>8</v>
      </c>
    </row>
    <row r="31" spans="1:4" x14ac:dyDescent="0.2">
      <c r="A31" s="70"/>
      <c r="B31">
        <v>-128</v>
      </c>
      <c r="C31" t="s">
        <v>7</v>
      </c>
    </row>
    <row r="32" spans="1:4" x14ac:dyDescent="0.2">
      <c r="A32" s="70"/>
      <c r="B32">
        <v>-28</v>
      </c>
      <c r="C32" t="s">
        <v>100</v>
      </c>
    </row>
    <row r="33" spans="1:4" x14ac:dyDescent="0.2">
      <c r="A33" s="70"/>
      <c r="B33">
        <v>-65</v>
      </c>
      <c r="C33" t="s">
        <v>104</v>
      </c>
      <c r="D33">
        <v>1</v>
      </c>
    </row>
    <row r="34" spans="1:4" x14ac:dyDescent="0.2">
      <c r="A34" s="70"/>
      <c r="B34">
        <v>-127.9</v>
      </c>
      <c r="C34" t="s">
        <v>94</v>
      </c>
    </row>
    <row r="35" spans="1:4" x14ac:dyDescent="0.2">
      <c r="A35" s="15">
        <v>43506</v>
      </c>
    </row>
    <row r="36" spans="1:4" x14ac:dyDescent="0.2">
      <c r="A36" s="64">
        <v>43507</v>
      </c>
      <c r="B36">
        <v>-6</v>
      </c>
      <c r="C36" t="s">
        <v>71</v>
      </c>
      <c r="D36">
        <v>2</v>
      </c>
    </row>
    <row r="37" spans="1:4" x14ac:dyDescent="0.2">
      <c r="A37" s="72"/>
      <c r="B37">
        <v>-12</v>
      </c>
      <c r="C37" t="s">
        <v>28</v>
      </c>
      <c r="D37">
        <v>1</v>
      </c>
    </row>
    <row r="38" spans="1:4" x14ac:dyDescent="0.2">
      <c r="A38" s="64">
        <v>43508</v>
      </c>
      <c r="B38">
        <v>-12</v>
      </c>
      <c r="C38" t="s">
        <v>17</v>
      </c>
      <c r="D38">
        <v>1</v>
      </c>
    </row>
    <row r="39" spans="1:4" x14ac:dyDescent="0.2">
      <c r="A39" s="64"/>
      <c r="B39">
        <v>-16</v>
      </c>
      <c r="C39" t="s">
        <v>7</v>
      </c>
      <c r="D39">
        <v>2</v>
      </c>
    </row>
    <row r="40" spans="1:4" x14ac:dyDescent="0.2">
      <c r="A40" s="64">
        <v>43509</v>
      </c>
      <c r="B40">
        <v>-12</v>
      </c>
      <c r="C40" t="s">
        <v>17</v>
      </c>
      <c r="D40">
        <v>1</v>
      </c>
    </row>
    <row r="41" spans="1:4" x14ac:dyDescent="0.2">
      <c r="A41" s="64"/>
      <c r="B41">
        <v>-12</v>
      </c>
      <c r="C41" t="s">
        <v>8</v>
      </c>
      <c r="D41">
        <v>2</v>
      </c>
    </row>
    <row r="42" spans="1:4" x14ac:dyDescent="0.2">
      <c r="A42" s="64"/>
      <c r="B42">
        <v>-14</v>
      </c>
      <c r="C42" t="s">
        <v>114</v>
      </c>
      <c r="D42">
        <v>3</v>
      </c>
    </row>
    <row r="43" spans="1:4" x14ac:dyDescent="0.2">
      <c r="A43" s="64"/>
      <c r="B43">
        <v>-4</v>
      </c>
      <c r="C43" t="s">
        <v>7</v>
      </c>
      <c r="D43">
        <v>2</v>
      </c>
    </row>
    <row r="44" spans="1:4" x14ac:dyDescent="0.2">
      <c r="A44" s="64">
        <v>43510</v>
      </c>
      <c r="B44">
        <v>-12</v>
      </c>
      <c r="C44" t="s">
        <v>17</v>
      </c>
      <c r="D44">
        <v>1</v>
      </c>
    </row>
    <row r="45" spans="1:4" x14ac:dyDescent="0.2">
      <c r="A45" s="64"/>
      <c r="B45">
        <v>0</v>
      </c>
      <c r="C45" t="s">
        <v>110</v>
      </c>
      <c r="D45">
        <v>3</v>
      </c>
    </row>
    <row r="46" spans="1:4" x14ac:dyDescent="0.2">
      <c r="A46" s="64"/>
      <c r="B46">
        <v>-14</v>
      </c>
      <c r="C46" t="s">
        <v>7</v>
      </c>
      <c r="D46">
        <v>2</v>
      </c>
    </row>
    <row r="47" spans="1:4" x14ac:dyDescent="0.2">
      <c r="A47" s="64">
        <v>43511</v>
      </c>
      <c r="B47">
        <v>-12</v>
      </c>
      <c r="C47" t="s">
        <v>53</v>
      </c>
      <c r="D47">
        <v>1</v>
      </c>
    </row>
    <row r="48" spans="1:4" x14ac:dyDescent="0.2">
      <c r="A48" s="64"/>
      <c r="B48">
        <v>-4</v>
      </c>
      <c r="C48" t="s">
        <v>66</v>
      </c>
      <c r="D48">
        <v>2</v>
      </c>
    </row>
    <row r="49" spans="1:4" x14ac:dyDescent="0.2">
      <c r="A49" s="64"/>
      <c r="B49">
        <v>-12</v>
      </c>
      <c r="C49" t="s">
        <v>8</v>
      </c>
      <c r="D49">
        <v>2</v>
      </c>
    </row>
    <row r="50" spans="1:4" x14ac:dyDescent="0.2">
      <c r="A50" s="70">
        <v>43512</v>
      </c>
      <c r="B50">
        <v>-50.1</v>
      </c>
      <c r="C50" t="s">
        <v>59</v>
      </c>
      <c r="D50">
        <v>2</v>
      </c>
    </row>
    <row r="51" spans="1:4" x14ac:dyDescent="0.2">
      <c r="A51" s="70"/>
      <c r="B51">
        <v>-33.5</v>
      </c>
      <c r="C51" t="s">
        <v>107</v>
      </c>
      <c r="D51">
        <v>2</v>
      </c>
    </row>
    <row r="52" spans="1:4" x14ac:dyDescent="0.2">
      <c r="A52" s="70">
        <v>43513</v>
      </c>
      <c r="B52">
        <v>-30</v>
      </c>
      <c r="C52" t="s">
        <v>61</v>
      </c>
      <c r="D52">
        <v>3</v>
      </c>
    </row>
    <row r="53" spans="1:4" x14ac:dyDescent="0.2">
      <c r="A53" s="70"/>
      <c r="B53">
        <v>-2.5</v>
      </c>
      <c r="C53" t="s">
        <v>78</v>
      </c>
      <c r="D53">
        <v>2</v>
      </c>
    </row>
    <row r="54" spans="1:4" x14ac:dyDescent="0.2">
      <c r="A54" s="70"/>
      <c r="B54">
        <v>-2</v>
      </c>
      <c r="C54" t="s">
        <v>17</v>
      </c>
      <c r="D54">
        <v>1</v>
      </c>
    </row>
    <row r="55" spans="1:4" x14ac:dyDescent="0.2">
      <c r="A55" s="64">
        <v>43514</v>
      </c>
      <c r="B55">
        <v>-11</v>
      </c>
      <c r="C55" t="s">
        <v>17</v>
      </c>
      <c r="D55">
        <v>1</v>
      </c>
    </row>
    <row r="56" spans="1:4" x14ac:dyDescent="0.2">
      <c r="A56" s="64"/>
      <c r="B56">
        <v>-10</v>
      </c>
      <c r="C56" t="s">
        <v>7</v>
      </c>
      <c r="D56">
        <v>2</v>
      </c>
    </row>
    <row r="57" spans="1:4" x14ac:dyDescent="0.2">
      <c r="A57" s="64"/>
      <c r="B57">
        <v>-10</v>
      </c>
      <c r="C57" t="s">
        <v>91</v>
      </c>
      <c r="D57">
        <v>3</v>
      </c>
    </row>
    <row r="58" spans="1:4" x14ac:dyDescent="0.2">
      <c r="A58" s="64"/>
      <c r="B58">
        <v>-2.5</v>
      </c>
      <c r="C58" t="s">
        <v>57</v>
      </c>
      <c r="D58">
        <v>2</v>
      </c>
    </row>
    <row r="59" spans="1:4" x14ac:dyDescent="0.2">
      <c r="A59" s="64"/>
      <c r="B59">
        <v>-5</v>
      </c>
      <c r="C59" t="s">
        <v>108</v>
      </c>
      <c r="D59">
        <v>2</v>
      </c>
    </row>
    <row r="60" spans="1:4" x14ac:dyDescent="0.2">
      <c r="A60" s="64">
        <v>43515</v>
      </c>
      <c r="B60">
        <v>-4</v>
      </c>
      <c r="C60" t="s">
        <v>108</v>
      </c>
      <c r="D60">
        <v>2</v>
      </c>
    </row>
    <row r="61" spans="1:4" x14ac:dyDescent="0.2">
      <c r="A61" s="64"/>
      <c r="B61">
        <v>-11</v>
      </c>
      <c r="C61" t="s">
        <v>17</v>
      </c>
      <c r="D61">
        <v>1</v>
      </c>
    </row>
    <row r="62" spans="1:4" x14ac:dyDescent="0.2">
      <c r="A62" s="64"/>
      <c r="B62">
        <v>-1250</v>
      </c>
      <c r="C62" t="s">
        <v>111</v>
      </c>
      <c r="D62">
        <v>3</v>
      </c>
    </row>
    <row r="63" spans="1:4" x14ac:dyDescent="0.2">
      <c r="A63" s="64"/>
      <c r="B63">
        <v>-12</v>
      </c>
      <c r="C63" t="s">
        <v>8</v>
      </c>
      <c r="D63">
        <v>2</v>
      </c>
    </row>
    <row r="64" spans="1:4" x14ac:dyDescent="0.2">
      <c r="A64" s="64"/>
      <c r="B64">
        <v>-203</v>
      </c>
      <c r="C64" t="s">
        <v>112</v>
      </c>
      <c r="D64">
        <v>3</v>
      </c>
    </row>
    <row r="65" spans="1:4" x14ac:dyDescent="0.2">
      <c r="A65" s="64"/>
      <c r="B65">
        <v>-23</v>
      </c>
      <c r="C65" t="s">
        <v>59</v>
      </c>
      <c r="D65">
        <v>2</v>
      </c>
    </row>
    <row r="66" spans="1:4" x14ac:dyDescent="0.2">
      <c r="A66" s="64"/>
      <c r="B66">
        <v>-16</v>
      </c>
      <c r="C66" t="s">
        <v>7</v>
      </c>
      <c r="D66">
        <v>2</v>
      </c>
    </row>
    <row r="67" spans="1:4" x14ac:dyDescent="0.2">
      <c r="A67" s="64">
        <v>43516</v>
      </c>
      <c r="B67">
        <v>-11</v>
      </c>
      <c r="C67" t="s">
        <v>109</v>
      </c>
      <c r="D67">
        <v>1</v>
      </c>
    </row>
    <row r="68" spans="1:4" x14ac:dyDescent="0.2">
      <c r="A68" s="64"/>
      <c r="B68">
        <v>-26</v>
      </c>
      <c r="C68" t="s">
        <v>59</v>
      </c>
      <c r="D68">
        <v>2</v>
      </c>
    </row>
    <row r="69" spans="1:4" x14ac:dyDescent="0.2">
      <c r="A69" s="64"/>
      <c r="B69">
        <v>-2.5</v>
      </c>
      <c r="C69" t="s">
        <v>77</v>
      </c>
      <c r="D69">
        <v>2</v>
      </c>
    </row>
    <row r="70" spans="1:4" x14ac:dyDescent="0.2">
      <c r="A70" s="64">
        <v>43517</v>
      </c>
      <c r="B70">
        <v>-11</v>
      </c>
      <c r="C70" t="s">
        <v>53</v>
      </c>
      <c r="D70">
        <v>1</v>
      </c>
    </row>
    <row r="71" spans="1:4" x14ac:dyDescent="0.2">
      <c r="A71" s="64"/>
      <c r="B71">
        <v>-7</v>
      </c>
      <c r="C71" t="s">
        <v>113</v>
      </c>
      <c r="D71">
        <v>2</v>
      </c>
    </row>
    <row r="72" spans="1:4" x14ac:dyDescent="0.2">
      <c r="A72" s="64"/>
      <c r="B72">
        <v>-20</v>
      </c>
      <c r="C72" t="s">
        <v>7</v>
      </c>
      <c r="D72">
        <v>2</v>
      </c>
    </row>
    <row r="73" spans="1:4" x14ac:dyDescent="0.2">
      <c r="A73" s="64">
        <v>43518</v>
      </c>
      <c r="B73">
        <v>-11</v>
      </c>
      <c r="C73" t="s">
        <v>17</v>
      </c>
      <c r="D73">
        <v>1</v>
      </c>
    </row>
    <row r="74" spans="1:4" x14ac:dyDescent="0.2">
      <c r="A74" s="64"/>
      <c r="B74">
        <v>-7.83</v>
      </c>
      <c r="C74" t="s">
        <v>90</v>
      </c>
      <c r="D74">
        <v>2</v>
      </c>
    </row>
    <row r="75" spans="1:4" x14ac:dyDescent="0.2">
      <c r="A75" s="64"/>
      <c r="B75">
        <v>-16</v>
      </c>
      <c r="C75" t="s">
        <v>7</v>
      </c>
      <c r="D75">
        <v>2</v>
      </c>
    </row>
    <row r="76" spans="1:4" x14ac:dyDescent="0.2">
      <c r="A76" s="64"/>
      <c r="B76">
        <v>-3.5</v>
      </c>
      <c r="C76" t="s">
        <v>4</v>
      </c>
      <c r="D76">
        <v>2</v>
      </c>
    </row>
    <row r="77" spans="1:4" x14ac:dyDescent="0.2">
      <c r="A77" s="70">
        <v>43519</v>
      </c>
      <c r="B77">
        <v>-2</v>
      </c>
      <c r="C77" t="s">
        <v>17</v>
      </c>
      <c r="D77">
        <v>1</v>
      </c>
    </row>
    <row r="78" spans="1:4" x14ac:dyDescent="0.2">
      <c r="A78" s="70"/>
      <c r="B78">
        <f>-2.8-7.2-9.34-4</f>
        <v>-23.34</v>
      </c>
      <c r="C78" t="s">
        <v>59</v>
      </c>
      <c r="D78">
        <v>2</v>
      </c>
    </row>
    <row r="79" spans="1:4" x14ac:dyDescent="0.2">
      <c r="A79" s="70"/>
      <c r="B79">
        <v>-30</v>
      </c>
      <c r="C79" t="s">
        <v>61</v>
      </c>
      <c r="D79">
        <v>3</v>
      </c>
    </row>
    <row r="80" spans="1:4" x14ac:dyDescent="0.2">
      <c r="A80" s="70" t="s">
        <v>115</v>
      </c>
      <c r="B80">
        <v>-11</v>
      </c>
      <c r="C80" t="s">
        <v>17</v>
      </c>
      <c r="D80">
        <v>1</v>
      </c>
    </row>
    <row r="81" spans="1:4" x14ac:dyDescent="0.2">
      <c r="A81" s="70"/>
      <c r="B81">
        <v>-16</v>
      </c>
      <c r="C81" t="s">
        <v>59</v>
      </c>
      <c r="D81">
        <v>2</v>
      </c>
    </row>
    <row r="82" spans="1:4" x14ac:dyDescent="0.2">
      <c r="A82" s="70"/>
      <c r="B82">
        <v>-2.5</v>
      </c>
      <c r="C82" t="s">
        <v>4</v>
      </c>
      <c r="D82">
        <v>2</v>
      </c>
    </row>
    <row r="83" spans="1:4" x14ac:dyDescent="0.2">
      <c r="A83" s="70"/>
      <c r="B83">
        <v>-16</v>
      </c>
      <c r="C83" t="s">
        <v>7</v>
      </c>
      <c r="D83">
        <v>2</v>
      </c>
    </row>
    <row r="84" spans="1:4" x14ac:dyDescent="0.2">
      <c r="A84" s="64">
        <v>43521</v>
      </c>
      <c r="B84">
        <v>-11</v>
      </c>
      <c r="C84" t="s">
        <v>116</v>
      </c>
      <c r="D84">
        <v>1</v>
      </c>
    </row>
    <row r="85" spans="1:4" x14ac:dyDescent="0.2">
      <c r="A85" s="64"/>
      <c r="B85">
        <v>-4</v>
      </c>
      <c r="C85" t="s">
        <v>7</v>
      </c>
      <c r="D85">
        <v>2</v>
      </c>
    </row>
    <row r="86" spans="1:4" x14ac:dyDescent="0.2">
      <c r="A86" s="64"/>
      <c r="B86">
        <v>-4</v>
      </c>
      <c r="C86" t="s">
        <v>59</v>
      </c>
      <c r="D86">
        <v>2</v>
      </c>
    </row>
    <row r="87" spans="1:4" x14ac:dyDescent="0.2">
      <c r="A87" s="64">
        <v>43522</v>
      </c>
      <c r="B87">
        <v>-11</v>
      </c>
      <c r="C87" t="s">
        <v>116</v>
      </c>
      <c r="D87">
        <v>1</v>
      </c>
    </row>
    <row r="88" spans="1:4" x14ac:dyDescent="0.2">
      <c r="A88" s="64"/>
      <c r="B88">
        <v>-3.8</v>
      </c>
      <c r="C88" t="s">
        <v>90</v>
      </c>
      <c r="D88">
        <v>2</v>
      </c>
    </row>
    <row r="89" spans="1:4" x14ac:dyDescent="0.2">
      <c r="A89" s="64"/>
      <c r="B89">
        <v>-10.84</v>
      </c>
      <c r="C89" t="s">
        <v>117</v>
      </c>
      <c r="D89">
        <v>2</v>
      </c>
    </row>
    <row r="90" spans="1:4" x14ac:dyDescent="0.2">
      <c r="A90" s="64"/>
      <c r="B90">
        <v>-18</v>
      </c>
      <c r="C90" t="s">
        <v>7</v>
      </c>
      <c r="D90">
        <v>2</v>
      </c>
    </row>
    <row r="91" spans="1:4" x14ac:dyDescent="0.2">
      <c r="A91" s="64">
        <v>43523</v>
      </c>
      <c r="B91">
        <v>-11</v>
      </c>
      <c r="C91" t="s">
        <v>116</v>
      </c>
      <c r="D91">
        <v>1</v>
      </c>
    </row>
    <row r="92" spans="1:4" x14ac:dyDescent="0.2">
      <c r="A92" s="64"/>
      <c r="B92">
        <v>-4</v>
      </c>
      <c r="C92" t="s">
        <v>7</v>
      </c>
      <c r="D92">
        <v>2</v>
      </c>
    </row>
    <row r="93" spans="1:4" x14ac:dyDescent="0.2">
      <c r="A93" s="64"/>
      <c r="B93">
        <v>-4.4000000000000004</v>
      </c>
      <c r="C93" t="s">
        <v>118</v>
      </c>
      <c r="D93">
        <v>3</v>
      </c>
    </row>
    <row r="94" spans="1:4" x14ac:dyDescent="0.2">
      <c r="A94" s="64"/>
      <c r="B94">
        <v>-9.5399999999999991</v>
      </c>
      <c r="C94" t="s">
        <v>59</v>
      </c>
      <c r="D94">
        <v>2</v>
      </c>
    </row>
    <row r="95" spans="1:4" x14ac:dyDescent="0.2">
      <c r="A95" s="64">
        <v>43524</v>
      </c>
      <c r="B95">
        <v>-11</v>
      </c>
      <c r="C95" t="s">
        <v>116</v>
      </c>
      <c r="D95">
        <v>1</v>
      </c>
    </row>
    <row r="96" spans="1:4" x14ac:dyDescent="0.2">
      <c r="A96" s="64"/>
      <c r="B96">
        <v>-16</v>
      </c>
      <c r="C96" t="s">
        <v>7</v>
      </c>
      <c r="D96">
        <v>2</v>
      </c>
    </row>
    <row r="97" spans="1:4" x14ac:dyDescent="0.2">
      <c r="A97" s="64"/>
      <c r="B97">
        <v>-4</v>
      </c>
      <c r="C97" t="s">
        <v>90</v>
      </c>
      <c r="D97">
        <v>2</v>
      </c>
    </row>
    <row r="98" spans="1:4" x14ac:dyDescent="0.2">
      <c r="A98" s="64"/>
      <c r="B98">
        <v>-3</v>
      </c>
      <c r="C98" t="s">
        <v>57</v>
      </c>
      <c r="D98">
        <v>2</v>
      </c>
    </row>
    <row r="99" spans="1:4" x14ac:dyDescent="0.2">
      <c r="A99" s="64"/>
      <c r="B99">
        <v>-7.9</v>
      </c>
      <c r="C99" t="s">
        <v>119</v>
      </c>
      <c r="D99">
        <v>3</v>
      </c>
    </row>
    <row r="100" spans="1:4" x14ac:dyDescent="0.2">
      <c r="A100" s="64"/>
      <c r="B100">
        <v>-16</v>
      </c>
      <c r="C100" t="s">
        <v>59</v>
      </c>
      <c r="D100">
        <v>2</v>
      </c>
    </row>
    <row r="101" spans="1:4" x14ac:dyDescent="0.2">
      <c r="A101" s="1"/>
    </row>
    <row r="102" spans="1:4" x14ac:dyDescent="0.2">
      <c r="A102" s="1"/>
    </row>
    <row r="103" spans="1:4" x14ac:dyDescent="0.2">
      <c r="A103" s="1"/>
    </row>
    <row r="104" spans="1:4" x14ac:dyDescent="0.2">
      <c r="A104" s="1"/>
    </row>
    <row r="105" spans="1:4" x14ac:dyDescent="0.2">
      <c r="A105" s="1"/>
    </row>
    <row r="106" spans="1:4" x14ac:dyDescent="0.2">
      <c r="A106" s="1"/>
    </row>
  </sheetData>
  <mergeCells count="26">
    <mergeCell ref="A87:A90"/>
    <mergeCell ref="A91:A94"/>
    <mergeCell ref="A95:A100"/>
    <mergeCell ref="A70:A72"/>
    <mergeCell ref="A73:A76"/>
    <mergeCell ref="A77:A79"/>
    <mergeCell ref="A80:A83"/>
    <mergeCell ref="A84:A86"/>
    <mergeCell ref="A50:A51"/>
    <mergeCell ref="A52:A54"/>
    <mergeCell ref="A55:A59"/>
    <mergeCell ref="A60:A66"/>
    <mergeCell ref="A67:A69"/>
    <mergeCell ref="A36:A37"/>
    <mergeCell ref="A38:A39"/>
    <mergeCell ref="A40:A43"/>
    <mergeCell ref="A44:A46"/>
    <mergeCell ref="A47:A49"/>
    <mergeCell ref="A1:A2"/>
    <mergeCell ref="A10:A13"/>
    <mergeCell ref="A14:A15"/>
    <mergeCell ref="A5:A7"/>
    <mergeCell ref="A25:A34"/>
    <mergeCell ref="A17:A19"/>
    <mergeCell ref="A21:A22"/>
    <mergeCell ref="A23:A24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8"/>
  <sheetViews>
    <sheetView topLeftCell="A78" workbookViewId="0">
      <selection activeCell="D95" sqref="D95"/>
    </sheetView>
  </sheetViews>
  <sheetFormatPr baseColWidth="10" defaultRowHeight="16" x14ac:dyDescent="0.2"/>
  <cols>
    <col min="1" max="1" width="20.1640625" style="36" bestFit="1" customWidth="1"/>
    <col min="3" max="3" width="10.83203125" style="13"/>
    <col min="4" max="4" width="23.33203125" customWidth="1"/>
    <col min="5" max="5" width="12" customWidth="1"/>
    <col min="8" max="8" width="23.5" bestFit="1" customWidth="1"/>
    <col min="9" max="9" width="25.33203125" customWidth="1"/>
    <col min="12" max="12" width="5.33203125" customWidth="1"/>
    <col min="13" max="13" width="17.6640625" customWidth="1"/>
    <col min="34" max="34" width="16.33203125" customWidth="1"/>
  </cols>
  <sheetData>
    <row r="1" spans="1:14" ht="18" x14ac:dyDescent="0.2">
      <c r="A1" s="68" t="s">
        <v>120</v>
      </c>
      <c r="B1" s="3" t="s">
        <v>15</v>
      </c>
      <c r="C1" s="37">
        <f>SUMIF(B4:B233,"&lt;0")</f>
        <v>-3615.8400000000006</v>
      </c>
      <c r="E1" s="4"/>
      <c r="F1" s="5"/>
    </row>
    <row r="2" spans="1:14" ht="21" x14ac:dyDescent="0.25">
      <c r="A2" s="69"/>
      <c r="B2" s="6" t="s">
        <v>16</v>
      </c>
      <c r="C2" s="13">
        <f>3000+C1</f>
        <v>-615.8400000000006</v>
      </c>
      <c r="E2" s="7" t="s">
        <v>18</v>
      </c>
      <c r="F2">
        <f ca="1">DATE(2019,4,1)-TODAY()</f>
        <v>-81</v>
      </c>
      <c r="H2" s="7" t="s">
        <v>19</v>
      </c>
      <c r="I2">
        <f ca="1">C2/F2</f>
        <v>7.6029629629629705</v>
      </c>
    </row>
    <row r="3" spans="1:14" ht="77" customHeight="1" x14ac:dyDescent="0.2">
      <c r="A3" s="8" t="s">
        <v>0</v>
      </c>
      <c r="B3" s="8" t="s">
        <v>1</v>
      </c>
      <c r="C3" s="34" t="s">
        <v>2</v>
      </c>
      <c r="D3" s="12" t="s">
        <v>41</v>
      </c>
      <c r="E3" s="12"/>
      <c r="F3" s="8"/>
      <c r="G3" s="8"/>
      <c r="H3" s="8"/>
      <c r="I3" s="8">
        <f ca="1">C2/(F2-1)</f>
        <v>7.5102439024390319</v>
      </c>
      <c r="J3" s="8"/>
      <c r="K3" s="8"/>
      <c r="L3" s="8"/>
      <c r="M3" s="8"/>
      <c r="N3" s="8"/>
    </row>
    <row r="4" spans="1:14" ht="26" customHeight="1" x14ac:dyDescent="0.2">
      <c r="A4" s="67">
        <v>43525</v>
      </c>
      <c r="B4" s="8">
        <v>-11</v>
      </c>
      <c r="C4" s="34" t="s">
        <v>116</v>
      </c>
      <c r="D4" s="12">
        <v>1</v>
      </c>
      <c r="E4" s="12"/>
      <c r="F4" s="8"/>
      <c r="G4" s="8"/>
      <c r="H4" s="8"/>
      <c r="I4" s="8"/>
      <c r="J4" s="8"/>
      <c r="K4" s="8"/>
      <c r="L4" s="8"/>
      <c r="M4" s="8"/>
      <c r="N4" s="8"/>
    </row>
    <row r="5" spans="1:14" ht="25" customHeight="1" x14ac:dyDescent="0.2">
      <c r="A5" s="67"/>
      <c r="B5" s="8">
        <v>-17</v>
      </c>
      <c r="C5" s="34" t="s">
        <v>7</v>
      </c>
      <c r="D5" s="12">
        <v>2</v>
      </c>
      <c r="E5" s="12"/>
      <c r="F5" s="8"/>
      <c r="G5" s="8"/>
      <c r="H5" s="8"/>
      <c r="I5" s="8"/>
      <c r="J5" s="8"/>
      <c r="K5" s="8"/>
      <c r="L5" s="8"/>
      <c r="M5" s="8"/>
      <c r="N5" s="8"/>
    </row>
    <row r="6" spans="1:14" ht="25" customHeight="1" x14ac:dyDescent="0.2">
      <c r="A6" s="67"/>
      <c r="B6" s="8">
        <v>-10</v>
      </c>
      <c r="C6" s="34" t="s">
        <v>139</v>
      </c>
      <c r="D6" s="12">
        <v>3</v>
      </c>
      <c r="E6" s="12"/>
      <c r="F6" s="8"/>
      <c r="G6" s="8"/>
      <c r="H6" s="8"/>
      <c r="I6" s="8"/>
      <c r="J6" s="8"/>
      <c r="K6" s="8"/>
      <c r="L6" s="8"/>
      <c r="M6" s="8"/>
      <c r="N6" s="8"/>
    </row>
    <row r="7" spans="1:14" ht="25" customHeight="1" x14ac:dyDescent="0.2">
      <c r="A7" s="67"/>
      <c r="B7" s="8">
        <v>-10</v>
      </c>
      <c r="C7" s="34" t="s">
        <v>138</v>
      </c>
      <c r="D7" s="12">
        <v>2</v>
      </c>
      <c r="E7" s="12"/>
      <c r="F7" s="8"/>
      <c r="G7" s="8"/>
      <c r="H7" s="8"/>
      <c r="I7" s="8"/>
      <c r="J7" s="8"/>
      <c r="K7" s="8"/>
      <c r="L7" s="8"/>
      <c r="M7" s="8"/>
      <c r="N7" s="8"/>
    </row>
    <row r="8" spans="1:14" x14ac:dyDescent="0.2">
      <c r="A8" s="67"/>
      <c r="B8">
        <v>-11.75</v>
      </c>
      <c r="C8" s="13" t="s">
        <v>59</v>
      </c>
      <c r="D8">
        <v>2</v>
      </c>
    </row>
    <row r="9" spans="1:14" x14ac:dyDescent="0.2">
      <c r="A9" s="35">
        <v>43526</v>
      </c>
      <c r="H9" s="9" t="s">
        <v>43</v>
      </c>
      <c r="I9" s="4" t="s">
        <v>2</v>
      </c>
      <c r="J9" s="4" t="s">
        <v>44</v>
      </c>
    </row>
    <row r="10" spans="1:14" x14ac:dyDescent="0.2">
      <c r="A10" s="71">
        <v>43527</v>
      </c>
      <c r="B10">
        <v>-30</v>
      </c>
      <c r="C10" s="13" t="s">
        <v>36</v>
      </c>
      <c r="D10">
        <v>3</v>
      </c>
      <c r="H10">
        <v>1</v>
      </c>
      <c r="I10" s="4" t="s">
        <v>142</v>
      </c>
      <c r="J10">
        <f>SUMIF($D$4:$D259,H10,$B$4:$B$259)</f>
        <v>-244</v>
      </c>
    </row>
    <row r="11" spans="1:14" x14ac:dyDescent="0.2">
      <c r="A11" s="71"/>
      <c r="B11">
        <v>-2</v>
      </c>
      <c r="C11" s="13" t="s">
        <v>17</v>
      </c>
      <c r="D11">
        <v>1</v>
      </c>
      <c r="H11">
        <v>2</v>
      </c>
      <c r="I11" s="4" t="s">
        <v>143</v>
      </c>
      <c r="J11">
        <f ca="1">SUMIF($D$4:$D260,H11,$B$4:$B$259)</f>
        <v>-927.54999999999984</v>
      </c>
    </row>
    <row r="12" spans="1:14" x14ac:dyDescent="0.2">
      <c r="A12" s="71"/>
      <c r="B12">
        <v>-49</v>
      </c>
      <c r="C12" s="13" t="s">
        <v>141</v>
      </c>
      <c r="D12">
        <v>3</v>
      </c>
      <c r="H12">
        <v>3</v>
      </c>
      <c r="I12" s="4" t="s">
        <v>45</v>
      </c>
      <c r="J12">
        <f ca="1">SUMIF($D$4:$D261,H12,$B$4:$B$259)</f>
        <v>-1001.2900000000001</v>
      </c>
    </row>
    <row r="13" spans="1:14" x14ac:dyDescent="0.2">
      <c r="A13" s="71"/>
      <c r="B13">
        <v>-109</v>
      </c>
      <c r="C13" s="13" t="s">
        <v>140</v>
      </c>
      <c r="D13">
        <v>3</v>
      </c>
      <c r="H13">
        <v>4</v>
      </c>
      <c r="I13" s="4" t="s">
        <v>46</v>
      </c>
      <c r="J13">
        <f ca="1">SUMIF($D$4:$D262,H13,$B$4:$B$259)</f>
        <v>0</v>
      </c>
    </row>
    <row r="14" spans="1:14" x14ac:dyDescent="0.2">
      <c r="A14" s="67">
        <v>43528</v>
      </c>
      <c r="B14">
        <v>-11</v>
      </c>
      <c r="C14" s="13" t="s">
        <v>17</v>
      </c>
      <c r="D14">
        <v>1</v>
      </c>
      <c r="H14">
        <v>5</v>
      </c>
      <c r="I14" s="4" t="s">
        <v>40</v>
      </c>
      <c r="J14">
        <f ca="1">SUMIF($D$4:$D263,H14,$B$4:$B$259)</f>
        <v>-1439</v>
      </c>
    </row>
    <row r="15" spans="1:14" x14ac:dyDescent="0.2">
      <c r="A15" s="67"/>
      <c r="B15">
        <v>-1439</v>
      </c>
      <c r="C15" s="13" t="s">
        <v>3</v>
      </c>
      <c r="D15">
        <v>5</v>
      </c>
      <c r="I15" s="4"/>
    </row>
    <row r="16" spans="1:14" x14ac:dyDescent="0.2">
      <c r="A16" s="67"/>
      <c r="B16">
        <v>-16</v>
      </c>
      <c r="C16" s="13" t="s">
        <v>7</v>
      </c>
      <c r="D16">
        <v>2</v>
      </c>
      <c r="I16" s="4"/>
    </row>
    <row r="17" spans="1:10" x14ac:dyDescent="0.2">
      <c r="A17" s="67"/>
      <c r="B17">
        <v>-3</v>
      </c>
      <c r="C17" s="13" t="s">
        <v>8</v>
      </c>
      <c r="D17">
        <v>2</v>
      </c>
      <c r="I17" s="4"/>
    </row>
    <row r="18" spans="1:10" x14ac:dyDescent="0.2">
      <c r="A18" s="67">
        <v>43529</v>
      </c>
      <c r="B18">
        <v>-11</v>
      </c>
      <c r="C18" s="13" t="s">
        <v>17</v>
      </c>
      <c r="D18">
        <v>1</v>
      </c>
      <c r="I18" s="4"/>
    </row>
    <row r="19" spans="1:10" x14ac:dyDescent="0.2">
      <c r="A19" s="67"/>
      <c r="B19">
        <v>-16.260000000000002</v>
      </c>
      <c r="C19" s="13" t="s">
        <v>59</v>
      </c>
      <c r="D19">
        <v>2</v>
      </c>
      <c r="I19" s="4" t="s">
        <v>144</v>
      </c>
      <c r="J19">
        <f ca="1">SUM(J10:J14)</f>
        <v>-3611.8399999999997</v>
      </c>
    </row>
    <row r="20" spans="1:10" x14ac:dyDescent="0.2">
      <c r="A20" s="67"/>
      <c r="B20">
        <v>-6</v>
      </c>
      <c r="C20" s="13" t="s">
        <v>4</v>
      </c>
      <c r="D20">
        <v>2</v>
      </c>
    </row>
    <row r="21" spans="1:10" x14ac:dyDescent="0.2">
      <c r="A21" s="67">
        <v>43530</v>
      </c>
      <c r="B21">
        <v>-11</v>
      </c>
      <c r="C21" s="13" t="s">
        <v>121</v>
      </c>
      <c r="D21">
        <v>1</v>
      </c>
    </row>
    <row r="22" spans="1:10" x14ac:dyDescent="0.2">
      <c r="A22" s="67"/>
      <c r="B22">
        <v>-16</v>
      </c>
      <c r="C22" s="13" t="s">
        <v>7</v>
      </c>
      <c r="D22">
        <v>2</v>
      </c>
    </row>
    <row r="23" spans="1:10" x14ac:dyDescent="0.2">
      <c r="A23" s="67"/>
      <c r="B23">
        <v>-3.5</v>
      </c>
      <c r="C23" s="13" t="s">
        <v>145</v>
      </c>
      <c r="D23">
        <v>2</v>
      </c>
    </row>
    <row r="24" spans="1:10" x14ac:dyDescent="0.2">
      <c r="A24" s="67">
        <v>43531</v>
      </c>
      <c r="B24">
        <v>-11</v>
      </c>
      <c r="C24" s="13" t="s">
        <v>17</v>
      </c>
      <c r="D24">
        <v>1</v>
      </c>
    </row>
    <row r="25" spans="1:10" x14ac:dyDescent="0.2">
      <c r="A25" s="67"/>
      <c r="B25">
        <v>-14</v>
      </c>
      <c r="C25" s="13" t="s">
        <v>7</v>
      </c>
      <c r="D25">
        <v>2</v>
      </c>
    </row>
    <row r="26" spans="1:10" x14ac:dyDescent="0.2">
      <c r="A26" s="67"/>
      <c r="B26">
        <v>-24</v>
      </c>
      <c r="C26" s="13" t="s">
        <v>156</v>
      </c>
      <c r="D26">
        <v>2</v>
      </c>
    </row>
    <row r="27" spans="1:10" x14ac:dyDescent="0.2">
      <c r="A27" s="67"/>
      <c r="B27">
        <v>-19.899999999999999</v>
      </c>
      <c r="C27" s="13" t="s">
        <v>155</v>
      </c>
      <c r="D27">
        <v>3</v>
      </c>
    </row>
    <row r="28" spans="1:10" x14ac:dyDescent="0.2">
      <c r="A28" s="67"/>
      <c r="B28">
        <v>-11.11</v>
      </c>
      <c r="C28" s="13" t="s">
        <v>146</v>
      </c>
      <c r="D28">
        <v>2</v>
      </c>
    </row>
    <row r="29" spans="1:10" x14ac:dyDescent="0.2">
      <c r="A29" s="67">
        <v>43532</v>
      </c>
      <c r="B29">
        <v>-11</v>
      </c>
      <c r="C29" s="13" t="s">
        <v>17</v>
      </c>
      <c r="D29">
        <v>1</v>
      </c>
    </row>
    <row r="30" spans="1:10" x14ac:dyDescent="0.2">
      <c r="A30" s="67"/>
      <c r="B30">
        <v>-22</v>
      </c>
      <c r="C30" s="13" t="s">
        <v>7</v>
      </c>
      <c r="D30">
        <v>2</v>
      </c>
    </row>
    <row r="31" spans="1:10" x14ac:dyDescent="0.2">
      <c r="A31" s="67"/>
      <c r="B31">
        <v>-3</v>
      </c>
      <c r="C31" s="13" t="s">
        <v>147</v>
      </c>
      <c r="D31">
        <v>2</v>
      </c>
    </row>
    <row r="32" spans="1:10" x14ac:dyDescent="0.2">
      <c r="A32" s="67"/>
      <c r="B32">
        <v>-1</v>
      </c>
      <c r="C32" s="13" t="s">
        <v>148</v>
      </c>
      <c r="D32">
        <v>3</v>
      </c>
    </row>
    <row r="33" spans="1:9" x14ac:dyDescent="0.2">
      <c r="A33" s="71">
        <v>43533</v>
      </c>
      <c r="B33">
        <v>-46.5</v>
      </c>
      <c r="C33" s="13" t="s">
        <v>150</v>
      </c>
      <c r="D33">
        <v>2</v>
      </c>
    </row>
    <row r="34" spans="1:9" x14ac:dyDescent="0.2">
      <c r="A34" s="71"/>
      <c r="B34">
        <v>-32.6</v>
      </c>
      <c r="C34" s="13" t="s">
        <v>151</v>
      </c>
      <c r="D34">
        <v>3</v>
      </c>
    </row>
    <row r="35" spans="1:9" x14ac:dyDescent="0.2">
      <c r="A35" s="71"/>
      <c r="B35">
        <v>-51</v>
      </c>
      <c r="C35" s="13" t="s">
        <v>55</v>
      </c>
      <c r="D35">
        <v>2</v>
      </c>
    </row>
    <row r="36" spans="1:9" x14ac:dyDescent="0.2">
      <c r="A36" s="71"/>
      <c r="B36">
        <v>-36.9</v>
      </c>
      <c r="C36" s="13" t="s">
        <v>152</v>
      </c>
      <c r="D36">
        <v>2</v>
      </c>
    </row>
    <row r="37" spans="1:9" x14ac:dyDescent="0.2">
      <c r="A37" s="71">
        <v>43534</v>
      </c>
      <c r="B37">
        <v>-2.8</v>
      </c>
      <c r="C37" s="13" t="s">
        <v>147</v>
      </c>
      <c r="D37">
        <v>2</v>
      </c>
    </row>
    <row r="38" spans="1:9" x14ac:dyDescent="0.2">
      <c r="A38" s="71"/>
      <c r="B38">
        <v>-6</v>
      </c>
      <c r="C38" s="13" t="s">
        <v>78</v>
      </c>
      <c r="D38">
        <v>2</v>
      </c>
    </row>
    <row r="39" spans="1:9" x14ac:dyDescent="0.2">
      <c r="A39" s="71"/>
      <c r="B39">
        <v>-30</v>
      </c>
      <c r="C39" s="13" t="s">
        <v>61</v>
      </c>
      <c r="D39">
        <v>3</v>
      </c>
    </row>
    <row r="40" spans="1:9" x14ac:dyDescent="0.2">
      <c r="A40" s="35"/>
      <c r="B40">
        <v>-36</v>
      </c>
      <c r="C40" s="13" t="s">
        <v>153</v>
      </c>
      <c r="D40">
        <v>2</v>
      </c>
    </row>
    <row r="41" spans="1:9" x14ac:dyDescent="0.2">
      <c r="A41" s="67">
        <v>43535</v>
      </c>
      <c r="B41">
        <v>-11</v>
      </c>
      <c r="C41" s="13" t="s">
        <v>70</v>
      </c>
      <c r="D41">
        <v>1</v>
      </c>
    </row>
    <row r="42" spans="1:9" x14ac:dyDescent="0.2">
      <c r="A42" s="67"/>
      <c r="B42">
        <v>-4</v>
      </c>
      <c r="C42" s="13" t="s">
        <v>71</v>
      </c>
      <c r="D42">
        <v>2</v>
      </c>
    </row>
    <row r="43" spans="1:9" x14ac:dyDescent="0.2">
      <c r="A43" s="67"/>
      <c r="B43">
        <v>-14.76</v>
      </c>
      <c r="C43" s="13" t="s">
        <v>154</v>
      </c>
      <c r="D43">
        <v>2</v>
      </c>
    </row>
    <row r="44" spans="1:9" x14ac:dyDescent="0.2">
      <c r="A44" s="67">
        <v>43536</v>
      </c>
      <c r="B44">
        <v>-11</v>
      </c>
      <c r="C44" s="13" t="s">
        <v>70</v>
      </c>
      <c r="D44">
        <v>1</v>
      </c>
    </row>
    <row r="45" spans="1:9" x14ac:dyDescent="0.2">
      <c r="A45" s="67"/>
      <c r="B45">
        <v>-22</v>
      </c>
      <c r="C45" s="13" t="s">
        <v>7</v>
      </c>
      <c r="D45">
        <v>2</v>
      </c>
    </row>
    <row r="46" spans="1:9" x14ac:dyDescent="0.2">
      <c r="A46" s="67"/>
      <c r="B46">
        <v>-8.4</v>
      </c>
      <c r="C46" s="13" t="s">
        <v>59</v>
      </c>
      <c r="D46">
        <v>2</v>
      </c>
      <c r="H46" s="13"/>
      <c r="I46" s="13"/>
    </row>
    <row r="47" spans="1:9" x14ac:dyDescent="0.2">
      <c r="A47" s="67">
        <v>43537</v>
      </c>
      <c r="B47">
        <v>-11</v>
      </c>
      <c r="C47" s="13" t="s">
        <v>70</v>
      </c>
      <c r="D47">
        <v>1</v>
      </c>
      <c r="H47" s="13"/>
      <c r="I47" s="13"/>
    </row>
    <row r="48" spans="1:9" x14ac:dyDescent="0.2">
      <c r="A48" s="67"/>
      <c r="B48">
        <v>-10</v>
      </c>
      <c r="C48" s="13" t="s">
        <v>7</v>
      </c>
      <c r="D48">
        <v>2</v>
      </c>
      <c r="H48" s="13"/>
      <c r="I48" s="13"/>
    </row>
    <row r="49" spans="1:9" x14ac:dyDescent="0.2">
      <c r="A49" s="67">
        <v>43538</v>
      </c>
      <c r="B49">
        <v>-11</v>
      </c>
      <c r="C49" s="13" t="s">
        <v>70</v>
      </c>
      <c r="D49">
        <v>1</v>
      </c>
      <c r="H49" s="13"/>
      <c r="I49" s="13"/>
    </row>
    <row r="50" spans="1:9" x14ac:dyDescent="0.2">
      <c r="A50" s="67"/>
      <c r="B50">
        <v>-18</v>
      </c>
      <c r="C50" s="13" t="s">
        <v>7</v>
      </c>
      <c r="D50">
        <v>2</v>
      </c>
      <c r="H50" s="13"/>
      <c r="I50" s="13"/>
    </row>
    <row r="51" spans="1:9" x14ac:dyDescent="0.2">
      <c r="A51" s="67"/>
      <c r="B51">
        <v>-10</v>
      </c>
      <c r="C51" s="13" t="s">
        <v>8</v>
      </c>
      <c r="D51">
        <v>2</v>
      </c>
      <c r="H51" s="13"/>
      <c r="I51" s="13"/>
    </row>
    <row r="52" spans="1:9" x14ac:dyDescent="0.2">
      <c r="A52" s="67"/>
      <c r="B52">
        <v>-65.55</v>
      </c>
      <c r="C52" s="13" t="s">
        <v>157</v>
      </c>
      <c r="D52">
        <v>2</v>
      </c>
      <c r="H52" s="13"/>
      <c r="I52" s="13"/>
    </row>
    <row r="53" spans="1:9" x14ac:dyDescent="0.2">
      <c r="A53" s="67"/>
      <c r="B53">
        <v>-2.5</v>
      </c>
      <c r="C53" s="13" t="s">
        <v>57</v>
      </c>
      <c r="D53">
        <v>2</v>
      </c>
      <c r="H53" s="13"/>
      <c r="I53" s="13"/>
    </row>
    <row r="54" spans="1:9" x14ac:dyDescent="0.2">
      <c r="A54" s="67">
        <v>43539</v>
      </c>
      <c r="B54">
        <v>-11</v>
      </c>
      <c r="C54" s="13" t="s">
        <v>70</v>
      </c>
      <c r="D54">
        <v>1</v>
      </c>
      <c r="H54" s="13"/>
      <c r="I54" s="13"/>
    </row>
    <row r="55" spans="1:9" x14ac:dyDescent="0.2">
      <c r="A55" s="67"/>
      <c r="B55">
        <v>-4</v>
      </c>
      <c r="C55" s="13" t="s">
        <v>7</v>
      </c>
      <c r="H55" s="13"/>
      <c r="I55" s="13"/>
    </row>
    <row r="56" spans="1:9" x14ac:dyDescent="0.2">
      <c r="A56" s="67"/>
      <c r="H56" s="13"/>
      <c r="I56" s="13"/>
    </row>
    <row r="57" spans="1:9" x14ac:dyDescent="0.2">
      <c r="A57" s="71">
        <v>43540</v>
      </c>
      <c r="B57">
        <v>-475</v>
      </c>
      <c r="C57" s="13" t="s">
        <v>50</v>
      </c>
      <c r="D57">
        <v>3</v>
      </c>
      <c r="H57" s="13"/>
      <c r="I57" s="13"/>
    </row>
    <row r="58" spans="1:9" x14ac:dyDescent="0.2">
      <c r="A58" s="71"/>
      <c r="B58">
        <v>-35</v>
      </c>
      <c r="C58" s="13" t="s">
        <v>8</v>
      </c>
      <c r="D58">
        <v>2</v>
      </c>
      <c r="H58" s="13"/>
      <c r="I58" s="13"/>
    </row>
    <row r="59" spans="1:9" x14ac:dyDescent="0.2">
      <c r="A59" s="71"/>
      <c r="B59">
        <v>-21</v>
      </c>
      <c r="C59" s="13" t="s">
        <v>158</v>
      </c>
      <c r="D59">
        <v>2</v>
      </c>
      <c r="H59" s="13"/>
      <c r="I59" s="13"/>
    </row>
    <row r="60" spans="1:9" x14ac:dyDescent="0.2">
      <c r="A60" s="71">
        <v>43541</v>
      </c>
      <c r="B60">
        <v>-15.8</v>
      </c>
      <c r="C60" s="13" t="s">
        <v>159</v>
      </c>
      <c r="D60">
        <v>2</v>
      </c>
      <c r="H60" s="13"/>
      <c r="I60" s="13"/>
    </row>
    <row r="61" spans="1:9" x14ac:dyDescent="0.2">
      <c r="A61" s="71"/>
      <c r="B61">
        <v>-13</v>
      </c>
      <c r="C61" s="13" t="s">
        <v>7</v>
      </c>
      <c r="D61">
        <v>2</v>
      </c>
      <c r="H61" s="13"/>
      <c r="I61" s="13"/>
    </row>
    <row r="62" spans="1:9" x14ac:dyDescent="0.2">
      <c r="A62" s="71"/>
      <c r="B62">
        <v>-3</v>
      </c>
      <c r="C62" s="13" t="s">
        <v>160</v>
      </c>
      <c r="D62">
        <v>2</v>
      </c>
      <c r="H62" s="13"/>
      <c r="I62" s="13"/>
    </row>
    <row r="63" spans="1:9" x14ac:dyDescent="0.2">
      <c r="A63" s="67">
        <v>43542</v>
      </c>
      <c r="B63">
        <v>-11</v>
      </c>
      <c r="C63" s="13" t="s">
        <v>70</v>
      </c>
      <c r="D63">
        <v>1</v>
      </c>
      <c r="H63" s="13"/>
      <c r="I63" s="13"/>
    </row>
    <row r="64" spans="1:9" x14ac:dyDescent="0.2">
      <c r="A64" s="67"/>
      <c r="B64">
        <v>-4</v>
      </c>
      <c r="C64" s="13" t="s">
        <v>7</v>
      </c>
      <c r="D64">
        <v>2</v>
      </c>
      <c r="H64" s="13"/>
      <c r="I64" s="13"/>
    </row>
    <row r="65" spans="1:4" x14ac:dyDescent="0.2">
      <c r="A65" s="67"/>
      <c r="B65">
        <v>-2.4</v>
      </c>
      <c r="C65" s="13" t="s">
        <v>77</v>
      </c>
      <c r="D65">
        <v>2</v>
      </c>
    </row>
    <row r="66" spans="1:4" x14ac:dyDescent="0.2">
      <c r="A66" s="67">
        <v>43543</v>
      </c>
      <c r="B66">
        <v>-11</v>
      </c>
      <c r="C66" s="13" t="s">
        <v>70</v>
      </c>
      <c r="D66">
        <v>1</v>
      </c>
    </row>
    <row r="67" spans="1:4" x14ac:dyDescent="0.2">
      <c r="A67" s="67"/>
      <c r="B67">
        <v>-16</v>
      </c>
      <c r="C67" s="13" t="s">
        <v>7</v>
      </c>
      <c r="D67">
        <v>2</v>
      </c>
    </row>
    <row r="68" spans="1:4" x14ac:dyDescent="0.2">
      <c r="A68" s="67"/>
      <c r="B68">
        <v>-17</v>
      </c>
      <c r="C68" s="13" t="s">
        <v>59</v>
      </c>
      <c r="D68">
        <v>2</v>
      </c>
    </row>
    <row r="69" spans="1:4" x14ac:dyDescent="0.2">
      <c r="A69" s="67">
        <v>43544</v>
      </c>
      <c r="B69">
        <v>-11</v>
      </c>
      <c r="C69" s="13" t="s">
        <v>70</v>
      </c>
      <c r="D69">
        <v>1</v>
      </c>
    </row>
    <row r="70" spans="1:4" x14ac:dyDescent="0.2">
      <c r="A70" s="67"/>
      <c r="B70">
        <v>-16</v>
      </c>
      <c r="C70" s="13" t="s">
        <v>7</v>
      </c>
      <c r="D70">
        <v>2</v>
      </c>
    </row>
    <row r="71" spans="1:4" x14ac:dyDescent="0.2">
      <c r="A71" s="67"/>
      <c r="B71">
        <v>-7</v>
      </c>
      <c r="C71" s="13" t="s">
        <v>59</v>
      </c>
      <c r="D71">
        <v>2</v>
      </c>
    </row>
    <row r="72" spans="1:4" x14ac:dyDescent="0.2">
      <c r="A72" s="67">
        <v>43545</v>
      </c>
      <c r="B72">
        <v>-11</v>
      </c>
      <c r="C72" s="13" t="s">
        <v>70</v>
      </c>
      <c r="D72">
        <v>1</v>
      </c>
    </row>
    <row r="73" spans="1:4" x14ac:dyDescent="0.2">
      <c r="A73" s="67"/>
      <c r="B73">
        <v>-14</v>
      </c>
      <c r="C73" s="13" t="s">
        <v>7</v>
      </c>
      <c r="D73">
        <v>2</v>
      </c>
    </row>
    <row r="74" spans="1:4" x14ac:dyDescent="0.2">
      <c r="A74" s="67"/>
      <c r="B74">
        <v>-1.5</v>
      </c>
      <c r="C74" s="13" t="s">
        <v>162</v>
      </c>
      <c r="D74">
        <v>2</v>
      </c>
    </row>
    <row r="75" spans="1:4" x14ac:dyDescent="0.2">
      <c r="A75" s="67"/>
      <c r="B75">
        <v>-7.8</v>
      </c>
      <c r="C75" s="13" t="s">
        <v>77</v>
      </c>
      <c r="D75">
        <v>2</v>
      </c>
    </row>
    <row r="76" spans="1:4" x14ac:dyDescent="0.2">
      <c r="A76" s="67"/>
      <c r="B76">
        <v>-3.5</v>
      </c>
      <c r="C76" s="13" t="s">
        <v>161</v>
      </c>
      <c r="D76">
        <v>2</v>
      </c>
    </row>
    <row r="77" spans="1:4" x14ac:dyDescent="0.2">
      <c r="A77" s="67">
        <v>43546</v>
      </c>
      <c r="B77">
        <v>-11</v>
      </c>
      <c r="C77" s="13" t="s">
        <v>70</v>
      </c>
      <c r="D77">
        <v>1</v>
      </c>
    </row>
    <row r="78" spans="1:4" x14ac:dyDescent="0.2">
      <c r="A78" s="67"/>
      <c r="B78">
        <v>-17.399999999999999</v>
      </c>
      <c r="C78" s="13" t="s">
        <v>163</v>
      </c>
      <c r="D78">
        <v>2</v>
      </c>
    </row>
    <row r="79" spans="1:4" x14ac:dyDescent="0.2">
      <c r="A79" s="67"/>
      <c r="B79">
        <v>-20.100000000000001</v>
      </c>
      <c r="C79" s="13" t="s">
        <v>164</v>
      </c>
      <c r="D79">
        <v>3</v>
      </c>
    </row>
    <row r="80" spans="1:4" x14ac:dyDescent="0.2">
      <c r="A80" s="67"/>
      <c r="B80">
        <v>-44.7</v>
      </c>
      <c r="C80" s="13" t="s">
        <v>165</v>
      </c>
      <c r="D80">
        <v>3</v>
      </c>
    </row>
    <row r="81" spans="1:4" x14ac:dyDescent="0.2">
      <c r="A81" s="67"/>
      <c r="B81">
        <v>-2.1</v>
      </c>
      <c r="C81" s="13" t="s">
        <v>59</v>
      </c>
      <c r="D81">
        <v>3</v>
      </c>
    </row>
    <row r="82" spans="1:4" x14ac:dyDescent="0.2">
      <c r="A82" s="67"/>
      <c r="B82">
        <v>-16</v>
      </c>
      <c r="C82" s="13" t="s">
        <v>7</v>
      </c>
      <c r="D82">
        <v>2</v>
      </c>
    </row>
    <row r="83" spans="1:4" x14ac:dyDescent="0.2">
      <c r="A83" s="71">
        <v>43547</v>
      </c>
      <c r="B83">
        <v>-6</v>
      </c>
      <c r="C83" s="13" t="s">
        <v>8</v>
      </c>
      <c r="D83">
        <v>2</v>
      </c>
    </row>
    <row r="84" spans="1:4" x14ac:dyDescent="0.2">
      <c r="A84" s="71"/>
      <c r="B84">
        <v>-62</v>
      </c>
      <c r="C84" s="13" t="s">
        <v>8</v>
      </c>
      <c r="D84">
        <v>2</v>
      </c>
    </row>
    <row r="85" spans="1:4" x14ac:dyDescent="0.2">
      <c r="A85" s="71">
        <v>43548</v>
      </c>
      <c r="B85">
        <v>-30</v>
      </c>
      <c r="C85" s="13" t="s">
        <v>61</v>
      </c>
      <c r="D85">
        <v>3</v>
      </c>
    </row>
    <row r="86" spans="1:4" x14ac:dyDescent="0.2">
      <c r="A86" s="71"/>
      <c r="B86">
        <v>-10.75</v>
      </c>
      <c r="C86" s="13" t="s">
        <v>59</v>
      </c>
      <c r="D86">
        <v>3</v>
      </c>
    </row>
    <row r="87" spans="1:4" x14ac:dyDescent="0.2">
      <c r="A87" s="71"/>
      <c r="B87">
        <v>-37.119999999999997</v>
      </c>
      <c r="C87" s="13" t="s">
        <v>59</v>
      </c>
      <c r="D87">
        <v>3</v>
      </c>
    </row>
    <row r="88" spans="1:4" x14ac:dyDescent="0.2">
      <c r="A88" s="67">
        <v>43549</v>
      </c>
      <c r="B88">
        <v>-11</v>
      </c>
      <c r="C88" s="13" t="s">
        <v>70</v>
      </c>
      <c r="D88">
        <v>1</v>
      </c>
    </row>
    <row r="89" spans="1:4" x14ac:dyDescent="0.2">
      <c r="A89" s="67"/>
      <c r="B89">
        <v>-4</v>
      </c>
      <c r="C89" s="13" t="s">
        <v>7</v>
      </c>
      <c r="D89">
        <v>2</v>
      </c>
    </row>
    <row r="90" spans="1:4" x14ac:dyDescent="0.2">
      <c r="A90" s="67"/>
      <c r="B90">
        <v>-16.02</v>
      </c>
      <c r="C90" s="13" t="s">
        <v>59</v>
      </c>
      <c r="D90">
        <v>3</v>
      </c>
    </row>
    <row r="91" spans="1:4" x14ac:dyDescent="0.2">
      <c r="A91" s="67"/>
      <c r="B91">
        <v>-4</v>
      </c>
      <c r="C91" s="13" t="s">
        <v>166</v>
      </c>
      <c r="D91">
        <v>3</v>
      </c>
    </row>
    <row r="92" spans="1:4" x14ac:dyDescent="0.2">
      <c r="A92" s="67">
        <v>43550</v>
      </c>
      <c r="B92">
        <v>-11</v>
      </c>
      <c r="C92" s="13" t="s">
        <v>70</v>
      </c>
      <c r="D92">
        <v>1</v>
      </c>
    </row>
    <row r="93" spans="1:4" x14ac:dyDescent="0.2">
      <c r="A93" s="67"/>
      <c r="B93">
        <v>-24</v>
      </c>
      <c r="C93" s="13" t="s">
        <v>7</v>
      </c>
      <c r="D93">
        <v>2</v>
      </c>
    </row>
    <row r="94" spans="1:4" x14ac:dyDescent="0.2">
      <c r="A94" s="67"/>
      <c r="B94">
        <v>-3</v>
      </c>
      <c r="C94" s="13" t="s">
        <v>59</v>
      </c>
      <c r="D94">
        <v>3</v>
      </c>
    </row>
    <row r="95" spans="1:4" x14ac:dyDescent="0.2">
      <c r="A95" s="67">
        <v>43551</v>
      </c>
      <c r="B95">
        <v>-11</v>
      </c>
      <c r="C95" s="13" t="s">
        <v>70</v>
      </c>
      <c r="D95">
        <v>1</v>
      </c>
    </row>
    <row r="96" spans="1:4" x14ac:dyDescent="0.2">
      <c r="A96" s="67"/>
      <c r="B96">
        <v>-10</v>
      </c>
      <c r="C96" s="13" t="s">
        <v>7</v>
      </c>
      <c r="D96">
        <v>2</v>
      </c>
    </row>
    <row r="97" spans="1:4" x14ac:dyDescent="0.2">
      <c r="A97" s="67">
        <v>43552</v>
      </c>
      <c r="B97">
        <v>-11</v>
      </c>
      <c r="C97" s="13" t="s">
        <v>70</v>
      </c>
      <c r="D97">
        <v>1</v>
      </c>
    </row>
    <row r="98" spans="1:4" x14ac:dyDescent="0.2">
      <c r="A98" s="67"/>
      <c r="B98">
        <v>-6.72</v>
      </c>
      <c r="C98" s="13" t="s">
        <v>108</v>
      </c>
      <c r="D98">
        <v>2</v>
      </c>
    </row>
    <row r="99" spans="1:4" x14ac:dyDescent="0.2">
      <c r="A99" s="67"/>
      <c r="B99">
        <v>-2</v>
      </c>
      <c r="C99" s="13" t="s">
        <v>7</v>
      </c>
      <c r="D99">
        <v>2</v>
      </c>
    </row>
    <row r="100" spans="1:4" x14ac:dyDescent="0.2">
      <c r="A100" s="67"/>
      <c r="B100">
        <v>-9</v>
      </c>
      <c r="C100" s="13" t="s">
        <v>59</v>
      </c>
      <c r="D100">
        <v>3</v>
      </c>
    </row>
    <row r="101" spans="1:4" x14ac:dyDescent="0.2">
      <c r="A101" s="67">
        <v>43553</v>
      </c>
      <c r="B101">
        <v>-11</v>
      </c>
      <c r="C101" s="13" t="s">
        <v>70</v>
      </c>
      <c r="D101">
        <v>1</v>
      </c>
    </row>
    <row r="102" spans="1:4" x14ac:dyDescent="0.2">
      <c r="A102" s="67"/>
      <c r="B102">
        <v>-3.4</v>
      </c>
      <c r="C102" s="13" t="s">
        <v>7</v>
      </c>
      <c r="D102">
        <v>2</v>
      </c>
    </row>
    <row r="103" spans="1:4" x14ac:dyDescent="0.2">
      <c r="A103" s="67"/>
      <c r="B103">
        <v>-30</v>
      </c>
      <c r="C103" s="13" t="s">
        <v>8</v>
      </c>
      <c r="D103">
        <v>2</v>
      </c>
    </row>
    <row r="104" spans="1:4" x14ac:dyDescent="0.2">
      <c r="A104" s="71">
        <v>43554</v>
      </c>
      <c r="B104">
        <v>-23</v>
      </c>
      <c r="C104" s="13" t="s">
        <v>8</v>
      </c>
      <c r="D104">
        <v>2</v>
      </c>
    </row>
    <row r="105" spans="1:4" x14ac:dyDescent="0.2">
      <c r="A105" s="71"/>
      <c r="B105">
        <v>-8</v>
      </c>
      <c r="C105" s="13" t="s">
        <v>7</v>
      </c>
      <c r="D105">
        <v>2</v>
      </c>
    </row>
    <row r="106" spans="1:4" x14ac:dyDescent="0.2">
      <c r="A106" s="71"/>
      <c r="B106">
        <v>-30</v>
      </c>
      <c r="C106" s="13" t="s">
        <v>61</v>
      </c>
      <c r="D106">
        <v>3</v>
      </c>
    </row>
    <row r="107" spans="1:4" x14ac:dyDescent="0.2">
      <c r="A107" s="67">
        <v>43555</v>
      </c>
      <c r="B107">
        <v>-11</v>
      </c>
      <c r="C107" s="13" t="s">
        <v>70</v>
      </c>
      <c r="D107">
        <v>1</v>
      </c>
    </row>
    <row r="108" spans="1:4" x14ac:dyDescent="0.2">
      <c r="A108" s="67"/>
      <c r="B108">
        <v>-21</v>
      </c>
      <c r="C108" s="13" t="s">
        <v>7</v>
      </c>
      <c r="D108">
        <v>2</v>
      </c>
    </row>
    <row r="109" spans="1:4" x14ac:dyDescent="0.2">
      <c r="A109" s="67"/>
      <c r="B109">
        <v>-9</v>
      </c>
      <c r="C109" s="13" t="s">
        <v>22</v>
      </c>
      <c r="D109">
        <v>2</v>
      </c>
    </row>
    <row r="110" spans="1:4" x14ac:dyDescent="0.2">
      <c r="A110" s="67"/>
      <c r="B110">
        <v>-38</v>
      </c>
      <c r="C110" s="13" t="s">
        <v>167</v>
      </c>
      <c r="D110">
        <v>3</v>
      </c>
    </row>
    <row r="111" spans="1:4" x14ac:dyDescent="0.2">
      <c r="A111" s="33"/>
    </row>
    <row r="112" spans="1:4" x14ac:dyDescent="0.2">
      <c r="A112" s="33"/>
    </row>
    <row r="113" spans="1:1" x14ac:dyDescent="0.2">
      <c r="A113" s="33"/>
    </row>
    <row r="114" spans="1:1" x14ac:dyDescent="0.2">
      <c r="A114" s="33"/>
    </row>
    <row r="115" spans="1:1" x14ac:dyDescent="0.2">
      <c r="A115" s="33"/>
    </row>
    <row r="116" spans="1:1" x14ac:dyDescent="0.2">
      <c r="A116" s="33"/>
    </row>
    <row r="117" spans="1:1" x14ac:dyDescent="0.2">
      <c r="A117" s="33"/>
    </row>
    <row r="118" spans="1:1" x14ac:dyDescent="0.2">
      <c r="A118" s="33"/>
    </row>
    <row r="119" spans="1:1" x14ac:dyDescent="0.2">
      <c r="A119" s="33"/>
    </row>
    <row r="120" spans="1:1" x14ac:dyDescent="0.2">
      <c r="A120" s="33"/>
    </row>
    <row r="121" spans="1:1" x14ac:dyDescent="0.2">
      <c r="A121" s="33"/>
    </row>
    <row r="122" spans="1:1" x14ac:dyDescent="0.2">
      <c r="A122" s="33"/>
    </row>
    <row r="123" spans="1:1" x14ac:dyDescent="0.2">
      <c r="A123" s="33"/>
    </row>
    <row r="124" spans="1:1" x14ac:dyDescent="0.2">
      <c r="A124" s="33"/>
    </row>
    <row r="125" spans="1:1" x14ac:dyDescent="0.2">
      <c r="A125" s="33"/>
    </row>
    <row r="126" spans="1:1" x14ac:dyDescent="0.2">
      <c r="A126" s="33"/>
    </row>
    <row r="127" spans="1:1" x14ac:dyDescent="0.2">
      <c r="A127" s="33"/>
    </row>
    <row r="128" spans="1:1" x14ac:dyDescent="0.2">
      <c r="A128" s="33"/>
    </row>
    <row r="129" spans="1:1" x14ac:dyDescent="0.2">
      <c r="A129" s="33"/>
    </row>
    <row r="130" spans="1:1" x14ac:dyDescent="0.2">
      <c r="A130" s="33"/>
    </row>
    <row r="131" spans="1:1" x14ac:dyDescent="0.2">
      <c r="A131" s="33"/>
    </row>
    <row r="132" spans="1:1" x14ac:dyDescent="0.2">
      <c r="A132" s="33"/>
    </row>
    <row r="133" spans="1:1" x14ac:dyDescent="0.2">
      <c r="A133" s="33"/>
    </row>
    <row r="134" spans="1:1" x14ac:dyDescent="0.2">
      <c r="A134" s="33"/>
    </row>
    <row r="135" spans="1:1" x14ac:dyDescent="0.2">
      <c r="A135" s="33"/>
    </row>
    <row r="136" spans="1:1" x14ac:dyDescent="0.2">
      <c r="A136" s="33"/>
    </row>
    <row r="137" spans="1:1" x14ac:dyDescent="0.2">
      <c r="A137" s="33"/>
    </row>
    <row r="138" spans="1:1" x14ac:dyDescent="0.2">
      <c r="A138" s="33"/>
    </row>
    <row r="139" spans="1:1" x14ac:dyDescent="0.2">
      <c r="A139" s="33"/>
    </row>
    <row r="140" spans="1:1" x14ac:dyDescent="0.2">
      <c r="A140" s="33"/>
    </row>
    <row r="141" spans="1:1" x14ac:dyDescent="0.2">
      <c r="A141" s="33"/>
    </row>
    <row r="142" spans="1:1" x14ac:dyDescent="0.2">
      <c r="A142" s="33"/>
    </row>
    <row r="143" spans="1:1" x14ac:dyDescent="0.2">
      <c r="A143" s="33"/>
    </row>
    <row r="144" spans="1:1" x14ac:dyDescent="0.2">
      <c r="A144" s="33"/>
    </row>
    <row r="145" spans="1:1" x14ac:dyDescent="0.2">
      <c r="A145" s="33"/>
    </row>
    <row r="146" spans="1:1" x14ac:dyDescent="0.2">
      <c r="A146" s="33"/>
    </row>
    <row r="147" spans="1:1" x14ac:dyDescent="0.2">
      <c r="A147" s="33"/>
    </row>
    <row r="148" spans="1:1" x14ac:dyDescent="0.2">
      <c r="A148" s="33"/>
    </row>
    <row r="149" spans="1:1" x14ac:dyDescent="0.2">
      <c r="A149" s="33"/>
    </row>
    <row r="150" spans="1:1" x14ac:dyDescent="0.2">
      <c r="A150" s="33"/>
    </row>
    <row r="151" spans="1:1" x14ac:dyDescent="0.2">
      <c r="A151" s="33"/>
    </row>
    <row r="152" spans="1:1" x14ac:dyDescent="0.2">
      <c r="A152" s="33"/>
    </row>
    <row r="153" spans="1:1" x14ac:dyDescent="0.2">
      <c r="A153" s="33"/>
    </row>
    <row r="154" spans="1:1" x14ac:dyDescent="0.2">
      <c r="A154" s="33"/>
    </row>
    <row r="155" spans="1:1" x14ac:dyDescent="0.2">
      <c r="A155" s="33"/>
    </row>
    <row r="156" spans="1:1" x14ac:dyDescent="0.2">
      <c r="A156" s="33"/>
    </row>
    <row r="157" spans="1:1" x14ac:dyDescent="0.2">
      <c r="A157" s="33"/>
    </row>
    <row r="158" spans="1:1" x14ac:dyDescent="0.2">
      <c r="A158" s="33"/>
    </row>
    <row r="159" spans="1:1" x14ac:dyDescent="0.2">
      <c r="A159" s="33"/>
    </row>
    <row r="160" spans="1:1" x14ac:dyDescent="0.2">
      <c r="A160" s="67"/>
    </row>
    <row r="161" spans="1:1" x14ac:dyDescent="0.2">
      <c r="A161" s="67"/>
    </row>
    <row r="162" spans="1:1" x14ac:dyDescent="0.2">
      <c r="A162" s="67"/>
    </row>
    <row r="163" spans="1:1" x14ac:dyDescent="0.2">
      <c r="A163" s="67"/>
    </row>
    <row r="164" spans="1:1" x14ac:dyDescent="0.2">
      <c r="A164" s="67"/>
    </row>
    <row r="165" spans="1:1" x14ac:dyDescent="0.2">
      <c r="A165" s="67"/>
    </row>
    <row r="166" spans="1:1" x14ac:dyDescent="0.2">
      <c r="A166" s="67"/>
    </row>
    <row r="167" spans="1:1" x14ac:dyDescent="0.2">
      <c r="A167" s="67"/>
    </row>
    <row r="168" spans="1:1" x14ac:dyDescent="0.2">
      <c r="A168" s="33"/>
    </row>
  </sheetData>
  <mergeCells count="33">
    <mergeCell ref="A63:A65"/>
    <mergeCell ref="A77:A82"/>
    <mergeCell ref="A72:A76"/>
    <mergeCell ref="A69:A71"/>
    <mergeCell ref="A66:A68"/>
    <mergeCell ref="A95:A96"/>
    <mergeCell ref="A92:A94"/>
    <mergeCell ref="A88:A91"/>
    <mergeCell ref="A85:A87"/>
    <mergeCell ref="A83:A84"/>
    <mergeCell ref="A1:A2"/>
    <mergeCell ref="A10:A13"/>
    <mergeCell ref="A4:A8"/>
    <mergeCell ref="A24:A28"/>
    <mergeCell ref="A14:A17"/>
    <mergeCell ref="A18:A20"/>
    <mergeCell ref="A21:A23"/>
    <mergeCell ref="A160:A163"/>
    <mergeCell ref="A164:A167"/>
    <mergeCell ref="A29:A32"/>
    <mergeCell ref="A33:A36"/>
    <mergeCell ref="A37:A39"/>
    <mergeCell ref="A41:A43"/>
    <mergeCell ref="A44:A46"/>
    <mergeCell ref="A47:A48"/>
    <mergeCell ref="A49:A53"/>
    <mergeCell ref="A54:A56"/>
    <mergeCell ref="A57:A59"/>
    <mergeCell ref="A60:A62"/>
    <mergeCell ref="A107:A110"/>
    <mergeCell ref="A104:A106"/>
    <mergeCell ref="A101:A103"/>
    <mergeCell ref="A97:A100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6"/>
  <sheetViews>
    <sheetView topLeftCell="A62" workbookViewId="0">
      <selection activeCell="F93" sqref="F93"/>
    </sheetView>
  </sheetViews>
  <sheetFormatPr baseColWidth="10" defaultRowHeight="16" x14ac:dyDescent="0.2"/>
  <cols>
    <col min="1" max="1" width="20.1640625" style="36" bestFit="1" customWidth="1"/>
    <col min="3" max="3" width="10.83203125" style="13"/>
    <col min="4" max="4" width="23.33203125" customWidth="1"/>
    <col min="5" max="5" width="12" customWidth="1"/>
    <col min="8" max="8" width="23.5" bestFit="1" customWidth="1"/>
    <col min="9" max="9" width="25.33203125" customWidth="1"/>
    <col min="12" max="12" width="5.33203125" customWidth="1"/>
    <col min="13" max="13" width="17.6640625" customWidth="1"/>
    <col min="34" max="34" width="16.33203125" customWidth="1"/>
  </cols>
  <sheetData>
    <row r="1" spans="1:14" ht="18" x14ac:dyDescent="0.2">
      <c r="A1" s="68" t="s">
        <v>168</v>
      </c>
      <c r="B1" s="3" t="s">
        <v>15</v>
      </c>
      <c r="C1" s="37">
        <f>SUMIF(B4:B298,"&lt;0")</f>
        <v>-3990.4999999999995</v>
      </c>
      <c r="E1" s="4"/>
      <c r="F1" s="5"/>
    </row>
    <row r="2" spans="1:14" ht="21" x14ac:dyDescent="0.25">
      <c r="A2" s="69"/>
      <c r="B2" s="6" t="s">
        <v>16</v>
      </c>
      <c r="C2" s="13">
        <f>3000+C1</f>
        <v>-990.49999999999955</v>
      </c>
      <c r="E2" s="7" t="s">
        <v>18</v>
      </c>
      <c r="F2">
        <f ca="1">DATE(2019,5,1)-TODAY()</f>
        <v>-51</v>
      </c>
      <c r="H2" s="7" t="s">
        <v>19</v>
      </c>
      <c r="I2">
        <f ca="1">C2/F2</f>
        <v>19.42156862745097</v>
      </c>
    </row>
    <row r="3" spans="1:14" ht="77" customHeight="1" x14ac:dyDescent="0.2">
      <c r="A3" s="8" t="s">
        <v>0</v>
      </c>
      <c r="B3" s="8" t="s">
        <v>1</v>
      </c>
      <c r="C3" s="39" t="s">
        <v>2</v>
      </c>
      <c r="D3" s="12" t="s">
        <v>41</v>
      </c>
      <c r="E3" s="12"/>
      <c r="F3" s="8"/>
      <c r="G3" s="8"/>
      <c r="H3" s="8"/>
      <c r="I3" s="8">
        <f ca="1">C2/(F2-1)</f>
        <v>19.048076923076913</v>
      </c>
      <c r="J3" s="8"/>
      <c r="K3" s="8"/>
      <c r="L3" s="8"/>
      <c r="M3" s="8"/>
      <c r="N3" s="8"/>
    </row>
    <row r="4" spans="1:14" ht="26" customHeight="1" x14ac:dyDescent="0.2">
      <c r="A4" s="38">
        <v>43556</v>
      </c>
      <c r="B4" s="8">
        <v>-11</v>
      </c>
      <c r="C4" s="8" t="s">
        <v>53</v>
      </c>
      <c r="D4" s="12">
        <v>1</v>
      </c>
      <c r="E4" s="12"/>
      <c r="F4" s="8"/>
      <c r="G4" s="8"/>
      <c r="H4" s="8"/>
      <c r="I4" s="8"/>
      <c r="J4" s="8"/>
      <c r="K4" s="8"/>
      <c r="L4" s="8"/>
      <c r="M4" s="8"/>
      <c r="N4" s="8"/>
    </row>
    <row r="5" spans="1:14" ht="25" customHeight="1" x14ac:dyDescent="0.2">
      <c r="A5" s="38">
        <v>43557</v>
      </c>
      <c r="B5" s="8">
        <v>-11</v>
      </c>
      <c r="C5" s="8" t="s">
        <v>53</v>
      </c>
      <c r="D5" s="12">
        <v>1</v>
      </c>
      <c r="E5" s="12"/>
      <c r="F5" s="8"/>
      <c r="G5" s="8"/>
      <c r="H5" s="8"/>
      <c r="I5" s="8"/>
      <c r="J5" s="8"/>
      <c r="K5" s="8"/>
      <c r="L5" s="8"/>
      <c r="M5" s="8"/>
      <c r="N5" s="8"/>
    </row>
    <row r="6" spans="1:14" ht="25" customHeight="1" x14ac:dyDescent="0.2">
      <c r="A6" s="64">
        <v>43558</v>
      </c>
      <c r="B6" s="8">
        <v>-22</v>
      </c>
      <c r="C6" s="8" t="s">
        <v>169</v>
      </c>
      <c r="D6" s="12">
        <v>2</v>
      </c>
      <c r="E6" s="12"/>
      <c r="F6" s="8"/>
      <c r="G6" s="8"/>
      <c r="H6" s="8"/>
      <c r="I6" s="8"/>
      <c r="J6" s="8"/>
      <c r="K6" s="8"/>
      <c r="L6" s="8"/>
      <c r="M6" s="8"/>
      <c r="N6" s="8"/>
    </row>
    <row r="7" spans="1:14" ht="25" customHeight="1" x14ac:dyDescent="0.2">
      <c r="A7" s="64"/>
      <c r="B7" s="8">
        <v>-7.3</v>
      </c>
      <c r="C7" s="8" t="s">
        <v>170</v>
      </c>
      <c r="D7" s="12">
        <v>2</v>
      </c>
      <c r="E7" s="12"/>
      <c r="F7" s="8"/>
      <c r="G7" s="8"/>
      <c r="H7" s="8"/>
      <c r="I7" s="8"/>
      <c r="J7" s="8"/>
      <c r="K7" s="8"/>
      <c r="L7" s="8"/>
      <c r="M7" s="8"/>
      <c r="N7" s="8"/>
    </row>
    <row r="8" spans="1:14" ht="25" customHeight="1" x14ac:dyDescent="0.2">
      <c r="A8" s="64"/>
      <c r="B8" s="8">
        <v>-11</v>
      </c>
      <c r="C8" s="8" t="s">
        <v>53</v>
      </c>
      <c r="D8" s="12">
        <v>1</v>
      </c>
      <c r="E8" s="12"/>
      <c r="F8" s="8"/>
      <c r="G8" s="8"/>
      <c r="H8" s="8"/>
      <c r="I8" s="8"/>
      <c r="J8" s="8"/>
      <c r="K8" s="8"/>
      <c r="L8" s="8"/>
      <c r="M8" s="8"/>
      <c r="N8" s="8"/>
    </row>
    <row r="9" spans="1:14" ht="25" customHeight="1" x14ac:dyDescent="0.2">
      <c r="A9" s="64">
        <v>43559</v>
      </c>
      <c r="B9" s="8">
        <v>-9</v>
      </c>
      <c r="C9" s="8" t="s">
        <v>169</v>
      </c>
      <c r="D9" s="12">
        <v>2</v>
      </c>
      <c r="E9" s="12"/>
      <c r="F9" s="8"/>
      <c r="G9" s="8"/>
      <c r="H9" s="8"/>
      <c r="I9" s="8"/>
      <c r="J9" s="8"/>
      <c r="K9" s="8"/>
      <c r="L9" s="8"/>
      <c r="M9" s="8"/>
      <c r="N9" s="8"/>
    </row>
    <row r="10" spans="1:14" ht="25" customHeight="1" x14ac:dyDescent="0.2">
      <c r="A10" s="64"/>
      <c r="B10" s="8">
        <v>-11</v>
      </c>
      <c r="C10" s="8" t="s">
        <v>53</v>
      </c>
      <c r="D10" s="12">
        <v>1</v>
      </c>
      <c r="E10" s="12"/>
      <c r="F10" s="8"/>
      <c r="G10" s="8"/>
      <c r="H10" s="8"/>
      <c r="I10" s="8"/>
      <c r="J10" s="8"/>
      <c r="K10" s="8"/>
      <c r="L10" s="8"/>
      <c r="M10" s="8"/>
      <c r="N10" s="8"/>
    </row>
    <row r="11" spans="1:14" ht="25" customHeight="1" x14ac:dyDescent="0.2">
      <c r="A11" s="64"/>
      <c r="B11" s="8">
        <v>-1420</v>
      </c>
      <c r="C11" s="8" t="s">
        <v>176</v>
      </c>
      <c r="D11" s="12">
        <v>5</v>
      </c>
      <c r="E11" s="12"/>
      <c r="F11" s="8"/>
      <c r="G11" s="8"/>
      <c r="H11" s="8"/>
      <c r="I11" s="8"/>
      <c r="J11" s="8"/>
      <c r="K11" s="8"/>
      <c r="L11" s="8"/>
      <c r="M11" s="8"/>
      <c r="N11" s="8"/>
    </row>
    <row r="12" spans="1:14" ht="25" customHeight="1" x14ac:dyDescent="0.2">
      <c r="A12" s="64"/>
      <c r="B12" s="8">
        <v>-89</v>
      </c>
      <c r="C12" s="8" t="s">
        <v>171</v>
      </c>
      <c r="D12" s="12">
        <v>2</v>
      </c>
      <c r="E12" s="12"/>
      <c r="F12" s="8"/>
      <c r="G12" s="8"/>
      <c r="H12" s="8"/>
      <c r="I12" s="8"/>
      <c r="J12" s="8"/>
      <c r="K12" s="8"/>
      <c r="L12" s="8"/>
      <c r="M12" s="8"/>
      <c r="N12" s="8"/>
    </row>
    <row r="13" spans="1:14" ht="25" customHeight="1" x14ac:dyDescent="0.2">
      <c r="A13" s="70">
        <v>43560</v>
      </c>
      <c r="B13" s="8">
        <v>-13</v>
      </c>
      <c r="C13" s="8" t="s">
        <v>50</v>
      </c>
      <c r="D13" s="12">
        <v>3</v>
      </c>
      <c r="E13" s="12"/>
      <c r="F13" s="8"/>
      <c r="G13" s="8"/>
      <c r="H13" s="8"/>
      <c r="I13" s="8"/>
      <c r="J13" s="8"/>
      <c r="K13" s="8"/>
      <c r="L13" s="8"/>
      <c r="M13" s="8"/>
      <c r="N13" s="8"/>
    </row>
    <row r="14" spans="1:14" x14ac:dyDescent="0.2">
      <c r="A14" s="70"/>
      <c r="B14" s="8">
        <v>-6</v>
      </c>
      <c r="C14" s="8" t="s">
        <v>160</v>
      </c>
      <c r="D14" s="12">
        <v>2</v>
      </c>
    </row>
    <row r="15" spans="1:14" x14ac:dyDescent="0.2">
      <c r="A15" s="70"/>
      <c r="B15" s="8">
        <v>-5</v>
      </c>
      <c r="C15" s="8" t="s">
        <v>177</v>
      </c>
      <c r="D15" s="12">
        <v>2</v>
      </c>
    </row>
    <row r="16" spans="1:14" x14ac:dyDescent="0.2">
      <c r="A16" s="41">
        <v>43561</v>
      </c>
      <c r="B16" s="8">
        <v>-3</v>
      </c>
      <c r="C16" s="8" t="s">
        <v>160</v>
      </c>
      <c r="D16" s="12">
        <v>2</v>
      </c>
      <c r="H16" s="9"/>
      <c r="I16" s="4"/>
      <c r="J16" s="4"/>
    </row>
    <row r="17" spans="1:10" x14ac:dyDescent="0.2">
      <c r="A17" s="70">
        <v>43562</v>
      </c>
      <c r="B17" s="8">
        <v>-48</v>
      </c>
      <c r="C17" s="8" t="s">
        <v>174</v>
      </c>
      <c r="D17" s="12">
        <v>3</v>
      </c>
      <c r="H17" s="9"/>
      <c r="I17" s="4"/>
      <c r="J17" s="4"/>
    </row>
    <row r="18" spans="1:10" x14ac:dyDescent="0.2">
      <c r="A18" s="70"/>
      <c r="B18" s="8">
        <v>-30</v>
      </c>
      <c r="C18" s="8" t="s">
        <v>175</v>
      </c>
      <c r="D18" s="12">
        <v>3</v>
      </c>
      <c r="H18" s="9"/>
      <c r="I18" s="4"/>
      <c r="J18" s="4"/>
    </row>
    <row r="19" spans="1:10" x14ac:dyDescent="0.2">
      <c r="A19" s="70"/>
      <c r="B19" s="8">
        <v>-42.5</v>
      </c>
      <c r="C19" s="8" t="s">
        <v>169</v>
      </c>
      <c r="D19" s="12">
        <v>2</v>
      </c>
      <c r="H19" s="9"/>
      <c r="I19" s="4"/>
      <c r="J19" s="4"/>
    </row>
    <row r="20" spans="1:10" x14ac:dyDescent="0.2">
      <c r="A20" s="70"/>
      <c r="B20" s="8">
        <v>-2.5</v>
      </c>
      <c r="C20" s="8" t="s">
        <v>177</v>
      </c>
      <c r="D20" s="12">
        <v>2</v>
      </c>
      <c r="H20" s="9"/>
      <c r="I20" s="4"/>
      <c r="J20" s="4"/>
    </row>
    <row r="21" spans="1:10" x14ac:dyDescent="0.2">
      <c r="A21" s="70"/>
      <c r="B21" s="8">
        <v>-5.3</v>
      </c>
      <c r="C21" s="8" t="s">
        <v>178</v>
      </c>
      <c r="D21" s="12">
        <v>2</v>
      </c>
      <c r="H21" s="9" t="s">
        <v>43</v>
      </c>
      <c r="I21" s="4" t="s">
        <v>2</v>
      </c>
      <c r="J21" s="4" t="s">
        <v>44</v>
      </c>
    </row>
    <row r="22" spans="1:10" x14ac:dyDescent="0.2">
      <c r="A22" s="70"/>
      <c r="B22" s="8">
        <v>-3.33</v>
      </c>
      <c r="C22" s="8" t="s">
        <v>160</v>
      </c>
      <c r="D22" s="12">
        <v>2</v>
      </c>
      <c r="H22">
        <v>1</v>
      </c>
      <c r="I22" s="4" t="s">
        <v>142</v>
      </c>
      <c r="J22">
        <f>SUMIF($D$4:$D324,H22,$B$4:$B$324)</f>
        <v>-242</v>
      </c>
    </row>
    <row r="23" spans="1:10" x14ac:dyDescent="0.2">
      <c r="A23" s="64">
        <v>43563</v>
      </c>
      <c r="B23" s="8">
        <v>-11</v>
      </c>
      <c r="C23" s="8" t="s">
        <v>53</v>
      </c>
      <c r="D23" s="12">
        <v>1</v>
      </c>
      <c r="H23">
        <v>2</v>
      </c>
      <c r="I23" s="4" t="s">
        <v>143</v>
      </c>
      <c r="J23">
        <f ca="1">SUMIF($D$4:$D325,H23,$B$4:$B$324)</f>
        <v>-737.80000000000007</v>
      </c>
    </row>
    <row r="24" spans="1:10" x14ac:dyDescent="0.2">
      <c r="A24" s="64"/>
      <c r="B24" s="8">
        <v>-58.52</v>
      </c>
      <c r="C24" s="8" t="s">
        <v>183</v>
      </c>
      <c r="D24" s="12">
        <v>2</v>
      </c>
      <c r="I24" s="4"/>
    </row>
    <row r="25" spans="1:10" x14ac:dyDescent="0.2">
      <c r="A25" s="64"/>
      <c r="B25" s="8">
        <v>-6.3</v>
      </c>
      <c r="C25" s="8" t="s">
        <v>184</v>
      </c>
      <c r="D25" s="12">
        <v>2</v>
      </c>
      <c r="I25" s="4"/>
    </row>
    <row r="26" spans="1:10" x14ac:dyDescent="0.2">
      <c r="A26" s="64"/>
      <c r="B26" s="8">
        <v>-4</v>
      </c>
      <c r="C26" s="8" t="s">
        <v>169</v>
      </c>
      <c r="D26" s="12">
        <v>2</v>
      </c>
      <c r="I26" s="4"/>
    </row>
    <row r="27" spans="1:10" x14ac:dyDescent="0.2">
      <c r="A27" s="64">
        <v>43564</v>
      </c>
      <c r="B27" s="8">
        <v>-11</v>
      </c>
      <c r="C27" s="8" t="s">
        <v>53</v>
      </c>
      <c r="D27" s="12">
        <v>1</v>
      </c>
      <c r="H27">
        <v>3</v>
      </c>
      <c r="I27" s="4" t="s">
        <v>45</v>
      </c>
      <c r="J27">
        <f ca="1">SUMIF($D$4:$D326,H27,$B$4:$B$324)</f>
        <v>-1568.3</v>
      </c>
    </row>
    <row r="28" spans="1:10" x14ac:dyDescent="0.2">
      <c r="A28" s="64"/>
      <c r="B28" s="8">
        <v>-10.199999999999999</v>
      </c>
      <c r="C28" s="8" t="s">
        <v>169</v>
      </c>
      <c r="D28" s="12">
        <v>2</v>
      </c>
      <c r="I28" s="4"/>
    </row>
    <row r="29" spans="1:10" x14ac:dyDescent="0.2">
      <c r="A29" s="38">
        <v>43565</v>
      </c>
      <c r="B29" s="8">
        <v>-11</v>
      </c>
      <c r="C29" s="8" t="s">
        <v>53</v>
      </c>
      <c r="D29" s="12">
        <v>1</v>
      </c>
      <c r="H29">
        <v>4</v>
      </c>
      <c r="I29" s="4" t="s">
        <v>46</v>
      </c>
      <c r="J29">
        <f ca="1">SUMIF($D$4:$D327,H29,$B$4:$B$324)</f>
        <v>0</v>
      </c>
    </row>
    <row r="30" spans="1:10" x14ac:dyDescent="0.2">
      <c r="A30" s="42"/>
      <c r="B30" s="8">
        <v>-10</v>
      </c>
      <c r="C30" s="8" t="s">
        <v>169</v>
      </c>
      <c r="D30" s="12">
        <v>2</v>
      </c>
      <c r="I30" s="4"/>
    </row>
    <row r="31" spans="1:10" x14ac:dyDescent="0.2">
      <c r="A31" s="42"/>
      <c r="B31" s="8">
        <v>-12</v>
      </c>
      <c r="C31" s="8" t="s">
        <v>171</v>
      </c>
      <c r="D31" s="12">
        <v>2</v>
      </c>
      <c r="I31" s="4"/>
    </row>
    <row r="32" spans="1:10" x14ac:dyDescent="0.2">
      <c r="A32" s="42"/>
      <c r="B32" s="8">
        <v>-20</v>
      </c>
      <c r="C32" s="8" t="s">
        <v>188</v>
      </c>
      <c r="D32" s="12">
        <v>2</v>
      </c>
      <c r="I32" s="4"/>
    </row>
    <row r="33" spans="1:10" x14ac:dyDescent="0.2">
      <c r="A33" s="40"/>
      <c r="B33" s="8">
        <v>-5.3</v>
      </c>
      <c r="C33" s="8" t="s">
        <v>187</v>
      </c>
      <c r="D33" s="12">
        <v>2</v>
      </c>
      <c r="I33" s="4"/>
    </row>
    <row r="34" spans="1:10" x14ac:dyDescent="0.2">
      <c r="A34" s="44">
        <v>43566</v>
      </c>
      <c r="B34" s="8">
        <v>-11</v>
      </c>
      <c r="C34" s="8" t="s">
        <v>53</v>
      </c>
      <c r="D34" s="12">
        <v>1</v>
      </c>
      <c r="H34">
        <v>5</v>
      </c>
      <c r="I34" s="4" t="s">
        <v>40</v>
      </c>
      <c r="J34">
        <f ca="1">SUMIF($D$4:$D328,H34,$B$4:$B$324)</f>
        <v>-1420</v>
      </c>
    </row>
    <row r="35" spans="1:10" x14ac:dyDescent="0.2">
      <c r="A35" s="44"/>
      <c r="B35" s="8">
        <v>-20</v>
      </c>
      <c r="C35" s="8" t="s">
        <v>191</v>
      </c>
      <c r="D35" s="12">
        <v>3</v>
      </c>
      <c r="I35" s="4"/>
    </row>
    <row r="36" spans="1:10" x14ac:dyDescent="0.2">
      <c r="A36" s="44"/>
      <c r="B36" s="8">
        <v>-8</v>
      </c>
      <c r="C36" s="8" t="s">
        <v>169</v>
      </c>
      <c r="D36" s="12">
        <v>2</v>
      </c>
      <c r="I36" s="4"/>
    </row>
    <row r="37" spans="1:10" x14ac:dyDescent="0.2">
      <c r="A37" s="64">
        <v>43567</v>
      </c>
      <c r="B37" s="8">
        <v>-14</v>
      </c>
      <c r="C37" s="8" t="s">
        <v>169</v>
      </c>
      <c r="D37" s="12">
        <v>2</v>
      </c>
      <c r="I37" s="4"/>
    </row>
    <row r="38" spans="1:10" x14ac:dyDescent="0.2">
      <c r="A38" s="64"/>
      <c r="B38" s="8">
        <v>-59.9</v>
      </c>
      <c r="C38" s="8" t="s">
        <v>196</v>
      </c>
      <c r="D38" s="12">
        <v>3</v>
      </c>
      <c r="I38" s="4"/>
    </row>
    <row r="39" spans="1:10" x14ac:dyDescent="0.2">
      <c r="A39" s="64"/>
      <c r="B39" s="8">
        <v>-31.1</v>
      </c>
      <c r="C39" s="8" t="s">
        <v>195</v>
      </c>
      <c r="D39" s="12">
        <v>2</v>
      </c>
      <c r="I39" s="4"/>
    </row>
    <row r="40" spans="1:10" x14ac:dyDescent="0.2">
      <c r="A40" s="64"/>
      <c r="B40" s="8">
        <v>-11</v>
      </c>
      <c r="C40" s="8" t="s">
        <v>53</v>
      </c>
      <c r="D40" s="12">
        <v>1</v>
      </c>
      <c r="I40" s="4"/>
    </row>
    <row r="41" spans="1:10" x14ac:dyDescent="0.2">
      <c r="A41" s="70">
        <v>43568</v>
      </c>
      <c r="B41" s="8">
        <v>-10</v>
      </c>
      <c r="C41" s="8" t="s">
        <v>194</v>
      </c>
      <c r="D41" s="12">
        <v>3</v>
      </c>
      <c r="I41" s="4"/>
    </row>
    <row r="42" spans="1:10" x14ac:dyDescent="0.2">
      <c r="A42" s="70"/>
      <c r="B42" s="8">
        <v>-4.5</v>
      </c>
      <c r="C42" s="8" t="s">
        <v>169</v>
      </c>
      <c r="D42" s="12">
        <v>2</v>
      </c>
      <c r="I42" s="4"/>
    </row>
    <row r="43" spans="1:10" x14ac:dyDescent="0.2">
      <c r="A43" s="70"/>
      <c r="B43" s="8">
        <v>-21.7</v>
      </c>
      <c r="C43" s="8" t="s">
        <v>193</v>
      </c>
      <c r="D43" s="12">
        <v>2</v>
      </c>
      <c r="I43" s="4"/>
    </row>
    <row r="44" spans="1:10" x14ac:dyDescent="0.2">
      <c r="A44" s="70">
        <v>43569</v>
      </c>
      <c r="B44" s="8">
        <v>-13.35</v>
      </c>
      <c r="C44" s="8" t="s">
        <v>160</v>
      </c>
      <c r="D44" s="12">
        <v>2</v>
      </c>
      <c r="I44" s="4"/>
    </row>
    <row r="45" spans="1:10" x14ac:dyDescent="0.2">
      <c r="A45" s="70"/>
      <c r="B45" s="8">
        <v>-231.53</v>
      </c>
      <c r="C45" s="8" t="s">
        <v>192</v>
      </c>
      <c r="D45" s="12">
        <v>3</v>
      </c>
      <c r="I45" s="4"/>
    </row>
    <row r="46" spans="1:10" x14ac:dyDescent="0.2">
      <c r="A46" s="70"/>
      <c r="B46" s="8">
        <v>-4</v>
      </c>
      <c r="C46" s="8" t="s">
        <v>160</v>
      </c>
      <c r="D46" s="12">
        <v>2</v>
      </c>
      <c r="I46" s="4"/>
    </row>
    <row r="47" spans="1:10" x14ac:dyDescent="0.2">
      <c r="A47" s="64">
        <v>43570</v>
      </c>
      <c r="B47" s="8">
        <v>-16</v>
      </c>
      <c r="C47" s="8" t="s">
        <v>169</v>
      </c>
      <c r="D47" s="12">
        <v>2</v>
      </c>
      <c r="I47" s="4"/>
    </row>
    <row r="48" spans="1:10" x14ac:dyDescent="0.2">
      <c r="A48" s="64"/>
      <c r="B48" s="8">
        <v>-189</v>
      </c>
      <c r="C48" s="8" t="s">
        <v>197</v>
      </c>
      <c r="D48" s="12">
        <v>3</v>
      </c>
      <c r="I48" s="4"/>
    </row>
    <row r="49" spans="1:10" x14ac:dyDescent="0.2">
      <c r="A49" s="64"/>
      <c r="B49" s="8">
        <v>-410</v>
      </c>
      <c r="C49" s="8" t="s">
        <v>198</v>
      </c>
      <c r="D49" s="12">
        <v>3</v>
      </c>
      <c r="I49" s="4"/>
    </row>
    <row r="50" spans="1:10" x14ac:dyDescent="0.2">
      <c r="A50" s="64"/>
      <c r="B50" s="8">
        <v>-2</v>
      </c>
      <c r="C50" s="8" t="s">
        <v>171</v>
      </c>
      <c r="D50" s="12">
        <v>2</v>
      </c>
      <c r="I50" s="4"/>
    </row>
    <row r="51" spans="1:10" x14ac:dyDescent="0.2">
      <c r="A51" s="64"/>
      <c r="B51" s="8">
        <v>-11</v>
      </c>
      <c r="C51" s="8" t="s">
        <v>53</v>
      </c>
      <c r="D51" s="12">
        <v>1</v>
      </c>
      <c r="I51" s="4"/>
    </row>
    <row r="52" spans="1:10" x14ac:dyDescent="0.2">
      <c r="A52" s="64">
        <v>43571</v>
      </c>
      <c r="B52" s="8">
        <v>-16</v>
      </c>
      <c r="C52" s="8" t="s">
        <v>169</v>
      </c>
      <c r="D52" s="12">
        <v>2</v>
      </c>
      <c r="I52" s="4"/>
    </row>
    <row r="53" spans="1:10" x14ac:dyDescent="0.2">
      <c r="A53" s="64"/>
      <c r="B53" s="8">
        <v>-35</v>
      </c>
      <c r="C53" s="8" t="s">
        <v>199</v>
      </c>
      <c r="D53" s="12">
        <v>3</v>
      </c>
      <c r="I53" s="4"/>
    </row>
    <row r="54" spans="1:10" x14ac:dyDescent="0.2">
      <c r="A54" s="64"/>
      <c r="B54" s="8">
        <v>-7</v>
      </c>
      <c r="C54" s="8" t="s">
        <v>184</v>
      </c>
      <c r="D54" s="12">
        <v>2</v>
      </c>
      <c r="I54" s="4"/>
    </row>
    <row r="55" spans="1:10" x14ac:dyDescent="0.2">
      <c r="A55" s="64"/>
      <c r="B55" s="8">
        <v>-75</v>
      </c>
      <c r="C55" s="8" t="s">
        <v>205</v>
      </c>
      <c r="D55" s="12">
        <v>3</v>
      </c>
      <c r="I55" s="4"/>
    </row>
    <row r="56" spans="1:10" x14ac:dyDescent="0.2">
      <c r="A56" s="64"/>
      <c r="B56" s="8">
        <v>-11</v>
      </c>
      <c r="C56" s="8" t="s">
        <v>53</v>
      </c>
      <c r="D56" s="12">
        <v>1</v>
      </c>
      <c r="I56" s="4" t="s">
        <v>144</v>
      </c>
      <c r="J56">
        <f ca="1">SUM(J22:J34)</f>
        <v>-3968.1</v>
      </c>
    </row>
    <row r="57" spans="1:10" x14ac:dyDescent="0.2">
      <c r="A57" s="64">
        <v>43572</v>
      </c>
      <c r="B57" s="8">
        <v>-15</v>
      </c>
      <c r="C57" s="8" t="s">
        <v>169</v>
      </c>
      <c r="D57" s="12">
        <v>2</v>
      </c>
      <c r="I57" s="4"/>
    </row>
    <row r="58" spans="1:10" x14ac:dyDescent="0.2">
      <c r="A58" s="64"/>
      <c r="B58" s="8">
        <v>-7</v>
      </c>
      <c r="C58" s="8" t="s">
        <v>171</v>
      </c>
      <c r="D58" s="12">
        <v>2</v>
      </c>
      <c r="I58" s="4"/>
    </row>
    <row r="59" spans="1:10" x14ac:dyDescent="0.2">
      <c r="A59" s="64"/>
      <c r="B59" s="8">
        <v>-10</v>
      </c>
      <c r="C59" s="8" t="s">
        <v>203</v>
      </c>
      <c r="D59" s="12">
        <v>3</v>
      </c>
      <c r="I59" s="4"/>
    </row>
    <row r="60" spans="1:10" x14ac:dyDescent="0.2">
      <c r="A60" s="64"/>
      <c r="B60" s="8">
        <v>-215</v>
      </c>
      <c r="C60" s="8" t="s">
        <v>204</v>
      </c>
      <c r="D60" s="12">
        <v>3</v>
      </c>
      <c r="I60" s="4"/>
    </row>
    <row r="61" spans="1:10" x14ac:dyDescent="0.2">
      <c r="A61" s="64"/>
      <c r="B61" s="8">
        <v>-11</v>
      </c>
      <c r="C61" s="8" t="s">
        <v>53</v>
      </c>
      <c r="D61" s="12">
        <v>1</v>
      </c>
    </row>
    <row r="62" spans="1:10" x14ac:dyDescent="0.2">
      <c r="A62" s="64">
        <v>43573</v>
      </c>
      <c r="B62" s="8">
        <v>-37</v>
      </c>
      <c r="C62" s="8" t="s">
        <v>169</v>
      </c>
      <c r="D62" s="12">
        <v>2</v>
      </c>
    </row>
    <row r="63" spans="1:10" x14ac:dyDescent="0.2">
      <c r="A63" s="64"/>
      <c r="B63" s="8">
        <v>-11</v>
      </c>
      <c r="C63" s="8" t="s">
        <v>53</v>
      </c>
      <c r="D63" s="12">
        <v>1</v>
      </c>
    </row>
    <row r="64" spans="1:10" x14ac:dyDescent="0.2">
      <c r="A64" s="64">
        <v>43574</v>
      </c>
      <c r="B64" s="8">
        <v>-4.5</v>
      </c>
      <c r="C64" s="8" t="s">
        <v>169</v>
      </c>
      <c r="D64" s="12">
        <v>2</v>
      </c>
    </row>
    <row r="65" spans="1:4" x14ac:dyDescent="0.2">
      <c r="A65" s="64"/>
      <c r="B65" s="8">
        <v>-11</v>
      </c>
      <c r="C65" s="8" t="s">
        <v>53</v>
      </c>
      <c r="D65" s="12">
        <v>1</v>
      </c>
    </row>
    <row r="66" spans="1:4" x14ac:dyDescent="0.2">
      <c r="A66" s="70">
        <v>43575</v>
      </c>
      <c r="B66" s="8">
        <v>-22.6</v>
      </c>
      <c r="C66" s="8" t="s">
        <v>201</v>
      </c>
      <c r="D66" s="12">
        <v>2</v>
      </c>
    </row>
    <row r="67" spans="1:4" x14ac:dyDescent="0.2">
      <c r="A67" s="70"/>
      <c r="B67" s="8">
        <v>-14.5</v>
      </c>
      <c r="C67" s="8" t="s">
        <v>202</v>
      </c>
      <c r="D67" s="12">
        <v>2</v>
      </c>
    </row>
    <row r="68" spans="1:4" x14ac:dyDescent="0.2">
      <c r="A68" s="70">
        <v>43576</v>
      </c>
      <c r="B68" s="8">
        <v>-78</v>
      </c>
      <c r="C68" s="8" t="s">
        <v>50</v>
      </c>
      <c r="D68" s="12">
        <v>3</v>
      </c>
    </row>
    <row r="69" spans="1:4" x14ac:dyDescent="0.2">
      <c r="A69" s="70"/>
      <c r="B69" s="8">
        <v>-11.92</v>
      </c>
      <c r="C69" s="8" t="s">
        <v>212</v>
      </c>
      <c r="D69" s="12">
        <v>3</v>
      </c>
    </row>
    <row r="70" spans="1:4" x14ac:dyDescent="0.2">
      <c r="A70" s="70"/>
      <c r="B70" s="8">
        <v>-9.5</v>
      </c>
      <c r="C70" s="8" t="s">
        <v>200</v>
      </c>
      <c r="D70" s="12">
        <v>2</v>
      </c>
    </row>
    <row r="71" spans="1:4" x14ac:dyDescent="0.2">
      <c r="A71" s="64">
        <v>43577</v>
      </c>
      <c r="B71" s="8">
        <v>-4</v>
      </c>
      <c r="C71" s="8" t="s">
        <v>169</v>
      </c>
      <c r="D71" s="12">
        <v>2</v>
      </c>
    </row>
    <row r="72" spans="1:4" x14ac:dyDescent="0.2">
      <c r="A72" s="64"/>
      <c r="B72" s="8">
        <v>-12.22</v>
      </c>
      <c r="C72" s="8" t="s">
        <v>171</v>
      </c>
      <c r="D72" s="12">
        <v>2</v>
      </c>
    </row>
    <row r="73" spans="1:4" x14ac:dyDescent="0.2">
      <c r="A73" s="64"/>
      <c r="B73" s="8">
        <v>-11</v>
      </c>
      <c r="C73" s="8" t="s">
        <v>53</v>
      </c>
      <c r="D73" s="12">
        <v>1</v>
      </c>
    </row>
    <row r="74" spans="1:4" x14ac:dyDescent="0.2">
      <c r="A74" s="64">
        <v>43578</v>
      </c>
      <c r="B74" s="8">
        <v>-16</v>
      </c>
      <c r="C74" s="8" t="s">
        <v>169</v>
      </c>
      <c r="D74" s="12">
        <v>2</v>
      </c>
    </row>
    <row r="75" spans="1:4" x14ac:dyDescent="0.2">
      <c r="A75" s="64"/>
      <c r="B75" s="8">
        <v>-2</v>
      </c>
      <c r="C75" s="8" t="s">
        <v>171</v>
      </c>
      <c r="D75" s="12">
        <v>2</v>
      </c>
    </row>
    <row r="76" spans="1:4" x14ac:dyDescent="0.2">
      <c r="A76" s="64"/>
      <c r="B76" s="8">
        <v>-2.5</v>
      </c>
      <c r="C76" s="8" t="s">
        <v>206</v>
      </c>
      <c r="D76" s="12">
        <v>2</v>
      </c>
    </row>
    <row r="77" spans="1:4" x14ac:dyDescent="0.2">
      <c r="A77" s="64"/>
      <c r="B77" s="8">
        <v>-11</v>
      </c>
      <c r="C77" s="8" t="s">
        <v>53</v>
      </c>
      <c r="D77" s="12">
        <v>1</v>
      </c>
    </row>
    <row r="78" spans="1:4" x14ac:dyDescent="0.2">
      <c r="A78" s="64">
        <v>43579</v>
      </c>
      <c r="B78" s="8">
        <v>-14</v>
      </c>
      <c r="C78" s="8" t="s">
        <v>169</v>
      </c>
      <c r="D78" s="12">
        <v>2</v>
      </c>
    </row>
    <row r="79" spans="1:4" x14ac:dyDescent="0.2">
      <c r="A79" s="64"/>
      <c r="B79" s="8">
        <v>-13.6</v>
      </c>
      <c r="C79" s="8" t="s">
        <v>171</v>
      </c>
      <c r="D79" s="12">
        <v>2</v>
      </c>
    </row>
    <row r="80" spans="1:4" x14ac:dyDescent="0.2">
      <c r="A80" s="64"/>
      <c r="B80" s="8">
        <v>-18</v>
      </c>
      <c r="C80" s="8" t="s">
        <v>210</v>
      </c>
      <c r="D80" s="12">
        <v>2</v>
      </c>
    </row>
    <row r="81" spans="1:4" x14ac:dyDescent="0.2">
      <c r="A81" s="64"/>
      <c r="B81" s="8">
        <v>-11</v>
      </c>
      <c r="C81" s="8" t="s">
        <v>53</v>
      </c>
      <c r="D81" s="12">
        <v>1</v>
      </c>
    </row>
    <row r="82" spans="1:4" x14ac:dyDescent="0.2">
      <c r="A82" s="64">
        <v>43580</v>
      </c>
      <c r="B82" s="8">
        <v>-11</v>
      </c>
      <c r="C82" s="8" t="s">
        <v>53</v>
      </c>
      <c r="D82" s="12">
        <v>1</v>
      </c>
    </row>
    <row r="83" spans="1:4" x14ac:dyDescent="0.2">
      <c r="A83" s="64"/>
      <c r="B83" s="8">
        <v>-2.5</v>
      </c>
      <c r="C83" s="8" t="s">
        <v>208</v>
      </c>
      <c r="D83" s="12">
        <v>2</v>
      </c>
    </row>
    <row r="84" spans="1:4" x14ac:dyDescent="0.2">
      <c r="A84" s="64"/>
      <c r="B84" s="8">
        <v>-27.67</v>
      </c>
      <c r="C84" s="8" t="s">
        <v>169</v>
      </c>
      <c r="D84" s="12">
        <v>2</v>
      </c>
    </row>
    <row r="85" spans="1:4" x14ac:dyDescent="0.2">
      <c r="A85" s="64">
        <v>43581</v>
      </c>
      <c r="B85" s="8">
        <v>-10.5</v>
      </c>
      <c r="C85" s="8" t="s">
        <v>169</v>
      </c>
      <c r="D85" s="12"/>
    </row>
    <row r="86" spans="1:4" x14ac:dyDescent="0.2">
      <c r="A86" s="64"/>
      <c r="B86" s="8">
        <v>-11</v>
      </c>
      <c r="C86" s="8" t="s">
        <v>53</v>
      </c>
      <c r="D86" s="12">
        <v>1</v>
      </c>
    </row>
    <row r="87" spans="1:4" x14ac:dyDescent="0.2">
      <c r="A87" s="70">
        <v>43582</v>
      </c>
      <c r="B87" s="8">
        <v>-3.31</v>
      </c>
      <c r="C87" s="8" t="s">
        <v>160</v>
      </c>
      <c r="D87" s="12">
        <v>2</v>
      </c>
    </row>
    <row r="88" spans="1:4" x14ac:dyDescent="0.2">
      <c r="A88" s="70"/>
      <c r="B88" s="8">
        <v>-7.6</v>
      </c>
      <c r="C88" s="8" t="s">
        <v>211</v>
      </c>
      <c r="D88" s="12">
        <v>3</v>
      </c>
    </row>
    <row r="89" spans="1:4" x14ac:dyDescent="0.2">
      <c r="A89" s="70"/>
      <c r="B89" s="8">
        <v>-94.35</v>
      </c>
      <c r="C89" s="8" t="s">
        <v>194</v>
      </c>
      <c r="D89" s="12">
        <v>3</v>
      </c>
    </row>
    <row r="90" spans="1:4" x14ac:dyDescent="0.2">
      <c r="A90" s="70"/>
      <c r="B90" s="8">
        <v>-11.9</v>
      </c>
      <c r="C90" s="8" t="s">
        <v>209</v>
      </c>
      <c r="D90" s="12"/>
    </row>
    <row r="91" spans="1:4" x14ac:dyDescent="0.2">
      <c r="A91" s="70"/>
      <c r="B91" s="12">
        <v>-30</v>
      </c>
      <c r="C91" s="12" t="s">
        <v>175</v>
      </c>
      <c r="D91" s="12">
        <v>3</v>
      </c>
    </row>
    <row r="92" spans="1:4" x14ac:dyDescent="0.2">
      <c r="A92" s="64">
        <v>43583</v>
      </c>
      <c r="B92" s="12">
        <v>-15</v>
      </c>
      <c r="C92" s="12" t="s">
        <v>171</v>
      </c>
      <c r="D92" s="12">
        <v>2</v>
      </c>
    </row>
    <row r="93" spans="1:4" x14ac:dyDescent="0.2">
      <c r="A93" s="64"/>
      <c r="B93" s="12">
        <v>-22</v>
      </c>
      <c r="C93" s="12" t="s">
        <v>169</v>
      </c>
      <c r="D93" s="12">
        <v>2</v>
      </c>
    </row>
    <row r="94" spans="1:4" x14ac:dyDescent="0.2">
      <c r="A94" s="64"/>
      <c r="B94" s="8">
        <v>-11</v>
      </c>
      <c r="C94" s="8" t="s">
        <v>53</v>
      </c>
      <c r="D94" s="12">
        <v>1</v>
      </c>
    </row>
    <row r="95" spans="1:4" x14ac:dyDescent="0.2">
      <c r="A95" s="64">
        <v>43584</v>
      </c>
      <c r="B95" s="8">
        <v>-16</v>
      </c>
      <c r="C95" s="8" t="s">
        <v>169</v>
      </c>
      <c r="D95" s="12">
        <v>2</v>
      </c>
    </row>
    <row r="96" spans="1:4" x14ac:dyDescent="0.2">
      <c r="A96" s="64"/>
      <c r="B96" s="8">
        <v>-11</v>
      </c>
      <c r="C96" s="8" t="s">
        <v>53</v>
      </c>
      <c r="D96" s="12">
        <v>1</v>
      </c>
    </row>
    <row r="97" spans="1:9" x14ac:dyDescent="0.2">
      <c r="A97" s="38">
        <v>43585</v>
      </c>
      <c r="B97" s="8">
        <v>-11</v>
      </c>
      <c r="C97" s="8" t="s">
        <v>53</v>
      </c>
      <c r="D97" s="12">
        <v>1</v>
      </c>
    </row>
    <row r="98" spans="1:9" x14ac:dyDescent="0.2">
      <c r="A98" s="38"/>
      <c r="B98" s="8"/>
      <c r="C98" s="8"/>
    </row>
    <row r="99" spans="1:9" x14ac:dyDescent="0.2">
      <c r="A99" s="8"/>
      <c r="B99" s="8"/>
      <c r="C99" s="8"/>
    </row>
    <row r="100" spans="1:9" x14ac:dyDescent="0.2">
      <c r="A100" s="8"/>
      <c r="B100" s="8"/>
      <c r="C100" s="8"/>
    </row>
    <row r="101" spans="1:9" x14ac:dyDescent="0.2">
      <c r="A101" s="8"/>
      <c r="B101" s="8"/>
      <c r="C101" s="8"/>
    </row>
    <row r="102" spans="1:9" x14ac:dyDescent="0.2">
      <c r="A102" s="8"/>
      <c r="B102" s="8"/>
      <c r="C102" s="8"/>
    </row>
    <row r="103" spans="1:9" x14ac:dyDescent="0.2">
      <c r="A103" s="8"/>
      <c r="B103" s="8"/>
      <c r="C103" s="8"/>
    </row>
    <row r="104" spans="1:9" x14ac:dyDescent="0.2">
      <c r="A104" s="8"/>
      <c r="B104" s="8"/>
      <c r="C104" s="8"/>
    </row>
    <row r="105" spans="1:9" x14ac:dyDescent="0.2">
      <c r="A105" s="8"/>
      <c r="B105" s="8"/>
      <c r="C105" s="8"/>
    </row>
    <row r="106" spans="1:9" x14ac:dyDescent="0.2">
      <c r="A106" s="8"/>
      <c r="B106" s="8"/>
      <c r="C106" s="8"/>
    </row>
    <row r="107" spans="1:9" x14ac:dyDescent="0.2">
      <c r="A107" s="8"/>
      <c r="B107" s="8"/>
      <c r="C107" s="8"/>
    </row>
    <row r="108" spans="1:9" x14ac:dyDescent="0.2">
      <c r="A108" s="8"/>
      <c r="B108" s="8"/>
      <c r="C108" s="8"/>
    </row>
    <row r="109" spans="1:9" x14ac:dyDescent="0.2">
      <c r="A109" s="8"/>
      <c r="B109" s="8"/>
      <c r="C109" s="8"/>
    </row>
    <row r="110" spans="1:9" x14ac:dyDescent="0.2">
      <c r="A110" s="8"/>
      <c r="B110" s="8"/>
      <c r="C110" s="8"/>
      <c r="H110" s="13"/>
      <c r="I110" s="13"/>
    </row>
    <row r="111" spans="1:9" x14ac:dyDescent="0.2">
      <c r="A111" s="8"/>
      <c r="B111" s="8"/>
      <c r="C111" s="8"/>
      <c r="H111" s="13"/>
      <c r="I111" s="13"/>
    </row>
    <row r="112" spans="1:9" x14ac:dyDescent="0.2">
      <c r="A112" s="8"/>
      <c r="B112" s="8"/>
      <c r="C112" s="8"/>
      <c r="H112" s="13"/>
      <c r="I112" s="13"/>
    </row>
    <row r="113" spans="1:9" x14ac:dyDescent="0.2">
      <c r="A113" s="8"/>
      <c r="B113" s="8"/>
      <c r="C113" s="8"/>
      <c r="H113" s="13"/>
      <c r="I113" s="13"/>
    </row>
    <row r="114" spans="1:9" x14ac:dyDescent="0.2">
      <c r="A114" s="8"/>
      <c r="B114" s="8"/>
      <c r="C114" s="8"/>
      <c r="H114" s="13"/>
      <c r="I114" s="13"/>
    </row>
    <row r="115" spans="1:9" x14ac:dyDescent="0.2">
      <c r="A115" s="8"/>
      <c r="B115" s="8"/>
      <c r="C115" s="8"/>
      <c r="H115" s="13"/>
      <c r="I115" s="13"/>
    </row>
    <row r="116" spans="1:9" x14ac:dyDescent="0.2">
      <c r="A116" s="8"/>
      <c r="B116" s="8"/>
      <c r="C116" s="8"/>
      <c r="H116" s="13"/>
      <c r="I116" s="13"/>
    </row>
    <row r="117" spans="1:9" x14ac:dyDescent="0.2">
      <c r="A117" s="8"/>
      <c r="B117" s="8"/>
      <c r="C117" s="8"/>
      <c r="H117" s="13"/>
      <c r="I117" s="13"/>
    </row>
    <row r="118" spans="1:9" x14ac:dyDescent="0.2">
      <c r="A118" s="8"/>
      <c r="B118" s="8"/>
      <c r="C118" s="8"/>
      <c r="H118" s="13"/>
      <c r="I118" s="13"/>
    </row>
    <row r="119" spans="1:9" x14ac:dyDescent="0.2">
      <c r="A119" s="8"/>
      <c r="B119" s="8"/>
      <c r="C119" s="8"/>
      <c r="H119" s="13"/>
      <c r="I119" s="13"/>
    </row>
    <row r="120" spans="1:9" x14ac:dyDescent="0.2">
      <c r="A120" s="8"/>
      <c r="B120" s="8"/>
      <c r="C120" s="8"/>
      <c r="H120" s="13"/>
      <c r="I120" s="13"/>
    </row>
    <row r="121" spans="1:9" x14ac:dyDescent="0.2">
      <c r="A121" s="8"/>
      <c r="B121" s="8"/>
      <c r="C121" s="8"/>
      <c r="H121" s="13"/>
      <c r="I121" s="13"/>
    </row>
    <row r="122" spans="1:9" x14ac:dyDescent="0.2">
      <c r="A122" s="8"/>
      <c r="B122" s="8"/>
      <c r="C122" s="8"/>
      <c r="H122" s="13"/>
      <c r="I122" s="13"/>
    </row>
    <row r="123" spans="1:9" x14ac:dyDescent="0.2">
      <c r="A123" s="8"/>
      <c r="B123" s="8"/>
      <c r="C123" s="8"/>
      <c r="H123" s="13"/>
      <c r="I123" s="13"/>
    </row>
    <row r="124" spans="1:9" x14ac:dyDescent="0.2">
      <c r="A124" s="8"/>
      <c r="B124" s="8"/>
      <c r="C124" s="8"/>
      <c r="H124" s="13"/>
      <c r="I124" s="13"/>
    </row>
    <row r="125" spans="1:9" x14ac:dyDescent="0.2">
      <c r="A125" s="8"/>
      <c r="B125" s="8"/>
      <c r="C125" s="8"/>
      <c r="H125" s="13"/>
      <c r="I125" s="13"/>
    </row>
    <row r="126" spans="1:9" x14ac:dyDescent="0.2">
      <c r="A126" s="8"/>
      <c r="B126" s="8"/>
      <c r="C126" s="8"/>
      <c r="H126" s="13"/>
      <c r="I126" s="13"/>
    </row>
    <row r="127" spans="1:9" x14ac:dyDescent="0.2">
      <c r="A127" s="8"/>
      <c r="B127" s="8"/>
      <c r="C127" s="8"/>
      <c r="H127" s="13"/>
      <c r="I127" s="13"/>
    </row>
    <row r="128" spans="1:9" x14ac:dyDescent="0.2">
      <c r="A128" s="8"/>
      <c r="B128" s="8"/>
      <c r="C128" s="8"/>
      <c r="H128" s="13"/>
      <c r="I128" s="13"/>
    </row>
    <row r="129" spans="1:3" x14ac:dyDescent="0.2">
      <c r="A129" s="8"/>
      <c r="B129" s="8"/>
      <c r="C129" s="8"/>
    </row>
    <row r="130" spans="1:3" x14ac:dyDescent="0.2">
      <c r="A130" s="8"/>
      <c r="B130" s="8"/>
      <c r="C130" s="8"/>
    </row>
    <row r="131" spans="1:3" x14ac:dyDescent="0.2">
      <c r="A131" s="8"/>
      <c r="B131" s="8"/>
      <c r="C131" s="8"/>
    </row>
    <row r="132" spans="1:3" x14ac:dyDescent="0.2">
      <c r="A132" s="8"/>
      <c r="B132" s="8"/>
      <c r="C132" s="8"/>
    </row>
    <row r="133" spans="1:3" x14ac:dyDescent="0.2">
      <c r="A133" s="8"/>
      <c r="B133" s="8"/>
      <c r="C133" s="8"/>
    </row>
    <row r="134" spans="1:3" x14ac:dyDescent="0.2">
      <c r="A134" s="8"/>
      <c r="B134" s="8"/>
      <c r="C134" s="8"/>
    </row>
    <row r="135" spans="1:3" x14ac:dyDescent="0.2">
      <c r="A135" s="8"/>
      <c r="B135" s="8"/>
      <c r="C135" s="8"/>
    </row>
    <row r="136" spans="1:3" x14ac:dyDescent="0.2">
      <c r="A136" s="8"/>
      <c r="B136" s="8"/>
      <c r="C136" s="8"/>
    </row>
    <row r="137" spans="1:3" x14ac:dyDescent="0.2">
      <c r="A137" s="8"/>
      <c r="B137" s="8"/>
      <c r="C137" s="8"/>
    </row>
    <row r="138" spans="1:3" x14ac:dyDescent="0.2">
      <c r="A138" s="8"/>
      <c r="B138" s="8"/>
      <c r="C138" s="8"/>
    </row>
    <row r="139" spans="1:3" x14ac:dyDescent="0.2">
      <c r="A139" s="8"/>
      <c r="B139" s="8"/>
      <c r="C139" s="8"/>
    </row>
    <row r="140" spans="1:3" x14ac:dyDescent="0.2">
      <c r="A140" s="8"/>
      <c r="B140" s="8"/>
      <c r="C140" s="8"/>
    </row>
    <row r="141" spans="1:3" x14ac:dyDescent="0.2">
      <c r="A141" s="8"/>
      <c r="B141" s="8"/>
      <c r="C141" s="8"/>
    </row>
    <row r="142" spans="1:3" x14ac:dyDescent="0.2">
      <c r="A142" s="8"/>
      <c r="B142" s="8"/>
      <c r="C142" s="8"/>
    </row>
    <row r="143" spans="1:3" x14ac:dyDescent="0.2">
      <c r="A143" s="8"/>
      <c r="B143" s="8"/>
      <c r="C143" s="8"/>
    </row>
    <row r="144" spans="1:3" x14ac:dyDescent="0.2">
      <c r="A144" s="8"/>
      <c r="B144" s="8"/>
      <c r="C144" s="8"/>
    </row>
    <row r="145" spans="1:3" x14ac:dyDescent="0.2">
      <c r="A145" s="8"/>
      <c r="B145" s="8"/>
      <c r="C145" s="8"/>
    </row>
    <row r="146" spans="1:3" x14ac:dyDescent="0.2">
      <c r="A146" s="8"/>
      <c r="B146" s="8"/>
      <c r="C146" s="8"/>
    </row>
    <row r="147" spans="1:3" x14ac:dyDescent="0.2">
      <c r="A147" s="8"/>
      <c r="B147" s="8"/>
      <c r="C147" s="8"/>
    </row>
    <row r="148" spans="1:3" x14ac:dyDescent="0.2">
      <c r="A148" s="8"/>
      <c r="B148" s="8"/>
      <c r="C148" s="8"/>
    </row>
    <row r="149" spans="1:3" x14ac:dyDescent="0.2">
      <c r="A149" s="8"/>
      <c r="B149" s="8"/>
      <c r="C149" s="8"/>
    </row>
    <row r="150" spans="1:3" x14ac:dyDescent="0.2">
      <c r="A150" s="8"/>
      <c r="B150" s="8"/>
      <c r="C150" s="8"/>
    </row>
    <row r="151" spans="1:3" x14ac:dyDescent="0.2">
      <c r="A151" s="8"/>
      <c r="B151" s="8"/>
      <c r="C151" s="8"/>
    </row>
    <row r="152" spans="1:3" x14ac:dyDescent="0.2">
      <c r="A152" s="8"/>
      <c r="B152" s="8"/>
      <c r="C152" s="8"/>
    </row>
    <row r="153" spans="1:3" x14ac:dyDescent="0.2">
      <c r="A153" s="8"/>
      <c r="B153" s="8"/>
      <c r="C153" s="8"/>
    </row>
    <row r="154" spans="1:3" x14ac:dyDescent="0.2">
      <c r="A154" s="8"/>
      <c r="B154" s="8"/>
      <c r="C154" s="8"/>
    </row>
    <row r="155" spans="1:3" x14ac:dyDescent="0.2">
      <c r="A155" s="8"/>
      <c r="B155" s="8"/>
      <c r="C155" s="8"/>
    </row>
    <row r="156" spans="1:3" x14ac:dyDescent="0.2">
      <c r="A156" s="8"/>
      <c r="B156" s="8"/>
      <c r="C156" s="8"/>
    </row>
    <row r="157" spans="1:3" x14ac:dyDescent="0.2">
      <c r="A157" s="8"/>
      <c r="B157" s="8"/>
      <c r="C157" s="8"/>
    </row>
    <row r="158" spans="1:3" x14ac:dyDescent="0.2">
      <c r="A158" s="8"/>
      <c r="B158" s="8"/>
      <c r="C158" s="8"/>
    </row>
    <row r="159" spans="1:3" x14ac:dyDescent="0.2">
      <c r="A159" s="8"/>
      <c r="B159" s="8"/>
      <c r="C159" s="8"/>
    </row>
    <row r="160" spans="1:3" x14ac:dyDescent="0.2">
      <c r="A160" s="8"/>
      <c r="B160" s="8"/>
      <c r="C160" s="8"/>
    </row>
    <row r="161" spans="1:3" x14ac:dyDescent="0.2">
      <c r="A161" s="8"/>
      <c r="B161" s="8"/>
      <c r="C161" s="8"/>
    </row>
    <row r="162" spans="1:3" x14ac:dyDescent="0.2">
      <c r="A162" s="8"/>
      <c r="B162" s="8"/>
      <c r="C162" s="8"/>
    </row>
    <row r="163" spans="1:3" x14ac:dyDescent="0.2">
      <c r="A163" s="8"/>
      <c r="B163" s="8"/>
      <c r="C163" s="8"/>
    </row>
    <row r="164" spans="1:3" x14ac:dyDescent="0.2">
      <c r="A164" s="8"/>
      <c r="B164" s="8"/>
      <c r="C164" s="8"/>
    </row>
    <row r="165" spans="1:3" x14ac:dyDescent="0.2">
      <c r="A165" s="8"/>
      <c r="B165" s="8"/>
      <c r="C165" s="8"/>
    </row>
    <row r="166" spans="1:3" x14ac:dyDescent="0.2">
      <c r="A166" s="8"/>
      <c r="B166" s="8"/>
      <c r="C166" s="8"/>
    </row>
    <row r="167" spans="1:3" x14ac:dyDescent="0.2">
      <c r="A167" s="8"/>
      <c r="B167" s="8"/>
      <c r="C167" s="8"/>
    </row>
    <row r="168" spans="1:3" x14ac:dyDescent="0.2">
      <c r="A168" s="8"/>
      <c r="B168" s="8"/>
      <c r="C168" s="8"/>
    </row>
    <row r="169" spans="1:3" x14ac:dyDescent="0.2">
      <c r="A169" s="8"/>
      <c r="B169" s="8"/>
      <c r="C169" s="8"/>
    </row>
    <row r="170" spans="1:3" x14ac:dyDescent="0.2">
      <c r="A170" s="8"/>
      <c r="B170" s="8"/>
      <c r="C170" s="8"/>
    </row>
    <row r="171" spans="1:3" x14ac:dyDescent="0.2">
      <c r="A171" s="8"/>
      <c r="B171" s="8"/>
      <c r="C171" s="8"/>
    </row>
    <row r="172" spans="1:3" x14ac:dyDescent="0.2">
      <c r="A172" s="8"/>
      <c r="B172" s="8"/>
      <c r="C172" s="8"/>
    </row>
    <row r="173" spans="1:3" x14ac:dyDescent="0.2">
      <c r="A173" s="8"/>
      <c r="B173" s="8"/>
      <c r="C173" s="8"/>
    </row>
    <row r="174" spans="1:3" x14ac:dyDescent="0.2">
      <c r="A174" s="8"/>
      <c r="B174" s="8"/>
      <c r="C174" s="8"/>
    </row>
    <row r="175" spans="1:3" x14ac:dyDescent="0.2">
      <c r="A175" s="8"/>
      <c r="B175" s="8"/>
      <c r="C175" s="8"/>
    </row>
    <row r="176" spans="1:3" x14ac:dyDescent="0.2">
      <c r="A176" s="8"/>
      <c r="B176" s="8"/>
      <c r="C176" s="8"/>
    </row>
    <row r="177" spans="1:3" x14ac:dyDescent="0.2">
      <c r="A177" s="8"/>
      <c r="B177" s="8"/>
      <c r="C177" s="8"/>
    </row>
    <row r="178" spans="1:3" x14ac:dyDescent="0.2">
      <c r="A178" s="8"/>
      <c r="B178" s="8"/>
      <c r="C178" s="8"/>
    </row>
    <row r="179" spans="1:3" x14ac:dyDescent="0.2">
      <c r="A179" s="8"/>
      <c r="B179" s="8"/>
      <c r="C179" s="8"/>
    </row>
    <row r="180" spans="1:3" x14ac:dyDescent="0.2">
      <c r="A180" s="8"/>
      <c r="B180" s="8"/>
      <c r="C180" s="8"/>
    </row>
    <row r="181" spans="1:3" x14ac:dyDescent="0.2">
      <c r="A181" s="8"/>
      <c r="B181" s="8"/>
      <c r="C181" s="8"/>
    </row>
    <row r="182" spans="1:3" x14ac:dyDescent="0.2">
      <c r="A182" s="8"/>
      <c r="B182" s="8"/>
      <c r="C182" s="8"/>
    </row>
    <row r="183" spans="1:3" x14ac:dyDescent="0.2">
      <c r="A183" s="8"/>
      <c r="B183" s="8"/>
      <c r="C183" s="8"/>
    </row>
    <row r="184" spans="1:3" x14ac:dyDescent="0.2">
      <c r="A184" s="8"/>
      <c r="B184" s="8"/>
      <c r="C184" s="8"/>
    </row>
    <row r="185" spans="1:3" x14ac:dyDescent="0.2">
      <c r="A185" s="8"/>
      <c r="B185" s="8"/>
      <c r="C185" s="8"/>
    </row>
    <row r="186" spans="1:3" x14ac:dyDescent="0.2">
      <c r="A186" s="8"/>
      <c r="B186" s="8"/>
      <c r="C186" s="8"/>
    </row>
    <row r="187" spans="1:3" x14ac:dyDescent="0.2">
      <c r="A187" s="8"/>
      <c r="B187" s="8"/>
      <c r="C187" s="8"/>
    </row>
    <row r="188" spans="1:3" x14ac:dyDescent="0.2">
      <c r="A188" s="8"/>
      <c r="B188" s="8"/>
      <c r="C188" s="8"/>
    </row>
    <row r="189" spans="1:3" x14ac:dyDescent="0.2">
      <c r="A189" s="8"/>
      <c r="B189" s="8"/>
      <c r="C189" s="8"/>
    </row>
    <row r="190" spans="1:3" x14ac:dyDescent="0.2">
      <c r="A190" s="8"/>
      <c r="B190" s="8"/>
      <c r="C190" s="8"/>
    </row>
    <row r="191" spans="1:3" x14ac:dyDescent="0.2">
      <c r="A191" s="8"/>
      <c r="B191" s="8"/>
      <c r="C191" s="8"/>
    </row>
    <row r="192" spans="1:3" x14ac:dyDescent="0.2">
      <c r="A192" s="8"/>
      <c r="B192" s="8"/>
      <c r="C192" s="8"/>
    </row>
    <row r="193" spans="1:3" x14ac:dyDescent="0.2">
      <c r="A193" s="8"/>
      <c r="B193" s="8"/>
      <c r="C193" s="8"/>
    </row>
    <row r="194" spans="1:3" x14ac:dyDescent="0.2">
      <c r="A194" s="8"/>
      <c r="B194" s="8"/>
      <c r="C194" s="8"/>
    </row>
    <row r="195" spans="1:3" x14ac:dyDescent="0.2">
      <c r="A195" s="8"/>
      <c r="B195" s="8"/>
      <c r="C195" s="8"/>
    </row>
    <row r="196" spans="1:3" x14ac:dyDescent="0.2">
      <c r="A196" s="8"/>
      <c r="B196" s="8"/>
      <c r="C196" s="8"/>
    </row>
    <row r="197" spans="1:3" x14ac:dyDescent="0.2">
      <c r="A197" s="8"/>
      <c r="B197" s="8"/>
      <c r="C197" s="8"/>
    </row>
    <row r="198" spans="1:3" x14ac:dyDescent="0.2">
      <c r="A198" s="8"/>
      <c r="B198" s="8"/>
      <c r="C198" s="8"/>
    </row>
    <row r="199" spans="1:3" x14ac:dyDescent="0.2">
      <c r="A199" s="8"/>
      <c r="B199" s="8"/>
      <c r="C199" s="8"/>
    </row>
    <row r="200" spans="1:3" x14ac:dyDescent="0.2">
      <c r="A200" s="8"/>
      <c r="B200" s="8"/>
      <c r="C200" s="8"/>
    </row>
    <row r="201" spans="1:3" x14ac:dyDescent="0.2">
      <c r="A201" s="8"/>
      <c r="B201" s="8"/>
      <c r="C201" s="8"/>
    </row>
    <row r="202" spans="1:3" x14ac:dyDescent="0.2">
      <c r="A202" s="8"/>
      <c r="B202" s="8"/>
      <c r="C202" s="8"/>
    </row>
    <row r="203" spans="1:3" x14ac:dyDescent="0.2">
      <c r="A203" s="8"/>
      <c r="B203" s="8"/>
      <c r="C203" s="8"/>
    </row>
    <row r="204" spans="1:3" x14ac:dyDescent="0.2">
      <c r="A204" s="8"/>
      <c r="B204" s="8"/>
      <c r="C204" s="8"/>
    </row>
    <row r="205" spans="1:3" x14ac:dyDescent="0.2">
      <c r="A205" s="8"/>
      <c r="B205" s="8"/>
      <c r="C205" s="8"/>
    </row>
    <row r="206" spans="1:3" x14ac:dyDescent="0.2">
      <c r="A206" s="8"/>
      <c r="B206" s="8"/>
      <c r="C206" s="8"/>
    </row>
    <row r="207" spans="1:3" x14ac:dyDescent="0.2">
      <c r="A207" s="8"/>
      <c r="B207" s="8"/>
      <c r="C207" s="8"/>
    </row>
    <row r="208" spans="1:3" x14ac:dyDescent="0.2">
      <c r="A208" s="8"/>
      <c r="B208" s="8"/>
      <c r="C208" s="8"/>
    </row>
    <row r="209" spans="1:3" x14ac:dyDescent="0.2">
      <c r="A209" s="8"/>
      <c r="B209" s="8"/>
      <c r="C209" s="8"/>
    </row>
    <row r="210" spans="1:3" x14ac:dyDescent="0.2">
      <c r="A210" s="8"/>
      <c r="B210" s="8"/>
      <c r="C210" s="8"/>
    </row>
    <row r="211" spans="1:3" x14ac:dyDescent="0.2">
      <c r="A211" s="8"/>
      <c r="B211" s="8"/>
      <c r="C211" s="8"/>
    </row>
    <row r="212" spans="1:3" x14ac:dyDescent="0.2">
      <c r="A212" s="8"/>
      <c r="B212" s="8"/>
      <c r="C212" s="8"/>
    </row>
    <row r="213" spans="1:3" x14ac:dyDescent="0.2">
      <c r="A213" s="8"/>
      <c r="B213" s="8"/>
      <c r="C213" s="8"/>
    </row>
    <row r="214" spans="1:3" x14ac:dyDescent="0.2">
      <c r="A214" s="8"/>
      <c r="B214" s="8"/>
      <c r="C214" s="8"/>
    </row>
    <row r="215" spans="1:3" x14ac:dyDescent="0.2">
      <c r="A215" s="8"/>
      <c r="B215" s="8"/>
      <c r="C215" s="8"/>
    </row>
    <row r="216" spans="1:3" x14ac:dyDescent="0.2">
      <c r="A216" s="8"/>
      <c r="B216" s="8"/>
      <c r="C216" s="8"/>
    </row>
    <row r="217" spans="1:3" x14ac:dyDescent="0.2">
      <c r="A217" s="8"/>
      <c r="B217" s="8"/>
      <c r="C217" s="8"/>
    </row>
    <row r="218" spans="1:3" x14ac:dyDescent="0.2">
      <c r="A218" s="8"/>
      <c r="B218" s="8"/>
      <c r="C218" s="8"/>
    </row>
    <row r="219" spans="1:3" x14ac:dyDescent="0.2">
      <c r="A219" s="8"/>
      <c r="B219" s="8"/>
      <c r="C219" s="8"/>
    </row>
    <row r="220" spans="1:3" x14ac:dyDescent="0.2">
      <c r="A220" s="8"/>
      <c r="B220" s="8"/>
      <c r="C220" s="8"/>
    </row>
    <row r="221" spans="1:3" x14ac:dyDescent="0.2">
      <c r="A221" s="8"/>
      <c r="B221" s="8"/>
      <c r="C221" s="8"/>
    </row>
    <row r="222" spans="1:3" x14ac:dyDescent="0.2">
      <c r="A222" s="8"/>
      <c r="B222" s="8"/>
      <c r="C222" s="8"/>
    </row>
    <row r="223" spans="1:3" x14ac:dyDescent="0.2">
      <c r="A223" s="8"/>
      <c r="B223" s="8"/>
      <c r="C223" s="8"/>
    </row>
    <row r="224" spans="1:3" x14ac:dyDescent="0.2">
      <c r="A224" s="8"/>
      <c r="B224" s="8"/>
      <c r="C224" s="8"/>
    </row>
    <row r="225" spans="1:3" x14ac:dyDescent="0.2">
      <c r="A225" s="8"/>
      <c r="B225" s="8"/>
      <c r="C225" s="8"/>
    </row>
    <row r="226" spans="1:3" x14ac:dyDescent="0.2">
      <c r="A226" s="8"/>
      <c r="B226" s="8"/>
      <c r="C226" s="8"/>
    </row>
    <row r="227" spans="1:3" x14ac:dyDescent="0.2">
      <c r="A227" s="8"/>
      <c r="B227" s="8"/>
      <c r="C227" s="8"/>
    </row>
    <row r="228" spans="1:3" x14ac:dyDescent="0.2">
      <c r="A228" s="8"/>
      <c r="B228" s="8"/>
      <c r="C228" s="8"/>
    </row>
    <row r="229" spans="1:3" x14ac:dyDescent="0.2">
      <c r="A229" s="8"/>
      <c r="B229" s="8"/>
      <c r="C229" s="8"/>
    </row>
    <row r="230" spans="1:3" x14ac:dyDescent="0.2">
      <c r="A230" s="8"/>
      <c r="B230" s="8"/>
      <c r="C230" s="8"/>
    </row>
    <row r="231" spans="1:3" x14ac:dyDescent="0.2">
      <c r="A231" s="8"/>
      <c r="B231" s="8"/>
      <c r="C231" s="8"/>
    </row>
    <row r="232" spans="1:3" x14ac:dyDescent="0.2">
      <c r="A232" s="8"/>
      <c r="B232" s="8"/>
      <c r="C232" s="8"/>
    </row>
    <row r="233" spans="1:3" x14ac:dyDescent="0.2">
      <c r="A233" s="8"/>
      <c r="B233" s="8"/>
      <c r="C233" s="8"/>
    </row>
    <row r="234" spans="1:3" x14ac:dyDescent="0.2">
      <c r="A234" s="8"/>
      <c r="B234" s="8"/>
      <c r="C234" s="8"/>
    </row>
    <row r="235" spans="1:3" x14ac:dyDescent="0.2">
      <c r="A235" s="8"/>
      <c r="B235" s="8"/>
      <c r="C235" s="8"/>
    </row>
    <row r="236" spans="1:3" x14ac:dyDescent="0.2">
      <c r="A236" s="8"/>
      <c r="B236" s="8"/>
      <c r="C236" s="8"/>
    </row>
    <row r="237" spans="1:3" x14ac:dyDescent="0.2">
      <c r="A237" s="8"/>
      <c r="B237" s="8"/>
      <c r="C237" s="8"/>
    </row>
    <row r="238" spans="1:3" x14ac:dyDescent="0.2">
      <c r="A238" s="8"/>
      <c r="B238" s="8"/>
      <c r="C238" s="8"/>
    </row>
    <row r="239" spans="1:3" x14ac:dyDescent="0.2">
      <c r="A239" s="8"/>
      <c r="B239" s="8"/>
      <c r="C239" s="8"/>
    </row>
    <row r="240" spans="1:3" x14ac:dyDescent="0.2">
      <c r="A240" s="8"/>
      <c r="B240" s="8"/>
      <c r="C240" s="8"/>
    </row>
    <row r="241" spans="1:3" x14ac:dyDescent="0.2">
      <c r="A241" s="8"/>
      <c r="B241" s="8"/>
      <c r="C241" s="8"/>
    </row>
    <row r="242" spans="1:3" x14ac:dyDescent="0.2">
      <c r="A242" s="8"/>
      <c r="B242" s="8"/>
      <c r="C242" s="8"/>
    </row>
    <row r="243" spans="1:3" x14ac:dyDescent="0.2">
      <c r="A243" s="8"/>
      <c r="B243" s="8"/>
      <c r="C243" s="8"/>
    </row>
    <row r="244" spans="1:3" x14ac:dyDescent="0.2">
      <c r="A244" s="8"/>
      <c r="B244" s="8"/>
      <c r="C244" s="8"/>
    </row>
    <row r="245" spans="1:3" x14ac:dyDescent="0.2">
      <c r="A245" s="8"/>
      <c r="B245" s="8"/>
      <c r="C245" s="8"/>
    </row>
    <row r="246" spans="1:3" x14ac:dyDescent="0.2">
      <c r="A246" s="8"/>
      <c r="B246" s="8"/>
      <c r="C246" s="8"/>
    </row>
    <row r="247" spans="1:3" x14ac:dyDescent="0.2">
      <c r="A247" s="8"/>
      <c r="B247" s="8"/>
      <c r="C247" s="8"/>
    </row>
    <row r="248" spans="1:3" x14ac:dyDescent="0.2">
      <c r="A248" s="8"/>
      <c r="B248" s="8"/>
      <c r="C248" s="8"/>
    </row>
    <row r="249" spans="1:3" x14ac:dyDescent="0.2">
      <c r="A249" s="8"/>
      <c r="B249" s="8"/>
      <c r="C249" s="8"/>
    </row>
    <row r="250" spans="1:3" x14ac:dyDescent="0.2">
      <c r="A250" s="8"/>
      <c r="B250" s="8"/>
      <c r="C250" s="8"/>
    </row>
    <row r="251" spans="1:3" x14ac:dyDescent="0.2">
      <c r="A251" s="8"/>
      <c r="B251" s="8"/>
      <c r="C251" s="8"/>
    </row>
    <row r="252" spans="1:3" x14ac:dyDescent="0.2">
      <c r="A252" s="8"/>
      <c r="B252" s="8"/>
      <c r="C252" s="8"/>
    </row>
    <row r="253" spans="1:3" x14ac:dyDescent="0.2">
      <c r="A253" s="8"/>
      <c r="B253" s="8"/>
      <c r="C253" s="8"/>
    </row>
    <row r="254" spans="1:3" x14ac:dyDescent="0.2">
      <c r="A254" s="8"/>
      <c r="B254" s="8"/>
      <c r="C254" s="8"/>
    </row>
    <row r="255" spans="1:3" x14ac:dyDescent="0.2">
      <c r="A255" s="8"/>
      <c r="B255" s="8"/>
      <c r="C255" s="8"/>
    </row>
    <row r="256" spans="1:3" x14ac:dyDescent="0.2">
      <c r="A256" s="8"/>
      <c r="B256" s="8"/>
      <c r="C256" s="8"/>
    </row>
  </sheetData>
  <mergeCells count="25">
    <mergeCell ref="A64:A65"/>
    <mergeCell ref="A57:A61"/>
    <mergeCell ref="A52:A56"/>
    <mergeCell ref="A47:A51"/>
    <mergeCell ref="A27:A28"/>
    <mergeCell ref="A44:A46"/>
    <mergeCell ref="A41:A43"/>
    <mergeCell ref="A37:A40"/>
    <mergeCell ref="A62:A63"/>
    <mergeCell ref="A92:A94"/>
    <mergeCell ref="A95:A96"/>
    <mergeCell ref="A1:A2"/>
    <mergeCell ref="A6:A8"/>
    <mergeCell ref="A9:A12"/>
    <mergeCell ref="A17:A22"/>
    <mergeCell ref="A13:A15"/>
    <mergeCell ref="A87:A91"/>
    <mergeCell ref="A68:A70"/>
    <mergeCell ref="A82:A84"/>
    <mergeCell ref="A85:A86"/>
    <mergeCell ref="A23:A26"/>
    <mergeCell ref="A74:A77"/>
    <mergeCell ref="A78:A81"/>
    <mergeCell ref="A71:A73"/>
    <mergeCell ref="A66:A67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20"/>
  <sheetViews>
    <sheetView topLeftCell="E1" workbookViewId="0">
      <selection activeCell="N4" sqref="N4"/>
    </sheetView>
  </sheetViews>
  <sheetFormatPr baseColWidth="10" defaultRowHeight="16" x14ac:dyDescent="0.2"/>
  <cols>
    <col min="2" max="2" width="2" style="4" customWidth="1"/>
    <col min="3" max="3" width="20.1640625" style="22" customWidth="1"/>
    <col min="4" max="4" width="24.5" style="29" bestFit="1" customWidth="1"/>
    <col min="5" max="5" width="38.1640625" style="19" customWidth="1"/>
    <col min="6" max="6" width="2.1640625" style="27" customWidth="1"/>
    <col min="7" max="7" width="26.33203125" style="8" customWidth="1"/>
    <col min="8" max="8" width="23.5" style="8" customWidth="1"/>
    <col min="9" max="9" width="16.5" style="8" customWidth="1"/>
    <col min="10" max="10" width="1.83203125" style="26" customWidth="1"/>
    <col min="13" max="13" width="16" customWidth="1"/>
    <col min="15" max="15" width="14.6640625" customWidth="1"/>
  </cols>
  <sheetData>
    <row r="1" spans="1:50" x14ac:dyDescent="0.2">
      <c r="B1" s="8"/>
      <c r="F1" s="8"/>
      <c r="J1"/>
    </row>
    <row r="2" spans="1:50" x14ac:dyDescent="0.2">
      <c r="B2" s="8"/>
      <c r="F2" s="8"/>
      <c r="J2"/>
    </row>
    <row r="3" spans="1:50" ht="5" customHeight="1" x14ac:dyDescent="0.2">
      <c r="F3" s="8"/>
      <c r="J3"/>
    </row>
    <row r="4" spans="1:50" ht="29" customHeight="1" x14ac:dyDescent="0.2">
      <c r="C4" s="73" t="s">
        <v>0</v>
      </c>
      <c r="D4" s="74" t="s">
        <v>122</v>
      </c>
      <c r="E4" s="74"/>
      <c r="G4" s="26" t="s">
        <v>133</v>
      </c>
      <c r="H4" s="26" t="s">
        <v>134</v>
      </c>
      <c r="I4" s="26" t="s">
        <v>123</v>
      </c>
      <c r="M4" t="s">
        <v>179</v>
      </c>
      <c r="N4">
        <f>SUM(N5:N19)</f>
        <v>-4173.5</v>
      </c>
      <c r="R4" t="s">
        <v>181</v>
      </c>
      <c r="S4" t="s">
        <v>182</v>
      </c>
    </row>
    <row r="5" spans="1:50" ht="28" customHeight="1" x14ac:dyDescent="0.2">
      <c r="C5" s="73"/>
      <c r="D5" s="28" t="s">
        <v>136</v>
      </c>
      <c r="E5" s="27" t="s">
        <v>124</v>
      </c>
      <c r="G5" s="26"/>
      <c r="H5" s="26"/>
      <c r="I5" s="26"/>
      <c r="M5" t="s">
        <v>180</v>
      </c>
      <c r="N5">
        <v>-2239</v>
      </c>
      <c r="R5">
        <v>-1547.46</v>
      </c>
      <c r="S5">
        <v>-1494.92</v>
      </c>
    </row>
    <row r="6" spans="1:50" ht="28" customHeight="1" x14ac:dyDescent="0.2">
      <c r="C6" s="75">
        <v>43585</v>
      </c>
      <c r="D6" s="29" t="s">
        <v>125</v>
      </c>
      <c r="E6" s="19" t="s">
        <v>137</v>
      </c>
      <c r="I6" s="66"/>
      <c r="J6" s="27"/>
      <c r="M6" t="s">
        <v>149</v>
      </c>
      <c r="N6">
        <v>-600</v>
      </c>
      <c r="R6">
        <v>-972.48</v>
      </c>
      <c r="S6">
        <v>-61</v>
      </c>
    </row>
    <row r="7" spans="1:50" ht="43" customHeight="1" x14ac:dyDescent="0.2">
      <c r="C7" s="75"/>
      <c r="D7" s="29" t="s">
        <v>126</v>
      </c>
      <c r="E7" s="19" t="s">
        <v>127</v>
      </c>
      <c r="I7" s="66"/>
      <c r="J7" s="27"/>
      <c r="M7" t="s">
        <v>172</v>
      </c>
      <c r="N7">
        <f>-99/2</f>
        <v>-49.5</v>
      </c>
      <c r="R7">
        <v>-257</v>
      </c>
    </row>
    <row r="8" spans="1:50" ht="43" customHeight="1" x14ac:dyDescent="0.2">
      <c r="C8" s="75"/>
      <c r="D8" s="29" t="s">
        <v>128</v>
      </c>
      <c r="E8" s="19" t="s">
        <v>131</v>
      </c>
      <c r="I8" s="66"/>
      <c r="J8" s="27"/>
      <c r="M8" t="s">
        <v>173</v>
      </c>
      <c r="N8">
        <v>-109</v>
      </c>
      <c r="Q8" t="s">
        <v>179</v>
      </c>
      <c r="R8">
        <f>SUM(R5:R7)</f>
        <v>-2776.94</v>
      </c>
      <c r="S8">
        <f>SUM(S5:S7)</f>
        <v>-1555.92</v>
      </c>
    </row>
    <row r="9" spans="1:50" ht="26" customHeight="1" x14ac:dyDescent="0.2">
      <c r="C9" s="75"/>
      <c r="D9" s="29" t="s">
        <v>129</v>
      </c>
      <c r="E9" s="19" t="s">
        <v>130</v>
      </c>
      <c r="I9" s="66"/>
      <c r="J9" s="27"/>
      <c r="M9" t="s">
        <v>185</v>
      </c>
      <c r="N9">
        <v>-40</v>
      </c>
    </row>
    <row r="10" spans="1:50" ht="61" customHeight="1" x14ac:dyDescent="0.2">
      <c r="C10" s="75"/>
      <c r="D10" s="29">
        <v>0.99305555555555547</v>
      </c>
      <c r="E10" s="18" t="s">
        <v>132</v>
      </c>
      <c r="F10" s="31"/>
      <c r="I10" s="66"/>
      <c r="J10" s="27"/>
      <c r="M10" t="s">
        <v>186</v>
      </c>
      <c r="N10">
        <v>-900</v>
      </c>
      <c r="O10" s="45" t="s">
        <v>213</v>
      </c>
    </row>
    <row r="11" spans="1:50" s="4" customFormat="1" ht="13" customHeight="1" x14ac:dyDescent="0.2">
      <c r="A11" s="8"/>
      <c r="B11" s="26"/>
      <c r="C11" s="30"/>
      <c r="D11" s="28"/>
      <c r="E11" s="31"/>
      <c r="F11" s="31"/>
      <c r="G11" s="26"/>
      <c r="H11" s="26"/>
      <c r="I11" s="27"/>
      <c r="J11" s="27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</row>
    <row r="12" spans="1:50" ht="38" customHeight="1" x14ac:dyDescent="0.2">
      <c r="C12" s="75">
        <v>43586</v>
      </c>
      <c r="D12" s="29">
        <v>0.14930555555555555</v>
      </c>
      <c r="E12" s="19" t="s">
        <v>135</v>
      </c>
      <c r="M12" t="s">
        <v>189</v>
      </c>
      <c r="N12">
        <v>-22</v>
      </c>
    </row>
    <row r="13" spans="1:50" ht="38" customHeight="1" x14ac:dyDescent="0.2">
      <c r="C13" s="75"/>
      <c r="M13" t="s">
        <v>207</v>
      </c>
      <c r="N13">
        <v>-214</v>
      </c>
    </row>
    <row r="14" spans="1:50" ht="38" customHeight="1" x14ac:dyDescent="0.2">
      <c r="C14" s="75"/>
    </row>
    <row r="15" spans="1:50" ht="38" customHeight="1" x14ac:dyDescent="0.2">
      <c r="C15" s="75"/>
    </row>
    <row r="16" spans="1:50" ht="38" customHeight="1" x14ac:dyDescent="0.2">
      <c r="C16" s="75"/>
    </row>
    <row r="17" spans="1:11" ht="35" customHeight="1" x14ac:dyDescent="0.2">
      <c r="C17" s="24">
        <v>43587</v>
      </c>
      <c r="E17" s="23"/>
      <c r="F17" s="30"/>
      <c r="G17" s="20"/>
      <c r="H17" s="20"/>
      <c r="I17" s="20"/>
      <c r="J17" s="21"/>
      <c r="K17" s="1"/>
    </row>
    <row r="18" spans="1:11" ht="54" customHeight="1" x14ac:dyDescent="0.2">
      <c r="A18" s="25"/>
      <c r="B18" s="32"/>
      <c r="C18" s="24">
        <v>43588</v>
      </c>
    </row>
    <row r="19" spans="1:11" ht="50" customHeight="1" x14ac:dyDescent="0.2">
      <c r="C19" s="24">
        <v>43589</v>
      </c>
    </row>
    <row r="20" spans="1:11" ht="48" customHeight="1" x14ac:dyDescent="0.2">
      <c r="C20" s="24">
        <v>43590</v>
      </c>
    </row>
  </sheetData>
  <mergeCells count="5">
    <mergeCell ref="C4:C5"/>
    <mergeCell ref="D4:E4"/>
    <mergeCell ref="C6:C10"/>
    <mergeCell ref="I6:I10"/>
    <mergeCell ref="C12:C16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4"/>
  <sheetViews>
    <sheetView workbookViewId="0">
      <selection activeCell="C97" sqref="C97"/>
    </sheetView>
  </sheetViews>
  <sheetFormatPr baseColWidth="10" defaultRowHeight="16" x14ac:dyDescent="0.2"/>
  <cols>
    <col min="1" max="1" width="20.1640625" style="36" bestFit="1" customWidth="1"/>
    <col min="3" max="3" width="10.83203125" style="13"/>
    <col min="4" max="4" width="23.33203125" customWidth="1"/>
    <col min="5" max="5" width="12" customWidth="1"/>
    <col min="8" max="8" width="23.5" bestFit="1" customWidth="1"/>
    <col min="9" max="9" width="25.33203125" customWidth="1"/>
    <col min="12" max="12" width="5.33203125" customWidth="1"/>
    <col min="13" max="13" width="17.6640625" customWidth="1"/>
    <col min="34" max="34" width="16.33203125" customWidth="1"/>
  </cols>
  <sheetData>
    <row r="1" spans="1:14" ht="18" x14ac:dyDescent="0.2">
      <c r="A1" s="68" t="s">
        <v>190</v>
      </c>
      <c r="B1" s="3" t="s">
        <v>15</v>
      </c>
      <c r="C1" s="37">
        <f>SUMIF(B7:B315,"&lt;0")</f>
        <v>-3055.2300000000005</v>
      </c>
      <c r="E1" s="4"/>
      <c r="F1" s="5"/>
    </row>
    <row r="2" spans="1:14" ht="21" x14ac:dyDescent="0.25">
      <c r="A2" s="69"/>
      <c r="B2" s="6" t="s">
        <v>16</v>
      </c>
      <c r="C2" s="13">
        <f>3000+C1</f>
        <v>-55.230000000000473</v>
      </c>
      <c r="E2" s="7" t="s">
        <v>18</v>
      </c>
      <c r="F2">
        <f ca="1">DATE(2019,6,1)-TODAY()</f>
        <v>-20</v>
      </c>
      <c r="H2" s="7" t="s">
        <v>19</v>
      </c>
      <c r="I2">
        <f ca="1">C2/F2</f>
        <v>2.7615000000000238</v>
      </c>
    </row>
    <row r="3" spans="1:14" ht="77" customHeight="1" x14ac:dyDescent="0.2">
      <c r="A3" s="8" t="s">
        <v>0</v>
      </c>
      <c r="B3" s="8" t="s">
        <v>1</v>
      </c>
      <c r="C3" s="43" t="s">
        <v>2</v>
      </c>
      <c r="D3" s="12" t="s">
        <v>41</v>
      </c>
      <c r="E3" s="12"/>
      <c r="F3" s="8"/>
      <c r="G3" s="8"/>
      <c r="H3" s="8"/>
      <c r="I3" s="8">
        <f ca="1">C2/(F2-1)</f>
        <v>2.6300000000000225</v>
      </c>
      <c r="J3" s="8"/>
      <c r="K3" s="8"/>
      <c r="L3" s="8"/>
      <c r="M3" s="8"/>
      <c r="N3" s="8"/>
    </row>
    <row r="4" spans="1:14" ht="34" customHeight="1" x14ac:dyDescent="0.2">
      <c r="A4" s="64">
        <v>43591</v>
      </c>
      <c r="B4" s="8">
        <v>-11</v>
      </c>
      <c r="C4" s="47" t="s">
        <v>214</v>
      </c>
      <c r="D4" s="12">
        <v>1</v>
      </c>
      <c r="E4" s="12"/>
      <c r="F4" s="8"/>
      <c r="G4" s="8"/>
      <c r="H4" s="8"/>
      <c r="I4" s="8"/>
      <c r="J4" s="8"/>
      <c r="K4" s="8"/>
      <c r="L4" s="8"/>
      <c r="M4" s="8"/>
      <c r="N4" s="8"/>
    </row>
    <row r="5" spans="1:14" ht="33" customHeight="1" x14ac:dyDescent="0.2">
      <c r="A5" s="64"/>
      <c r="B5" s="8">
        <v>-12.5</v>
      </c>
      <c r="C5" s="8" t="s">
        <v>169</v>
      </c>
      <c r="D5" s="12">
        <v>2</v>
      </c>
      <c r="E5" s="12"/>
      <c r="F5" s="8"/>
      <c r="G5" s="8"/>
      <c r="H5" s="8"/>
      <c r="I5" s="8"/>
      <c r="J5" s="8"/>
      <c r="K5" s="8"/>
      <c r="L5" s="8"/>
      <c r="M5" s="8"/>
      <c r="N5" s="8"/>
    </row>
    <row r="6" spans="1:14" ht="33" customHeight="1" x14ac:dyDescent="0.2">
      <c r="A6" s="64"/>
      <c r="B6" s="8">
        <v>-5.5</v>
      </c>
      <c r="C6" s="8" t="s">
        <v>171</v>
      </c>
      <c r="D6" s="12">
        <v>2</v>
      </c>
      <c r="E6" s="12"/>
      <c r="F6" s="8"/>
      <c r="G6" s="8"/>
      <c r="H6" s="8"/>
      <c r="I6" s="8"/>
      <c r="J6" s="8"/>
      <c r="K6" s="8"/>
      <c r="L6" s="8"/>
      <c r="M6" s="8"/>
      <c r="N6" s="8"/>
    </row>
    <row r="7" spans="1:14" ht="26" customHeight="1" x14ac:dyDescent="0.2">
      <c r="A7" s="64"/>
      <c r="B7" s="8">
        <v>-1417</v>
      </c>
      <c r="C7" s="8" t="s">
        <v>176</v>
      </c>
      <c r="D7" s="12">
        <v>5</v>
      </c>
      <c r="E7" s="12"/>
      <c r="F7" s="8"/>
      <c r="G7" s="8"/>
      <c r="H7" s="8"/>
      <c r="I7" s="8"/>
      <c r="J7" s="8"/>
      <c r="K7" s="8"/>
      <c r="L7" s="8"/>
      <c r="M7" s="8"/>
      <c r="N7" s="8"/>
    </row>
    <row r="8" spans="1:14" ht="25" customHeight="1" x14ac:dyDescent="0.2">
      <c r="A8" s="64">
        <v>43592</v>
      </c>
      <c r="B8" s="8">
        <v>-11</v>
      </c>
      <c r="C8" s="8" t="s">
        <v>214</v>
      </c>
      <c r="D8" s="12">
        <v>1</v>
      </c>
      <c r="E8" s="12"/>
      <c r="F8" s="8"/>
      <c r="G8" s="8"/>
      <c r="H8" s="8"/>
      <c r="I8" s="8"/>
      <c r="J8" s="8"/>
      <c r="K8" s="8"/>
      <c r="L8" s="8"/>
      <c r="M8" s="8"/>
      <c r="N8" s="8"/>
    </row>
    <row r="9" spans="1:14" ht="25" customHeight="1" x14ac:dyDescent="0.2">
      <c r="A9" s="64"/>
      <c r="B9" s="8">
        <v>-13</v>
      </c>
      <c r="C9" s="8" t="s">
        <v>169</v>
      </c>
      <c r="D9" s="12">
        <v>2</v>
      </c>
      <c r="E9" s="12"/>
      <c r="F9" s="8"/>
      <c r="G9" s="8"/>
      <c r="H9" s="8"/>
      <c r="I9" s="8"/>
      <c r="J9" s="8"/>
      <c r="K9" s="8"/>
      <c r="L9" s="8"/>
      <c r="M9" s="8"/>
      <c r="N9" s="8"/>
    </row>
    <row r="10" spans="1:14" ht="25" customHeight="1" x14ac:dyDescent="0.2">
      <c r="A10" s="64">
        <v>43593</v>
      </c>
      <c r="B10" s="8">
        <v>-11</v>
      </c>
      <c r="C10" s="8" t="s">
        <v>214</v>
      </c>
      <c r="D10" s="12">
        <v>1</v>
      </c>
      <c r="E10" s="12"/>
      <c r="F10" s="8"/>
      <c r="G10" s="8"/>
      <c r="H10" s="8"/>
      <c r="I10" s="8"/>
      <c r="J10" s="8"/>
      <c r="K10" s="8"/>
      <c r="L10" s="8"/>
      <c r="M10" s="8"/>
      <c r="N10" s="8"/>
    </row>
    <row r="11" spans="1:14" ht="25" customHeight="1" x14ac:dyDescent="0.2">
      <c r="A11" s="64"/>
      <c r="B11" s="8">
        <v>-11.5</v>
      </c>
      <c r="C11" s="8" t="s">
        <v>169</v>
      </c>
      <c r="D11" s="12">
        <v>2</v>
      </c>
      <c r="E11" s="12"/>
      <c r="F11" s="8"/>
      <c r="G11" s="8"/>
      <c r="H11" s="8"/>
      <c r="I11" s="8"/>
      <c r="J11" s="8"/>
      <c r="K11" s="8"/>
      <c r="L11" s="8"/>
      <c r="M11" s="8"/>
      <c r="N11" s="8"/>
    </row>
    <row r="12" spans="1:14" ht="25" customHeight="1" x14ac:dyDescent="0.2">
      <c r="A12" s="64">
        <v>43594</v>
      </c>
      <c r="B12" s="8">
        <v>-11</v>
      </c>
      <c r="C12" s="8" t="s">
        <v>214</v>
      </c>
      <c r="D12" s="12">
        <v>1</v>
      </c>
      <c r="E12" s="12"/>
      <c r="F12" s="8"/>
      <c r="G12" s="8"/>
      <c r="H12" s="8"/>
      <c r="I12" s="8"/>
      <c r="J12" s="8"/>
      <c r="K12" s="8"/>
      <c r="L12" s="8"/>
      <c r="M12" s="8"/>
      <c r="N12" s="8"/>
    </row>
    <row r="13" spans="1:14" ht="25" customHeight="1" x14ac:dyDescent="0.2">
      <c r="A13" s="64"/>
      <c r="B13" s="8">
        <v>-10</v>
      </c>
      <c r="C13" s="8" t="s">
        <v>169</v>
      </c>
      <c r="D13" s="12">
        <v>2</v>
      </c>
      <c r="E13" s="12"/>
      <c r="F13" s="8"/>
      <c r="G13" s="8"/>
      <c r="H13" s="8"/>
      <c r="I13" s="8"/>
      <c r="J13" s="8"/>
      <c r="K13" s="8"/>
      <c r="L13" s="8"/>
      <c r="M13" s="8"/>
      <c r="N13" s="8"/>
    </row>
    <row r="14" spans="1:14" ht="25" customHeight="1" x14ac:dyDescent="0.2">
      <c r="A14" s="64"/>
      <c r="B14" s="8">
        <v>-33</v>
      </c>
      <c r="C14" s="8" t="s">
        <v>215</v>
      </c>
      <c r="D14" s="12">
        <v>2</v>
      </c>
      <c r="E14" s="12"/>
      <c r="F14" s="8"/>
      <c r="G14" s="8"/>
      <c r="H14" s="8"/>
      <c r="I14" s="8"/>
      <c r="J14" s="8"/>
      <c r="K14" s="8"/>
      <c r="L14" s="8"/>
      <c r="M14" s="8"/>
      <c r="N14" s="8"/>
    </row>
    <row r="15" spans="1:14" ht="25" customHeight="1" x14ac:dyDescent="0.2">
      <c r="A15" s="64">
        <v>43595</v>
      </c>
      <c r="B15" s="8">
        <v>-15</v>
      </c>
      <c r="C15" s="8" t="s">
        <v>169</v>
      </c>
      <c r="D15" s="12">
        <v>2</v>
      </c>
      <c r="E15" s="12"/>
      <c r="F15" s="8"/>
      <c r="G15" s="8"/>
      <c r="H15" s="8"/>
      <c r="I15" s="8"/>
      <c r="J15" s="8"/>
      <c r="K15" s="8"/>
      <c r="L15" s="8"/>
      <c r="M15" s="8"/>
      <c r="N15" s="8"/>
    </row>
    <row r="16" spans="1:14" ht="25" customHeight="1" x14ac:dyDescent="0.2">
      <c r="A16" s="64"/>
      <c r="B16" s="8">
        <v>-30</v>
      </c>
      <c r="C16" s="8" t="s">
        <v>216</v>
      </c>
      <c r="D16" s="12">
        <v>2</v>
      </c>
      <c r="E16" s="12"/>
      <c r="F16" s="8"/>
      <c r="G16" s="8"/>
      <c r="H16" s="8"/>
      <c r="I16" s="8"/>
      <c r="J16" s="8"/>
      <c r="K16" s="8"/>
      <c r="L16" s="8"/>
      <c r="M16" s="8"/>
      <c r="N16" s="8"/>
    </row>
    <row r="17" spans="1:14" ht="25" customHeight="1" x14ac:dyDescent="0.2">
      <c r="A17" s="64"/>
      <c r="B17" s="8">
        <v>-100</v>
      </c>
      <c r="C17" s="8" t="s">
        <v>217</v>
      </c>
      <c r="D17" s="12">
        <v>2</v>
      </c>
      <c r="E17" s="12"/>
      <c r="F17" s="8"/>
      <c r="G17" s="8"/>
      <c r="H17" s="8"/>
      <c r="I17" s="8"/>
      <c r="J17" s="8"/>
      <c r="K17" s="8"/>
      <c r="L17" s="8"/>
      <c r="M17" s="8"/>
      <c r="N17" s="8"/>
    </row>
    <row r="18" spans="1:14" ht="25" customHeight="1" x14ac:dyDescent="0.2">
      <c r="A18" s="64"/>
      <c r="B18" s="8">
        <v>-8</v>
      </c>
      <c r="C18" s="8" t="s">
        <v>220</v>
      </c>
      <c r="D18" s="12">
        <v>2</v>
      </c>
      <c r="E18" s="12"/>
      <c r="F18" s="8"/>
      <c r="G18" s="8"/>
      <c r="H18" s="8"/>
      <c r="I18" s="8"/>
      <c r="J18" s="8"/>
      <c r="K18" s="8"/>
      <c r="L18" s="8"/>
      <c r="M18" s="8"/>
      <c r="N18" s="8"/>
    </row>
    <row r="19" spans="1:14" ht="25" customHeight="1" x14ac:dyDescent="0.2">
      <c r="A19" s="64"/>
      <c r="B19" s="8">
        <v>-11</v>
      </c>
      <c r="C19" s="8" t="s">
        <v>214</v>
      </c>
      <c r="D19" s="12">
        <v>1</v>
      </c>
      <c r="E19" s="12"/>
      <c r="F19" s="8"/>
      <c r="G19" s="8"/>
      <c r="H19" s="8"/>
      <c r="I19" s="8"/>
      <c r="J19" s="8"/>
      <c r="K19" s="8"/>
      <c r="L19" s="8"/>
      <c r="M19" s="8"/>
      <c r="N19" s="8"/>
    </row>
    <row r="20" spans="1:14" ht="25" customHeight="1" x14ac:dyDescent="0.2">
      <c r="A20" s="49">
        <v>43596</v>
      </c>
      <c r="B20" s="8">
        <v>-40.799999999999997</v>
      </c>
      <c r="C20" s="8" t="s">
        <v>218</v>
      </c>
      <c r="D20" s="12">
        <v>2</v>
      </c>
      <c r="E20" s="12"/>
      <c r="F20" s="8"/>
      <c r="G20" s="8"/>
      <c r="H20" s="8"/>
      <c r="I20" s="8"/>
      <c r="J20" s="8"/>
      <c r="K20" s="8"/>
      <c r="L20" s="8"/>
      <c r="M20" s="8"/>
      <c r="N20" s="8"/>
    </row>
    <row r="21" spans="1:14" ht="25" customHeight="1" x14ac:dyDescent="0.2">
      <c r="A21" s="50">
        <v>43597</v>
      </c>
      <c r="B21" s="8">
        <v>-35</v>
      </c>
      <c r="C21" s="8" t="s">
        <v>219</v>
      </c>
      <c r="D21" s="12">
        <v>2</v>
      </c>
      <c r="E21" s="12"/>
      <c r="F21" s="8"/>
      <c r="G21" s="8"/>
      <c r="H21" s="8"/>
      <c r="I21" s="8"/>
      <c r="J21" s="8"/>
      <c r="K21" s="8"/>
      <c r="L21" s="8"/>
      <c r="M21" s="8"/>
      <c r="N21" s="8"/>
    </row>
    <row r="22" spans="1:14" ht="25" customHeight="1" x14ac:dyDescent="0.2">
      <c r="A22" s="64">
        <v>43598</v>
      </c>
      <c r="B22" s="8">
        <v>-11</v>
      </c>
      <c r="C22" s="8" t="s">
        <v>214</v>
      </c>
      <c r="D22" s="12">
        <v>1</v>
      </c>
      <c r="E22" s="12"/>
      <c r="F22" s="8"/>
      <c r="G22" s="8"/>
      <c r="H22" s="8"/>
      <c r="I22" s="8"/>
      <c r="J22" s="8"/>
      <c r="K22" s="8"/>
      <c r="L22" s="8"/>
      <c r="M22" s="8"/>
      <c r="N22" s="8"/>
    </row>
    <row r="23" spans="1:14" ht="25" customHeight="1" x14ac:dyDescent="0.2">
      <c r="A23" s="64"/>
      <c r="B23" s="8">
        <v>-7</v>
      </c>
      <c r="C23" s="8" t="s">
        <v>221</v>
      </c>
      <c r="D23" s="12">
        <v>2</v>
      </c>
      <c r="E23" s="12"/>
      <c r="F23" s="8"/>
      <c r="G23" s="8"/>
      <c r="H23" s="8"/>
      <c r="I23" s="8"/>
      <c r="J23" s="8"/>
      <c r="K23" s="8"/>
      <c r="L23" s="8"/>
      <c r="M23" s="8"/>
      <c r="N23" s="8"/>
    </row>
    <row r="24" spans="1:14" ht="25" customHeight="1" x14ac:dyDescent="0.2">
      <c r="A24" s="64"/>
      <c r="B24" s="8">
        <v>-9.4</v>
      </c>
      <c r="C24" s="8" t="s">
        <v>222</v>
      </c>
      <c r="D24" s="12">
        <v>2</v>
      </c>
      <c r="E24" s="12"/>
      <c r="F24" s="8"/>
      <c r="G24" s="8"/>
      <c r="H24" s="8"/>
      <c r="I24" s="8"/>
      <c r="J24" s="8"/>
      <c r="K24" s="8"/>
      <c r="L24" s="8"/>
      <c r="M24" s="8"/>
      <c r="N24" s="8"/>
    </row>
    <row r="25" spans="1:14" ht="25" customHeight="1" x14ac:dyDescent="0.2">
      <c r="A25" s="64"/>
      <c r="B25" s="8">
        <v>-3.2</v>
      </c>
      <c r="C25" s="8" t="s">
        <v>223</v>
      </c>
      <c r="D25" s="12">
        <v>2</v>
      </c>
      <c r="E25" s="12"/>
      <c r="F25" s="8"/>
      <c r="G25" s="8"/>
      <c r="H25" s="8"/>
      <c r="I25" s="8"/>
      <c r="J25" s="8"/>
      <c r="K25" s="8"/>
      <c r="L25" s="8"/>
      <c r="M25" s="8"/>
      <c r="N25" s="8"/>
    </row>
    <row r="26" spans="1:14" ht="25" customHeight="1" x14ac:dyDescent="0.2">
      <c r="A26" s="64"/>
      <c r="B26" s="8">
        <v>-59</v>
      </c>
      <c r="C26" s="8" t="s">
        <v>224</v>
      </c>
      <c r="D26" s="12">
        <v>3</v>
      </c>
      <c r="E26" s="12"/>
      <c r="F26" s="8"/>
      <c r="G26" s="8"/>
      <c r="H26" s="8"/>
      <c r="I26" s="8"/>
      <c r="J26" s="8"/>
      <c r="K26" s="8"/>
      <c r="L26" s="8"/>
      <c r="M26" s="8"/>
      <c r="N26" s="8"/>
    </row>
    <row r="27" spans="1:14" ht="25" customHeight="1" x14ac:dyDescent="0.2">
      <c r="A27" s="64"/>
      <c r="B27" s="8">
        <v>-14</v>
      </c>
      <c r="C27" s="8" t="s">
        <v>169</v>
      </c>
      <c r="D27" s="12">
        <v>2</v>
      </c>
      <c r="E27" s="12"/>
      <c r="F27" s="8"/>
      <c r="G27" s="8"/>
      <c r="H27" s="8"/>
      <c r="I27" s="8"/>
      <c r="J27" s="8"/>
      <c r="K27" s="8"/>
      <c r="L27" s="8"/>
      <c r="M27" s="8"/>
      <c r="N27" s="8"/>
    </row>
    <row r="28" spans="1:14" ht="25" customHeight="1" x14ac:dyDescent="0.2">
      <c r="A28" s="64">
        <v>43599</v>
      </c>
      <c r="B28" s="8">
        <v>-11</v>
      </c>
      <c r="C28" s="8" t="s">
        <v>214</v>
      </c>
      <c r="D28" s="12">
        <v>1</v>
      </c>
      <c r="E28" s="12"/>
      <c r="F28" s="8"/>
      <c r="G28" s="8"/>
      <c r="H28" s="8"/>
      <c r="I28" s="8"/>
      <c r="J28" s="8"/>
      <c r="K28" s="8"/>
      <c r="L28" s="8"/>
      <c r="M28" s="8"/>
      <c r="N28" s="8"/>
    </row>
    <row r="29" spans="1:14" ht="25" customHeight="1" x14ac:dyDescent="0.2">
      <c r="A29" s="64"/>
      <c r="B29" s="8">
        <v>-16</v>
      </c>
      <c r="C29" s="8" t="s">
        <v>225</v>
      </c>
      <c r="D29" s="12">
        <v>2</v>
      </c>
      <c r="E29" s="12"/>
      <c r="F29" s="8"/>
      <c r="G29" s="8"/>
      <c r="H29" s="8"/>
      <c r="I29" s="8"/>
      <c r="J29" s="8"/>
      <c r="K29" s="8"/>
      <c r="L29" s="8"/>
      <c r="M29" s="8"/>
      <c r="N29" s="8"/>
    </row>
    <row r="30" spans="1:14" ht="25" customHeight="1" x14ac:dyDescent="0.2">
      <c r="A30" s="64"/>
      <c r="B30" s="8">
        <v>-21</v>
      </c>
      <c r="C30" s="8" t="s">
        <v>171</v>
      </c>
      <c r="D30" s="12">
        <v>2</v>
      </c>
      <c r="E30" s="12"/>
      <c r="F30" s="8"/>
      <c r="G30" s="8"/>
      <c r="H30" s="8"/>
      <c r="I30" s="8"/>
      <c r="J30" s="8"/>
      <c r="K30" s="8"/>
      <c r="L30" s="8"/>
      <c r="M30" s="8"/>
      <c r="N30" s="8"/>
    </row>
    <row r="31" spans="1:14" ht="25" customHeight="1" x14ac:dyDescent="0.2">
      <c r="A31" s="64"/>
      <c r="B31" s="8">
        <v>-128</v>
      </c>
      <c r="C31" s="8" t="s">
        <v>227</v>
      </c>
      <c r="D31" s="12">
        <v>3</v>
      </c>
      <c r="E31" s="12"/>
      <c r="F31" s="8"/>
      <c r="G31" s="8"/>
      <c r="H31" s="8"/>
      <c r="I31" s="8"/>
      <c r="J31" s="8"/>
      <c r="K31" s="8"/>
      <c r="L31" s="8"/>
      <c r="M31" s="8"/>
      <c r="N31" s="8"/>
    </row>
    <row r="32" spans="1:14" ht="25" customHeight="1" x14ac:dyDescent="0.2">
      <c r="A32" s="64"/>
      <c r="B32" s="8">
        <v>-39</v>
      </c>
      <c r="C32" s="8" t="s">
        <v>228</v>
      </c>
      <c r="D32" s="12">
        <v>3</v>
      </c>
      <c r="E32" s="12"/>
      <c r="F32" s="8"/>
      <c r="G32" s="8"/>
      <c r="H32" s="8"/>
      <c r="I32" s="8"/>
      <c r="J32" s="8"/>
      <c r="K32" s="8"/>
      <c r="L32" s="8"/>
      <c r="M32" s="8"/>
      <c r="N32" s="8"/>
    </row>
    <row r="33" spans="1:14" ht="25" customHeight="1" x14ac:dyDescent="0.2">
      <c r="A33" s="64"/>
      <c r="B33" s="8">
        <v>-20</v>
      </c>
      <c r="C33" s="8" t="s">
        <v>229</v>
      </c>
      <c r="D33" s="12">
        <v>3</v>
      </c>
      <c r="E33" s="12"/>
      <c r="F33" s="8"/>
      <c r="G33" s="8"/>
      <c r="H33" s="8"/>
      <c r="I33" s="8"/>
      <c r="J33" s="8"/>
      <c r="K33" s="8"/>
      <c r="L33" s="8"/>
      <c r="M33" s="8"/>
      <c r="N33" s="8"/>
    </row>
    <row r="34" spans="1:14" ht="25" customHeight="1" x14ac:dyDescent="0.2">
      <c r="A34" s="64"/>
      <c r="B34" s="8">
        <v>-35</v>
      </c>
      <c r="C34" s="8" t="s">
        <v>231</v>
      </c>
      <c r="D34" s="12">
        <v>3</v>
      </c>
      <c r="E34" s="12"/>
      <c r="F34" s="8"/>
      <c r="G34" s="8"/>
      <c r="H34" s="8"/>
      <c r="I34" s="8"/>
      <c r="J34" s="8"/>
      <c r="K34" s="8"/>
      <c r="L34" s="8"/>
      <c r="M34" s="8"/>
      <c r="N34" s="8"/>
    </row>
    <row r="35" spans="1:14" ht="24" customHeight="1" x14ac:dyDescent="0.2">
      <c r="A35" s="64"/>
      <c r="B35" s="8">
        <v>-33</v>
      </c>
      <c r="C35" s="8" t="s">
        <v>230</v>
      </c>
      <c r="D35" s="12">
        <v>3</v>
      </c>
      <c r="E35" s="12"/>
      <c r="F35" s="8"/>
      <c r="G35" s="8"/>
      <c r="H35" s="8"/>
      <c r="I35" s="8"/>
      <c r="J35" s="8"/>
      <c r="K35" s="8"/>
      <c r="L35" s="8"/>
      <c r="M35" s="8"/>
      <c r="N35" s="8"/>
    </row>
    <row r="36" spans="1:14" ht="25" customHeight="1" x14ac:dyDescent="0.2">
      <c r="A36" s="64"/>
      <c r="B36" s="8">
        <v>-18</v>
      </c>
      <c r="C36" s="8" t="s">
        <v>226</v>
      </c>
      <c r="D36" s="12">
        <v>3</v>
      </c>
      <c r="E36" s="12"/>
      <c r="F36" s="8"/>
      <c r="G36" s="8"/>
      <c r="H36" s="8"/>
      <c r="I36" s="8"/>
      <c r="J36" s="8"/>
      <c r="K36" s="8"/>
      <c r="L36" s="8"/>
      <c r="M36" s="8"/>
      <c r="N36" s="8"/>
    </row>
    <row r="37" spans="1:14" ht="25" customHeight="1" x14ac:dyDescent="0.2">
      <c r="A37" s="64">
        <v>43600</v>
      </c>
      <c r="B37" s="8">
        <v>-11</v>
      </c>
      <c r="C37" s="8" t="s">
        <v>214</v>
      </c>
      <c r="D37" s="12">
        <v>1</v>
      </c>
      <c r="E37" s="12"/>
      <c r="F37" s="8"/>
      <c r="G37" s="8"/>
      <c r="H37" s="8"/>
      <c r="I37" s="8"/>
      <c r="J37" s="8"/>
      <c r="K37" s="8"/>
      <c r="L37" s="8"/>
      <c r="M37" s="8"/>
      <c r="N37" s="8"/>
    </row>
    <row r="38" spans="1:14" ht="25" customHeight="1" x14ac:dyDescent="0.2">
      <c r="A38" s="64"/>
      <c r="B38" s="8">
        <v>-10</v>
      </c>
      <c r="C38" s="8" t="s">
        <v>171</v>
      </c>
      <c r="D38" s="12"/>
      <c r="E38" s="12"/>
      <c r="F38" s="8"/>
      <c r="G38" s="8"/>
      <c r="H38" s="8"/>
      <c r="I38" s="8"/>
      <c r="J38" s="8"/>
      <c r="K38" s="8"/>
      <c r="L38" s="8"/>
      <c r="M38" s="8"/>
      <c r="N38" s="8"/>
    </row>
    <row r="39" spans="1:14" ht="25" customHeight="1" x14ac:dyDescent="0.2">
      <c r="A39" s="64"/>
      <c r="B39" s="8">
        <v>-11.5</v>
      </c>
      <c r="C39" s="8" t="s">
        <v>169</v>
      </c>
      <c r="D39" s="12">
        <v>2</v>
      </c>
      <c r="E39" s="12"/>
      <c r="F39" s="8"/>
      <c r="G39" s="8"/>
      <c r="H39" s="8"/>
      <c r="I39" s="8"/>
      <c r="J39" s="8"/>
      <c r="K39" s="8"/>
      <c r="L39" s="8"/>
      <c r="M39" s="8"/>
      <c r="N39" s="8"/>
    </row>
    <row r="40" spans="1:14" ht="25" customHeight="1" x14ac:dyDescent="0.2">
      <c r="A40" s="64">
        <v>43601</v>
      </c>
      <c r="B40" s="8">
        <v>-11</v>
      </c>
      <c r="C40" s="8" t="s">
        <v>214</v>
      </c>
      <c r="D40" s="12">
        <v>1</v>
      </c>
      <c r="E40" s="12"/>
      <c r="F40" s="8"/>
      <c r="G40" s="8"/>
      <c r="H40" s="8"/>
      <c r="I40" s="8"/>
      <c r="J40" s="8"/>
      <c r="K40" s="8"/>
      <c r="L40" s="8"/>
      <c r="M40" s="8"/>
      <c r="N40" s="8"/>
    </row>
    <row r="41" spans="1:14" ht="25" customHeight="1" x14ac:dyDescent="0.2">
      <c r="A41" s="64"/>
      <c r="B41" s="8">
        <v>-11</v>
      </c>
      <c r="C41" s="8" t="s">
        <v>171</v>
      </c>
      <c r="D41" s="12">
        <v>2</v>
      </c>
      <c r="E41" s="12"/>
      <c r="F41" s="8"/>
      <c r="G41" s="8"/>
      <c r="H41" s="8"/>
      <c r="I41" s="8"/>
      <c r="J41" s="8"/>
      <c r="K41" s="8"/>
      <c r="L41" s="8"/>
      <c r="M41" s="8"/>
      <c r="N41" s="8"/>
    </row>
    <row r="42" spans="1:14" x14ac:dyDescent="0.2">
      <c r="A42" s="64"/>
      <c r="B42" s="8">
        <v>-15</v>
      </c>
      <c r="C42" s="8" t="s">
        <v>169</v>
      </c>
      <c r="D42" s="12">
        <v>2</v>
      </c>
    </row>
    <row r="43" spans="1:14" x14ac:dyDescent="0.2">
      <c r="A43" s="64">
        <v>43602</v>
      </c>
      <c r="B43" s="8">
        <v>-11</v>
      </c>
      <c r="C43" s="8" t="s">
        <v>214</v>
      </c>
      <c r="D43" s="12">
        <v>1</v>
      </c>
    </row>
    <row r="44" spans="1:14" x14ac:dyDescent="0.2">
      <c r="A44" s="64"/>
      <c r="B44" s="8">
        <v>-12.5</v>
      </c>
      <c r="C44" s="8" t="s">
        <v>171</v>
      </c>
      <c r="D44" s="12">
        <v>2</v>
      </c>
    </row>
    <row r="45" spans="1:14" x14ac:dyDescent="0.2">
      <c r="A45" s="64"/>
      <c r="B45" s="8">
        <v>-15.8</v>
      </c>
      <c r="C45" s="8" t="s">
        <v>169</v>
      </c>
      <c r="D45" s="12">
        <v>2</v>
      </c>
    </row>
    <row r="46" spans="1:14" x14ac:dyDescent="0.2">
      <c r="A46" s="70">
        <v>43603</v>
      </c>
      <c r="B46" s="8">
        <v>-28.9</v>
      </c>
      <c r="C46" s="8" t="s">
        <v>232</v>
      </c>
      <c r="D46" s="12">
        <v>2</v>
      </c>
    </row>
    <row r="47" spans="1:14" x14ac:dyDescent="0.2">
      <c r="A47" s="70"/>
      <c r="B47" s="8">
        <v>-139</v>
      </c>
      <c r="C47" s="8" t="s">
        <v>235</v>
      </c>
      <c r="D47" s="12">
        <v>3</v>
      </c>
    </row>
    <row r="48" spans="1:14" x14ac:dyDescent="0.2">
      <c r="A48" s="70"/>
      <c r="B48" s="8">
        <v>-30.9</v>
      </c>
      <c r="C48" s="8" t="s">
        <v>236</v>
      </c>
      <c r="D48" s="12">
        <v>3</v>
      </c>
    </row>
    <row r="49" spans="1:4" x14ac:dyDescent="0.2">
      <c r="A49" s="70"/>
      <c r="B49" s="8">
        <v>-34</v>
      </c>
      <c r="C49" s="8" t="s">
        <v>233</v>
      </c>
      <c r="D49" s="12">
        <v>2</v>
      </c>
    </row>
    <row r="50" spans="1:4" x14ac:dyDescent="0.2">
      <c r="A50" s="70"/>
      <c r="B50" s="8">
        <v>-26.1</v>
      </c>
      <c r="C50" s="8" t="s">
        <v>195</v>
      </c>
      <c r="D50" s="12">
        <v>2</v>
      </c>
    </row>
    <row r="51" spans="1:4" x14ac:dyDescent="0.2">
      <c r="A51" s="70">
        <v>43604</v>
      </c>
      <c r="B51" s="8">
        <v>-12</v>
      </c>
      <c r="C51" s="8" t="s">
        <v>234</v>
      </c>
      <c r="D51" s="12">
        <v>1</v>
      </c>
    </row>
    <row r="52" spans="1:4" x14ac:dyDescent="0.2">
      <c r="A52" s="70"/>
      <c r="B52" s="8">
        <v>-11</v>
      </c>
      <c r="C52" s="8" t="s">
        <v>214</v>
      </c>
      <c r="D52" s="12">
        <v>1</v>
      </c>
    </row>
    <row r="53" spans="1:4" x14ac:dyDescent="0.2">
      <c r="A53" s="70"/>
      <c r="B53" s="8">
        <v>-17</v>
      </c>
      <c r="C53" s="8" t="s">
        <v>169</v>
      </c>
      <c r="D53" s="12">
        <v>2</v>
      </c>
    </row>
    <row r="54" spans="1:4" x14ac:dyDescent="0.2">
      <c r="A54" s="64">
        <v>43605</v>
      </c>
      <c r="B54" s="8">
        <v>-11</v>
      </c>
      <c r="C54" s="8" t="s">
        <v>214</v>
      </c>
      <c r="D54" s="12">
        <v>1</v>
      </c>
    </row>
    <row r="55" spans="1:4" x14ac:dyDescent="0.2">
      <c r="A55" s="64"/>
      <c r="B55" s="8">
        <v>-11.5</v>
      </c>
      <c r="C55" s="8" t="s">
        <v>169</v>
      </c>
      <c r="D55" s="12">
        <v>2</v>
      </c>
    </row>
    <row r="56" spans="1:4" x14ac:dyDescent="0.2">
      <c r="A56" s="64"/>
      <c r="B56" s="8">
        <v>-12</v>
      </c>
      <c r="C56" s="8" t="s">
        <v>171</v>
      </c>
      <c r="D56" s="12">
        <v>2</v>
      </c>
    </row>
    <row r="57" spans="1:4" x14ac:dyDescent="0.2">
      <c r="A57" s="64">
        <v>43606</v>
      </c>
      <c r="B57" s="8">
        <v>-11</v>
      </c>
      <c r="C57" s="8" t="s">
        <v>214</v>
      </c>
      <c r="D57" s="12">
        <v>1</v>
      </c>
    </row>
    <row r="58" spans="1:4" x14ac:dyDescent="0.2">
      <c r="A58" s="64"/>
      <c r="B58" s="8">
        <v>-5</v>
      </c>
      <c r="C58" s="8" t="s">
        <v>177</v>
      </c>
      <c r="D58" s="12">
        <v>2</v>
      </c>
    </row>
    <row r="59" spans="1:4" x14ac:dyDescent="0.2">
      <c r="A59" s="64"/>
      <c r="B59" s="8">
        <f>-12+4.5</f>
        <v>-7.5</v>
      </c>
      <c r="C59" s="8" t="s">
        <v>195</v>
      </c>
      <c r="D59" s="12">
        <v>2</v>
      </c>
    </row>
    <row r="60" spans="1:4" x14ac:dyDescent="0.2">
      <c r="A60" s="64"/>
      <c r="B60" s="8">
        <v>-12.5</v>
      </c>
      <c r="C60" s="8" t="s">
        <v>237</v>
      </c>
      <c r="D60" s="12">
        <v>2</v>
      </c>
    </row>
    <row r="61" spans="1:4" x14ac:dyDescent="0.2">
      <c r="A61" s="64">
        <v>43607</v>
      </c>
      <c r="B61" s="8">
        <v>-11</v>
      </c>
      <c r="C61" s="8" t="s">
        <v>214</v>
      </c>
      <c r="D61" s="12">
        <v>1</v>
      </c>
    </row>
    <row r="62" spans="1:4" x14ac:dyDescent="0.2">
      <c r="A62" s="64"/>
      <c r="B62" s="8">
        <v>-3</v>
      </c>
      <c r="C62" s="8" t="s">
        <v>223</v>
      </c>
      <c r="D62" s="12">
        <v>2</v>
      </c>
    </row>
    <row r="63" spans="1:4" x14ac:dyDescent="0.2">
      <c r="A63" s="64"/>
      <c r="B63" s="8">
        <v>-11</v>
      </c>
      <c r="C63" s="8" t="s">
        <v>169</v>
      </c>
      <c r="D63" s="12">
        <v>2</v>
      </c>
    </row>
    <row r="64" spans="1:4" x14ac:dyDescent="0.2">
      <c r="A64" s="64"/>
      <c r="B64" s="8">
        <v>-19</v>
      </c>
      <c r="C64" s="8" t="s">
        <v>171</v>
      </c>
      <c r="D64" s="12">
        <v>2</v>
      </c>
    </row>
    <row r="65" spans="1:10" x14ac:dyDescent="0.2">
      <c r="A65" s="64">
        <v>43608</v>
      </c>
      <c r="B65" s="8">
        <v>-11</v>
      </c>
      <c r="C65" s="8" t="s">
        <v>214</v>
      </c>
      <c r="D65" s="12">
        <v>1</v>
      </c>
    </row>
    <row r="66" spans="1:10" x14ac:dyDescent="0.2">
      <c r="A66" s="64"/>
      <c r="B66" s="8">
        <v>-13.5</v>
      </c>
      <c r="C66" s="8" t="s">
        <v>169</v>
      </c>
      <c r="D66" s="12">
        <v>2</v>
      </c>
    </row>
    <row r="67" spans="1:10" ht="17" customHeight="1" x14ac:dyDescent="0.2">
      <c r="A67" s="64"/>
      <c r="B67" s="8">
        <v>-15</v>
      </c>
      <c r="C67" s="8" t="s">
        <v>238</v>
      </c>
      <c r="D67" s="12">
        <v>2</v>
      </c>
      <c r="H67" s="9" t="s">
        <v>43</v>
      </c>
      <c r="I67" s="4" t="s">
        <v>2</v>
      </c>
      <c r="J67" s="4" t="s">
        <v>44</v>
      </c>
    </row>
    <row r="68" spans="1:10" ht="17" customHeight="1" x14ac:dyDescent="0.2">
      <c r="A68" s="64">
        <v>43609</v>
      </c>
      <c r="B68" s="8">
        <v>-11</v>
      </c>
      <c r="C68" s="8" t="s">
        <v>214</v>
      </c>
      <c r="D68" s="12">
        <v>1</v>
      </c>
      <c r="H68" s="9"/>
      <c r="I68" s="4"/>
      <c r="J68" s="4"/>
    </row>
    <row r="69" spans="1:10" ht="17" customHeight="1" x14ac:dyDescent="0.2">
      <c r="A69" s="64"/>
      <c r="B69" s="8">
        <v>-18</v>
      </c>
      <c r="C69" s="8" t="s">
        <v>169</v>
      </c>
      <c r="D69" s="12">
        <v>2</v>
      </c>
      <c r="H69" s="9"/>
      <c r="I69" s="4"/>
      <c r="J69" s="4"/>
    </row>
    <row r="70" spans="1:10" x14ac:dyDescent="0.2">
      <c r="A70" s="64"/>
      <c r="B70" s="8">
        <v>-30.55</v>
      </c>
      <c r="C70" s="8" t="s">
        <v>239</v>
      </c>
      <c r="D70" s="12">
        <v>2</v>
      </c>
      <c r="H70">
        <v>1</v>
      </c>
      <c r="I70" s="4" t="s">
        <v>142</v>
      </c>
      <c r="J70">
        <f>SUMIF($D$7:$D341,H70,$B$7:$B$341)</f>
        <v>-243</v>
      </c>
    </row>
    <row r="71" spans="1:10" x14ac:dyDescent="0.2">
      <c r="A71" s="70">
        <v>43610</v>
      </c>
      <c r="B71" s="8">
        <v>-34</v>
      </c>
      <c r="C71" s="8" t="s">
        <v>195</v>
      </c>
      <c r="D71" s="12">
        <v>2</v>
      </c>
      <c r="I71" s="4"/>
    </row>
    <row r="72" spans="1:10" x14ac:dyDescent="0.2">
      <c r="A72" s="70"/>
      <c r="B72" s="8">
        <v>-3</v>
      </c>
      <c r="C72" s="8" t="s">
        <v>160</v>
      </c>
      <c r="D72" s="12">
        <v>2</v>
      </c>
      <c r="H72">
        <v>2</v>
      </c>
      <c r="I72" s="4" t="s">
        <v>143</v>
      </c>
      <c r="J72">
        <f ca="1">SUMIF($D$7:$D342,H72,$B$7:$B$341)</f>
        <v>-833.32999999999993</v>
      </c>
    </row>
    <row r="73" spans="1:10" x14ac:dyDescent="0.2">
      <c r="A73" s="64">
        <v>43611</v>
      </c>
      <c r="B73" s="8">
        <v>-11</v>
      </c>
      <c r="C73" s="8" t="s">
        <v>214</v>
      </c>
      <c r="D73" s="12">
        <v>1</v>
      </c>
      <c r="I73" s="4"/>
    </row>
    <row r="74" spans="1:10" x14ac:dyDescent="0.2">
      <c r="A74" s="64"/>
      <c r="B74" s="8">
        <v>-50</v>
      </c>
      <c r="C74" s="8" t="s">
        <v>241</v>
      </c>
      <c r="D74" s="12">
        <v>3</v>
      </c>
      <c r="I74" s="4"/>
    </row>
    <row r="75" spans="1:10" x14ac:dyDescent="0.2">
      <c r="A75" s="64">
        <v>43612</v>
      </c>
      <c r="B75" s="8">
        <v>-11</v>
      </c>
      <c r="C75" s="8" t="s">
        <v>214</v>
      </c>
      <c r="D75" s="12">
        <v>1</v>
      </c>
      <c r="I75" s="4"/>
    </row>
    <row r="76" spans="1:10" x14ac:dyDescent="0.2">
      <c r="A76" s="64"/>
      <c r="B76" s="8">
        <v>-15</v>
      </c>
      <c r="C76" s="8" t="s">
        <v>169</v>
      </c>
      <c r="D76" s="12">
        <v>2</v>
      </c>
      <c r="I76" s="4"/>
    </row>
    <row r="77" spans="1:10" x14ac:dyDescent="0.2">
      <c r="A77" s="64"/>
      <c r="B77" s="8">
        <v>-2.5</v>
      </c>
      <c r="C77" s="8" t="s">
        <v>206</v>
      </c>
      <c r="D77" s="12">
        <v>2</v>
      </c>
      <c r="I77" s="4"/>
    </row>
    <row r="78" spans="1:10" x14ac:dyDescent="0.2">
      <c r="A78" s="64"/>
      <c r="B78" s="8">
        <v>-12</v>
      </c>
      <c r="C78" s="8" t="s">
        <v>240</v>
      </c>
      <c r="D78" s="12">
        <v>2</v>
      </c>
      <c r="I78" s="4"/>
    </row>
    <row r="79" spans="1:10" x14ac:dyDescent="0.2">
      <c r="A79" s="64">
        <v>43613</v>
      </c>
      <c r="B79" s="8">
        <v>-11</v>
      </c>
      <c r="C79" s="8" t="s">
        <v>214</v>
      </c>
      <c r="D79" s="12">
        <v>1</v>
      </c>
      <c r="I79" s="4"/>
    </row>
    <row r="80" spans="1:10" x14ac:dyDescent="0.2">
      <c r="A80" s="64"/>
      <c r="B80" s="8">
        <v>-10.5</v>
      </c>
      <c r="C80" s="8" t="s">
        <v>169</v>
      </c>
      <c r="D80" s="12">
        <v>2</v>
      </c>
      <c r="I80" s="4"/>
    </row>
    <row r="81" spans="1:10" x14ac:dyDescent="0.2">
      <c r="A81" s="64">
        <v>43614</v>
      </c>
      <c r="B81" s="8">
        <v>-11</v>
      </c>
      <c r="C81" s="8" t="s">
        <v>214</v>
      </c>
      <c r="D81" s="12">
        <v>1</v>
      </c>
      <c r="I81" s="4"/>
    </row>
    <row r="82" spans="1:10" x14ac:dyDescent="0.2">
      <c r="A82" s="64"/>
      <c r="B82" s="8">
        <v>-5.88</v>
      </c>
      <c r="C82" s="8" t="s">
        <v>171</v>
      </c>
      <c r="D82" s="12">
        <v>2</v>
      </c>
      <c r="I82" s="4"/>
    </row>
    <row r="83" spans="1:10" x14ac:dyDescent="0.2">
      <c r="A83" s="64"/>
      <c r="B83" s="8">
        <v>-16</v>
      </c>
      <c r="C83" s="8" t="s">
        <v>169</v>
      </c>
      <c r="D83" s="12">
        <v>2</v>
      </c>
      <c r="I83" s="4"/>
    </row>
    <row r="84" spans="1:10" x14ac:dyDescent="0.2">
      <c r="A84" s="64">
        <v>43615</v>
      </c>
      <c r="B84" s="8">
        <v>-11</v>
      </c>
      <c r="C84" s="8" t="s">
        <v>214</v>
      </c>
      <c r="D84" s="12">
        <v>1</v>
      </c>
      <c r="I84" s="4"/>
    </row>
    <row r="85" spans="1:10" x14ac:dyDescent="0.2">
      <c r="A85" s="64"/>
      <c r="B85" s="8">
        <v>-14</v>
      </c>
      <c r="C85" s="8" t="s">
        <v>169</v>
      </c>
      <c r="D85" s="12">
        <v>2</v>
      </c>
      <c r="I85" s="4"/>
    </row>
    <row r="86" spans="1:10" x14ac:dyDescent="0.2">
      <c r="A86" s="64"/>
      <c r="B86" s="8">
        <v>-6.2</v>
      </c>
      <c r="C86" s="8" t="s">
        <v>242</v>
      </c>
      <c r="D86" s="12">
        <v>2</v>
      </c>
      <c r="H86">
        <v>4</v>
      </c>
      <c r="I86" s="4" t="s">
        <v>46</v>
      </c>
      <c r="J86">
        <f ca="1">SUMIF($D$7:$D344,H86,$B$7:$B$341)</f>
        <v>0</v>
      </c>
    </row>
    <row r="87" spans="1:10" x14ac:dyDescent="0.2">
      <c r="A87" s="51"/>
      <c r="B87" s="8">
        <v>-11</v>
      </c>
      <c r="C87" s="8" t="s">
        <v>214</v>
      </c>
      <c r="D87" s="12">
        <v>1</v>
      </c>
      <c r="I87" s="4"/>
    </row>
    <row r="88" spans="1:10" x14ac:dyDescent="0.2">
      <c r="A88" s="46">
        <v>43616</v>
      </c>
      <c r="B88" s="8">
        <v>-17</v>
      </c>
      <c r="C88" s="8" t="s">
        <v>169</v>
      </c>
      <c r="D88" s="12">
        <v>2</v>
      </c>
      <c r="I88" s="4"/>
    </row>
    <row r="89" spans="1:10" x14ac:dyDescent="0.2">
      <c r="A89" s="42"/>
      <c r="B89" s="8"/>
      <c r="C89" s="8"/>
      <c r="D89" s="12"/>
      <c r="I89" s="4"/>
    </row>
    <row r="90" spans="1:10" x14ac:dyDescent="0.2">
      <c r="A90" s="42"/>
      <c r="B90" s="8"/>
      <c r="C90" s="8"/>
      <c r="D90" s="12"/>
      <c r="I90" s="4"/>
    </row>
    <row r="91" spans="1:10" x14ac:dyDescent="0.2">
      <c r="A91" s="42"/>
      <c r="B91" s="8"/>
      <c r="C91" s="8"/>
      <c r="D91" s="12"/>
      <c r="I91" s="4"/>
    </row>
    <row r="92" spans="1:10" x14ac:dyDescent="0.2">
      <c r="A92" s="42"/>
      <c r="B92" s="8"/>
      <c r="C92" s="8"/>
      <c r="D92" s="12"/>
      <c r="H92">
        <v>5</v>
      </c>
      <c r="I92" s="4" t="s">
        <v>40</v>
      </c>
      <c r="J92">
        <f ca="1">SUMIF($D$7:$D345,H92,$B$7:$B$341)</f>
        <v>-1417</v>
      </c>
    </row>
    <row r="93" spans="1:10" x14ac:dyDescent="0.2">
      <c r="A93" s="42"/>
      <c r="B93" s="8"/>
      <c r="C93" s="8"/>
      <c r="D93" s="12"/>
      <c r="I93" s="4" t="s">
        <v>144</v>
      </c>
      <c r="J93">
        <f ca="1">SUM(J45:J80)</f>
        <v>-1076.33</v>
      </c>
    </row>
    <row r="94" spans="1:10" x14ac:dyDescent="0.2">
      <c r="A94" s="42"/>
      <c r="B94" s="8"/>
      <c r="C94" s="8"/>
      <c r="D94" s="12"/>
    </row>
    <row r="95" spans="1:10" x14ac:dyDescent="0.2">
      <c r="A95" s="48"/>
      <c r="B95" s="8"/>
      <c r="C95" s="8"/>
      <c r="D95" s="12"/>
    </row>
    <row r="96" spans="1:10" x14ac:dyDescent="0.2">
      <c r="A96" s="48"/>
      <c r="B96" s="8"/>
      <c r="C96" s="8"/>
      <c r="D96" s="12"/>
    </row>
    <row r="97" spans="1:4" x14ac:dyDescent="0.2">
      <c r="A97" s="48"/>
      <c r="B97" s="8"/>
      <c r="C97" s="8"/>
      <c r="D97" s="12"/>
    </row>
    <row r="98" spans="1:4" x14ac:dyDescent="0.2">
      <c r="A98" s="48"/>
      <c r="B98" s="8"/>
      <c r="C98" s="8"/>
      <c r="D98" s="12"/>
    </row>
    <row r="99" spans="1:4" x14ac:dyDescent="0.2">
      <c r="A99" s="48"/>
      <c r="B99" s="8"/>
      <c r="C99" s="8"/>
      <c r="D99" s="12"/>
    </row>
    <row r="100" spans="1:4" x14ac:dyDescent="0.2">
      <c r="A100" s="48"/>
      <c r="B100" s="8"/>
      <c r="C100" s="8"/>
      <c r="D100" s="12"/>
    </row>
    <row r="101" spans="1:4" x14ac:dyDescent="0.2">
      <c r="A101" s="48"/>
      <c r="B101" s="8"/>
      <c r="C101" s="8"/>
      <c r="D101" s="12"/>
    </row>
    <row r="102" spans="1:4" x14ac:dyDescent="0.2">
      <c r="A102" s="48"/>
      <c r="B102" s="8"/>
      <c r="C102" s="8"/>
      <c r="D102" s="12"/>
    </row>
    <row r="103" spans="1:4" x14ac:dyDescent="0.2">
      <c r="A103" s="48"/>
      <c r="B103" s="8"/>
      <c r="C103" s="8"/>
      <c r="D103" s="12"/>
    </row>
    <row r="104" spans="1:4" x14ac:dyDescent="0.2">
      <c r="A104" s="48"/>
      <c r="B104" s="8"/>
      <c r="C104" s="8"/>
      <c r="D104" s="12"/>
    </row>
    <row r="105" spans="1:4" x14ac:dyDescent="0.2">
      <c r="A105" s="48"/>
      <c r="B105" s="8"/>
      <c r="C105" s="8"/>
      <c r="D105" s="12"/>
    </row>
    <row r="106" spans="1:4" x14ac:dyDescent="0.2">
      <c r="A106" s="48"/>
      <c r="B106" s="8"/>
      <c r="C106" s="8"/>
      <c r="D106" s="12"/>
    </row>
    <row r="107" spans="1:4" x14ac:dyDescent="0.2">
      <c r="A107" s="48"/>
      <c r="B107" s="8"/>
      <c r="C107" s="8"/>
      <c r="D107" s="12"/>
    </row>
    <row r="108" spans="1:4" x14ac:dyDescent="0.2">
      <c r="A108" s="48"/>
      <c r="B108" s="8"/>
      <c r="C108" s="8"/>
      <c r="D108" s="12"/>
    </row>
    <row r="109" spans="1:4" x14ac:dyDescent="0.2">
      <c r="A109" s="48"/>
      <c r="B109" s="8"/>
      <c r="C109" s="8"/>
      <c r="D109" s="12"/>
    </row>
    <row r="110" spans="1:4" x14ac:dyDescent="0.2">
      <c r="A110" s="48"/>
      <c r="B110" s="8"/>
      <c r="C110" s="8"/>
      <c r="D110" s="12"/>
    </row>
    <row r="111" spans="1:4" x14ac:dyDescent="0.2">
      <c r="A111" s="48"/>
      <c r="B111" s="12"/>
      <c r="C111" s="12"/>
      <c r="D111" s="12"/>
    </row>
    <row r="112" spans="1:4" x14ac:dyDescent="0.2">
      <c r="A112" s="48"/>
      <c r="B112" s="8"/>
      <c r="C112" s="8"/>
      <c r="D112" s="12"/>
    </row>
    <row r="113" spans="1:9" x14ac:dyDescent="0.2">
      <c r="A113" s="48"/>
      <c r="B113" s="8"/>
      <c r="C113" s="8"/>
      <c r="D113" s="12"/>
    </row>
    <row r="114" spans="1:9" x14ac:dyDescent="0.2">
      <c r="A114" s="48"/>
      <c r="B114" s="8"/>
      <c r="C114" s="8"/>
      <c r="D114" s="12"/>
    </row>
    <row r="115" spans="1:9" x14ac:dyDescent="0.2">
      <c r="A115" s="48"/>
      <c r="B115" s="8"/>
      <c r="C115" s="8"/>
    </row>
    <row r="116" spans="1:9" x14ac:dyDescent="0.2">
      <c r="A116" s="48"/>
      <c r="B116" s="8"/>
      <c r="C116" s="8"/>
    </row>
    <row r="117" spans="1:9" x14ac:dyDescent="0.2">
      <c r="A117" s="48"/>
      <c r="B117" s="8"/>
      <c r="C117" s="8"/>
    </row>
    <row r="118" spans="1:9" x14ac:dyDescent="0.2">
      <c r="A118" s="48"/>
      <c r="B118" s="8"/>
      <c r="C118" s="8"/>
    </row>
    <row r="119" spans="1:9" x14ac:dyDescent="0.2">
      <c r="A119" s="48"/>
      <c r="B119" s="8"/>
      <c r="C119" s="8"/>
    </row>
    <row r="120" spans="1:9" x14ac:dyDescent="0.2">
      <c r="A120" s="48"/>
      <c r="B120" s="8"/>
      <c r="C120" s="8"/>
    </row>
    <row r="121" spans="1:9" x14ac:dyDescent="0.2">
      <c r="A121" s="8"/>
      <c r="B121" s="8"/>
      <c r="C121" s="8"/>
    </row>
    <row r="122" spans="1:9" x14ac:dyDescent="0.2">
      <c r="A122" s="8"/>
      <c r="B122" s="8"/>
      <c r="C122" s="8"/>
    </row>
    <row r="123" spans="1:9" x14ac:dyDescent="0.2">
      <c r="A123" s="8"/>
      <c r="B123" s="8"/>
      <c r="C123" s="8"/>
    </row>
    <row r="124" spans="1:9" x14ac:dyDescent="0.2">
      <c r="A124" s="8"/>
      <c r="B124" s="8"/>
      <c r="C124" s="8"/>
    </row>
    <row r="125" spans="1:9" x14ac:dyDescent="0.2">
      <c r="A125" s="8"/>
      <c r="B125" s="8"/>
      <c r="C125" s="8"/>
    </row>
    <row r="126" spans="1:9" x14ac:dyDescent="0.2">
      <c r="A126" s="8"/>
      <c r="B126" s="8"/>
      <c r="C126" s="8"/>
    </row>
    <row r="127" spans="1:9" x14ac:dyDescent="0.2">
      <c r="A127" s="8"/>
      <c r="B127" s="8"/>
      <c r="C127" s="8"/>
      <c r="H127" s="13"/>
      <c r="I127" s="13"/>
    </row>
    <row r="128" spans="1:9" x14ac:dyDescent="0.2">
      <c r="A128" s="8"/>
      <c r="B128" s="8"/>
      <c r="C128" s="8"/>
      <c r="H128" s="13"/>
      <c r="I128" s="13"/>
    </row>
    <row r="129" spans="1:9" x14ac:dyDescent="0.2">
      <c r="A129" s="8"/>
      <c r="B129" s="8"/>
      <c r="C129" s="8"/>
      <c r="H129" s="13"/>
      <c r="I129" s="13"/>
    </row>
    <row r="130" spans="1:9" x14ac:dyDescent="0.2">
      <c r="A130" s="8"/>
      <c r="B130" s="8"/>
      <c r="C130" s="8"/>
      <c r="H130" s="13"/>
      <c r="I130" s="13"/>
    </row>
    <row r="131" spans="1:9" x14ac:dyDescent="0.2">
      <c r="A131" s="8"/>
      <c r="B131" s="8"/>
      <c r="C131" s="8"/>
      <c r="H131" s="13"/>
      <c r="I131" s="13"/>
    </row>
    <row r="132" spans="1:9" x14ac:dyDescent="0.2">
      <c r="A132" s="8"/>
      <c r="B132" s="8"/>
      <c r="C132" s="8"/>
      <c r="H132" s="13"/>
      <c r="I132" s="13"/>
    </row>
    <row r="133" spans="1:9" x14ac:dyDescent="0.2">
      <c r="A133" s="8"/>
      <c r="B133" s="8"/>
      <c r="C133" s="8"/>
      <c r="H133" s="13"/>
      <c r="I133" s="13"/>
    </row>
    <row r="134" spans="1:9" x14ac:dyDescent="0.2">
      <c r="A134" s="8"/>
      <c r="B134" s="8"/>
      <c r="C134" s="8"/>
      <c r="H134" s="13"/>
      <c r="I134" s="13"/>
    </row>
    <row r="135" spans="1:9" x14ac:dyDescent="0.2">
      <c r="A135" s="8"/>
      <c r="B135" s="8"/>
      <c r="C135" s="8"/>
      <c r="H135" s="13"/>
      <c r="I135" s="13"/>
    </row>
    <row r="136" spans="1:9" x14ac:dyDescent="0.2">
      <c r="A136" s="8"/>
      <c r="B136" s="8"/>
      <c r="C136" s="8"/>
      <c r="H136" s="13"/>
      <c r="I136" s="13"/>
    </row>
    <row r="137" spans="1:9" x14ac:dyDescent="0.2">
      <c r="A137" s="8"/>
      <c r="B137" s="8"/>
      <c r="C137" s="8"/>
      <c r="H137" s="13"/>
      <c r="I137" s="13"/>
    </row>
    <row r="138" spans="1:9" x14ac:dyDescent="0.2">
      <c r="A138" s="8"/>
      <c r="B138" s="8"/>
      <c r="C138" s="8"/>
      <c r="H138" s="13"/>
      <c r="I138" s="13"/>
    </row>
    <row r="139" spans="1:9" x14ac:dyDescent="0.2">
      <c r="A139" s="8"/>
      <c r="B139" s="8"/>
      <c r="C139" s="8"/>
      <c r="H139" s="13"/>
      <c r="I139" s="13"/>
    </row>
    <row r="140" spans="1:9" x14ac:dyDescent="0.2">
      <c r="A140" s="8"/>
      <c r="B140" s="8"/>
      <c r="C140" s="8"/>
      <c r="H140" s="13"/>
      <c r="I140" s="13"/>
    </row>
    <row r="141" spans="1:9" x14ac:dyDescent="0.2">
      <c r="A141" s="8"/>
      <c r="B141" s="8"/>
      <c r="C141" s="8"/>
      <c r="H141" s="13"/>
      <c r="I141" s="13"/>
    </row>
    <row r="142" spans="1:9" x14ac:dyDescent="0.2">
      <c r="A142" s="8"/>
      <c r="B142" s="8"/>
      <c r="C142" s="8"/>
      <c r="H142" s="13"/>
      <c r="I142" s="13"/>
    </row>
    <row r="143" spans="1:9" x14ac:dyDescent="0.2">
      <c r="A143" s="8"/>
      <c r="B143" s="8"/>
      <c r="C143" s="8"/>
      <c r="H143" s="13"/>
      <c r="I143" s="13"/>
    </row>
    <row r="144" spans="1:9" x14ac:dyDescent="0.2">
      <c r="A144" s="8"/>
      <c r="B144" s="8"/>
      <c r="C144" s="8"/>
      <c r="H144" s="13"/>
      <c r="I144" s="13"/>
    </row>
    <row r="145" spans="1:9" x14ac:dyDescent="0.2">
      <c r="A145" s="8"/>
      <c r="B145" s="8"/>
      <c r="C145" s="8"/>
      <c r="H145" s="13"/>
      <c r="I145" s="13"/>
    </row>
    <row r="146" spans="1:9" x14ac:dyDescent="0.2">
      <c r="A146" s="8"/>
      <c r="B146" s="8"/>
      <c r="C146" s="8"/>
    </row>
    <row r="147" spans="1:9" x14ac:dyDescent="0.2">
      <c r="A147" s="8"/>
      <c r="B147" s="8"/>
      <c r="C147" s="8"/>
    </row>
    <row r="148" spans="1:9" x14ac:dyDescent="0.2">
      <c r="A148" s="8"/>
      <c r="B148" s="8"/>
      <c r="C148" s="8"/>
    </row>
    <row r="149" spans="1:9" x14ac:dyDescent="0.2">
      <c r="A149" s="8"/>
      <c r="B149" s="8"/>
      <c r="C149" s="8"/>
    </row>
    <row r="150" spans="1:9" x14ac:dyDescent="0.2">
      <c r="A150" s="8"/>
      <c r="B150" s="8"/>
      <c r="C150" s="8"/>
    </row>
    <row r="151" spans="1:9" x14ac:dyDescent="0.2">
      <c r="A151" s="8"/>
      <c r="B151" s="8"/>
      <c r="C151" s="8"/>
    </row>
    <row r="152" spans="1:9" x14ac:dyDescent="0.2">
      <c r="A152" s="8"/>
      <c r="B152" s="8"/>
      <c r="C152" s="8"/>
    </row>
    <row r="153" spans="1:9" x14ac:dyDescent="0.2">
      <c r="A153" s="8"/>
      <c r="B153" s="8"/>
      <c r="C153" s="8"/>
    </row>
    <row r="154" spans="1:9" x14ac:dyDescent="0.2">
      <c r="A154" s="8"/>
      <c r="B154" s="8"/>
      <c r="C154" s="8"/>
    </row>
    <row r="155" spans="1:9" x14ac:dyDescent="0.2">
      <c r="A155" s="8"/>
      <c r="B155" s="8"/>
      <c r="C155" s="8"/>
    </row>
    <row r="156" spans="1:9" x14ac:dyDescent="0.2">
      <c r="A156" s="8"/>
      <c r="B156" s="8"/>
      <c r="C156" s="8"/>
    </row>
    <row r="157" spans="1:9" x14ac:dyDescent="0.2">
      <c r="A157" s="8"/>
      <c r="B157" s="8"/>
      <c r="C157" s="8"/>
    </row>
    <row r="158" spans="1:9" x14ac:dyDescent="0.2">
      <c r="A158" s="8"/>
      <c r="B158" s="8"/>
      <c r="C158" s="8"/>
    </row>
    <row r="159" spans="1:9" x14ac:dyDescent="0.2">
      <c r="A159" s="8"/>
      <c r="B159" s="8"/>
      <c r="C159" s="8"/>
    </row>
    <row r="160" spans="1:9" x14ac:dyDescent="0.2">
      <c r="A160" s="8"/>
      <c r="B160" s="8"/>
      <c r="C160" s="8"/>
    </row>
    <row r="161" spans="1:3" x14ac:dyDescent="0.2">
      <c r="A161" s="8"/>
      <c r="B161" s="8"/>
      <c r="C161" s="8"/>
    </row>
    <row r="162" spans="1:3" x14ac:dyDescent="0.2">
      <c r="A162" s="8"/>
      <c r="B162" s="8"/>
      <c r="C162" s="8"/>
    </row>
    <row r="163" spans="1:3" x14ac:dyDescent="0.2">
      <c r="A163" s="8"/>
      <c r="B163" s="8"/>
      <c r="C163" s="8"/>
    </row>
    <row r="164" spans="1:3" x14ac:dyDescent="0.2">
      <c r="A164" s="8"/>
      <c r="B164" s="8"/>
      <c r="C164" s="8"/>
    </row>
    <row r="165" spans="1:3" x14ac:dyDescent="0.2">
      <c r="A165" s="8"/>
      <c r="B165" s="8"/>
      <c r="C165" s="8"/>
    </row>
    <row r="166" spans="1:3" x14ac:dyDescent="0.2">
      <c r="A166" s="8"/>
      <c r="B166" s="8"/>
      <c r="C166" s="8"/>
    </row>
    <row r="167" spans="1:3" x14ac:dyDescent="0.2">
      <c r="A167" s="8"/>
      <c r="B167" s="8"/>
      <c r="C167" s="8"/>
    </row>
    <row r="168" spans="1:3" x14ac:dyDescent="0.2">
      <c r="A168" s="8"/>
      <c r="B168" s="8"/>
      <c r="C168" s="8"/>
    </row>
    <row r="169" spans="1:3" x14ac:dyDescent="0.2">
      <c r="A169" s="8"/>
      <c r="B169" s="8"/>
      <c r="C169" s="8"/>
    </row>
    <row r="170" spans="1:3" x14ac:dyDescent="0.2">
      <c r="A170" s="8"/>
      <c r="B170" s="8"/>
      <c r="C170" s="8"/>
    </row>
    <row r="171" spans="1:3" x14ac:dyDescent="0.2">
      <c r="A171" s="8"/>
      <c r="B171" s="8"/>
      <c r="C171" s="8"/>
    </row>
    <row r="172" spans="1:3" x14ac:dyDescent="0.2">
      <c r="A172" s="8"/>
      <c r="B172" s="8"/>
      <c r="C172" s="8"/>
    </row>
    <row r="173" spans="1:3" x14ac:dyDescent="0.2">
      <c r="A173" s="8"/>
      <c r="B173" s="8"/>
      <c r="C173" s="8"/>
    </row>
    <row r="174" spans="1:3" x14ac:dyDescent="0.2">
      <c r="A174" s="8"/>
      <c r="B174" s="8"/>
      <c r="C174" s="8"/>
    </row>
    <row r="175" spans="1:3" x14ac:dyDescent="0.2">
      <c r="A175" s="8"/>
      <c r="B175" s="8"/>
      <c r="C175" s="8"/>
    </row>
    <row r="176" spans="1:3" x14ac:dyDescent="0.2">
      <c r="A176" s="8"/>
      <c r="B176" s="8"/>
      <c r="C176" s="8"/>
    </row>
    <row r="177" spans="1:3" x14ac:dyDescent="0.2">
      <c r="A177" s="8"/>
      <c r="B177" s="8"/>
      <c r="C177" s="8"/>
    </row>
    <row r="178" spans="1:3" x14ac:dyDescent="0.2">
      <c r="A178" s="8"/>
      <c r="B178" s="8"/>
      <c r="C178" s="8"/>
    </row>
    <row r="179" spans="1:3" x14ac:dyDescent="0.2">
      <c r="A179" s="8"/>
      <c r="B179" s="8"/>
      <c r="C179" s="8"/>
    </row>
    <row r="180" spans="1:3" x14ac:dyDescent="0.2">
      <c r="A180" s="8"/>
      <c r="B180" s="8"/>
      <c r="C180" s="8"/>
    </row>
    <row r="181" spans="1:3" x14ac:dyDescent="0.2">
      <c r="A181" s="8"/>
      <c r="B181" s="8"/>
      <c r="C181" s="8"/>
    </row>
    <row r="182" spans="1:3" x14ac:dyDescent="0.2">
      <c r="A182" s="8"/>
      <c r="B182" s="8"/>
      <c r="C182" s="8"/>
    </row>
    <row r="183" spans="1:3" x14ac:dyDescent="0.2">
      <c r="A183" s="8"/>
      <c r="B183" s="8"/>
      <c r="C183" s="8"/>
    </row>
    <row r="184" spans="1:3" x14ac:dyDescent="0.2">
      <c r="A184" s="8"/>
      <c r="B184" s="8"/>
      <c r="C184" s="8"/>
    </row>
    <row r="185" spans="1:3" x14ac:dyDescent="0.2">
      <c r="A185" s="8"/>
      <c r="B185" s="8"/>
      <c r="C185" s="8"/>
    </row>
    <row r="186" spans="1:3" x14ac:dyDescent="0.2">
      <c r="A186" s="8"/>
      <c r="B186" s="8"/>
      <c r="C186" s="8"/>
    </row>
    <row r="187" spans="1:3" x14ac:dyDescent="0.2">
      <c r="A187" s="8"/>
      <c r="B187" s="8"/>
      <c r="C187" s="8"/>
    </row>
    <row r="188" spans="1:3" x14ac:dyDescent="0.2">
      <c r="A188" s="8"/>
      <c r="B188" s="8"/>
      <c r="C188" s="8"/>
    </row>
    <row r="189" spans="1:3" x14ac:dyDescent="0.2">
      <c r="A189" s="8"/>
      <c r="B189" s="8"/>
      <c r="C189" s="8"/>
    </row>
    <row r="190" spans="1:3" x14ac:dyDescent="0.2">
      <c r="A190" s="8"/>
      <c r="B190" s="8"/>
      <c r="C190" s="8"/>
    </row>
    <row r="191" spans="1:3" x14ac:dyDescent="0.2">
      <c r="A191" s="8"/>
      <c r="B191" s="8"/>
      <c r="C191" s="8"/>
    </row>
    <row r="192" spans="1:3" x14ac:dyDescent="0.2">
      <c r="A192" s="8"/>
      <c r="B192" s="8"/>
      <c r="C192" s="8"/>
    </row>
    <row r="193" spans="1:3" x14ac:dyDescent="0.2">
      <c r="A193" s="8"/>
      <c r="B193" s="8"/>
      <c r="C193" s="8"/>
    </row>
    <row r="194" spans="1:3" x14ac:dyDescent="0.2">
      <c r="A194" s="8"/>
      <c r="B194" s="8"/>
      <c r="C194" s="8"/>
    </row>
    <row r="195" spans="1:3" x14ac:dyDescent="0.2">
      <c r="A195" s="8"/>
      <c r="B195" s="8"/>
      <c r="C195" s="8"/>
    </row>
    <row r="196" spans="1:3" x14ac:dyDescent="0.2">
      <c r="A196" s="8"/>
      <c r="B196" s="8"/>
      <c r="C196" s="8"/>
    </row>
    <row r="197" spans="1:3" x14ac:dyDescent="0.2">
      <c r="A197" s="8"/>
      <c r="B197" s="8"/>
      <c r="C197" s="8"/>
    </row>
    <row r="198" spans="1:3" x14ac:dyDescent="0.2">
      <c r="A198" s="8"/>
      <c r="B198" s="8"/>
      <c r="C198" s="8"/>
    </row>
    <row r="199" spans="1:3" x14ac:dyDescent="0.2">
      <c r="A199" s="8"/>
      <c r="B199" s="8"/>
      <c r="C199" s="8"/>
    </row>
    <row r="200" spans="1:3" x14ac:dyDescent="0.2">
      <c r="A200" s="8"/>
      <c r="B200" s="8"/>
      <c r="C200" s="8"/>
    </row>
    <row r="201" spans="1:3" x14ac:dyDescent="0.2">
      <c r="A201" s="8"/>
      <c r="B201" s="8"/>
      <c r="C201" s="8"/>
    </row>
    <row r="202" spans="1:3" x14ac:dyDescent="0.2">
      <c r="A202" s="8"/>
      <c r="B202" s="8"/>
      <c r="C202" s="8"/>
    </row>
    <row r="203" spans="1:3" x14ac:dyDescent="0.2">
      <c r="A203" s="8"/>
      <c r="B203" s="8"/>
      <c r="C203" s="8"/>
    </row>
    <row r="204" spans="1:3" x14ac:dyDescent="0.2">
      <c r="A204" s="8"/>
      <c r="B204" s="8"/>
      <c r="C204" s="8"/>
    </row>
    <row r="205" spans="1:3" x14ac:dyDescent="0.2">
      <c r="A205" s="8"/>
      <c r="B205" s="8"/>
      <c r="C205" s="8"/>
    </row>
    <row r="206" spans="1:3" x14ac:dyDescent="0.2">
      <c r="A206" s="8"/>
      <c r="B206" s="8"/>
      <c r="C206" s="8"/>
    </row>
    <row r="207" spans="1:3" x14ac:dyDescent="0.2">
      <c r="A207" s="8"/>
      <c r="B207" s="8"/>
      <c r="C207" s="8"/>
    </row>
    <row r="208" spans="1:3" x14ac:dyDescent="0.2">
      <c r="A208" s="8"/>
      <c r="B208" s="8"/>
      <c r="C208" s="8"/>
    </row>
    <row r="209" spans="1:3" x14ac:dyDescent="0.2">
      <c r="A209" s="8"/>
      <c r="B209" s="8"/>
      <c r="C209" s="8"/>
    </row>
    <row r="210" spans="1:3" x14ac:dyDescent="0.2">
      <c r="A210" s="8"/>
      <c r="B210" s="8"/>
      <c r="C210" s="8"/>
    </row>
    <row r="211" spans="1:3" x14ac:dyDescent="0.2">
      <c r="A211" s="8"/>
      <c r="B211" s="8"/>
      <c r="C211" s="8"/>
    </row>
    <row r="212" spans="1:3" x14ac:dyDescent="0.2">
      <c r="A212" s="8"/>
      <c r="B212" s="8"/>
      <c r="C212" s="8"/>
    </row>
    <row r="213" spans="1:3" x14ac:dyDescent="0.2">
      <c r="A213" s="8"/>
      <c r="B213" s="8"/>
      <c r="C213" s="8"/>
    </row>
    <row r="214" spans="1:3" x14ac:dyDescent="0.2">
      <c r="A214" s="8"/>
      <c r="B214" s="8"/>
      <c r="C214" s="8"/>
    </row>
    <row r="215" spans="1:3" x14ac:dyDescent="0.2">
      <c r="A215" s="8"/>
      <c r="B215" s="8"/>
      <c r="C215" s="8"/>
    </row>
    <row r="216" spans="1:3" x14ac:dyDescent="0.2">
      <c r="A216" s="8"/>
      <c r="B216" s="8"/>
      <c r="C216" s="8"/>
    </row>
    <row r="217" spans="1:3" x14ac:dyDescent="0.2">
      <c r="A217" s="8"/>
      <c r="B217" s="8"/>
      <c r="C217" s="8"/>
    </row>
    <row r="218" spans="1:3" x14ac:dyDescent="0.2">
      <c r="A218" s="8"/>
      <c r="B218" s="8"/>
      <c r="C218" s="8"/>
    </row>
    <row r="219" spans="1:3" x14ac:dyDescent="0.2">
      <c r="A219" s="8"/>
      <c r="B219" s="8"/>
      <c r="C219" s="8"/>
    </row>
    <row r="220" spans="1:3" x14ac:dyDescent="0.2">
      <c r="A220" s="8"/>
      <c r="B220" s="8"/>
      <c r="C220" s="8"/>
    </row>
    <row r="221" spans="1:3" x14ac:dyDescent="0.2">
      <c r="A221" s="8"/>
      <c r="B221" s="8"/>
      <c r="C221" s="8"/>
    </row>
    <row r="222" spans="1:3" x14ac:dyDescent="0.2">
      <c r="A222" s="8"/>
      <c r="B222" s="8"/>
      <c r="C222" s="8"/>
    </row>
    <row r="223" spans="1:3" x14ac:dyDescent="0.2">
      <c r="A223" s="8"/>
      <c r="B223" s="8"/>
      <c r="C223" s="8"/>
    </row>
    <row r="224" spans="1:3" x14ac:dyDescent="0.2">
      <c r="A224" s="8"/>
      <c r="B224" s="8"/>
      <c r="C224" s="8"/>
    </row>
    <row r="225" spans="1:3" x14ac:dyDescent="0.2">
      <c r="A225" s="8"/>
      <c r="B225" s="8"/>
      <c r="C225" s="8"/>
    </row>
    <row r="226" spans="1:3" x14ac:dyDescent="0.2">
      <c r="A226" s="8"/>
      <c r="B226" s="8"/>
      <c r="C226" s="8"/>
    </row>
    <row r="227" spans="1:3" x14ac:dyDescent="0.2">
      <c r="A227" s="8"/>
      <c r="B227" s="8"/>
      <c r="C227" s="8"/>
    </row>
    <row r="228" spans="1:3" x14ac:dyDescent="0.2">
      <c r="A228" s="8"/>
      <c r="B228" s="8"/>
      <c r="C228" s="8"/>
    </row>
    <row r="229" spans="1:3" x14ac:dyDescent="0.2">
      <c r="A229" s="8"/>
      <c r="B229" s="8"/>
      <c r="C229" s="8"/>
    </row>
    <row r="230" spans="1:3" x14ac:dyDescent="0.2">
      <c r="A230" s="8"/>
      <c r="B230" s="8"/>
      <c r="C230" s="8"/>
    </row>
    <row r="231" spans="1:3" x14ac:dyDescent="0.2">
      <c r="A231" s="8"/>
      <c r="B231" s="8"/>
      <c r="C231" s="8"/>
    </row>
    <row r="232" spans="1:3" x14ac:dyDescent="0.2">
      <c r="A232" s="8"/>
      <c r="B232" s="8"/>
      <c r="C232" s="8"/>
    </row>
    <row r="233" spans="1:3" x14ac:dyDescent="0.2">
      <c r="A233" s="8"/>
      <c r="B233" s="8"/>
      <c r="C233" s="8"/>
    </row>
    <row r="234" spans="1:3" x14ac:dyDescent="0.2">
      <c r="A234" s="8"/>
      <c r="B234" s="8"/>
      <c r="C234" s="8"/>
    </row>
    <row r="235" spans="1:3" x14ac:dyDescent="0.2">
      <c r="A235" s="8"/>
      <c r="B235" s="8"/>
      <c r="C235" s="8"/>
    </row>
    <row r="236" spans="1:3" x14ac:dyDescent="0.2">
      <c r="A236" s="8"/>
      <c r="B236" s="8"/>
      <c r="C236" s="8"/>
    </row>
    <row r="237" spans="1:3" x14ac:dyDescent="0.2">
      <c r="A237" s="8"/>
      <c r="B237" s="8"/>
      <c r="C237" s="8"/>
    </row>
    <row r="238" spans="1:3" x14ac:dyDescent="0.2">
      <c r="A238" s="8"/>
      <c r="B238" s="8"/>
      <c r="C238" s="8"/>
    </row>
    <row r="239" spans="1:3" x14ac:dyDescent="0.2">
      <c r="A239" s="8"/>
      <c r="B239" s="8"/>
      <c r="C239" s="8"/>
    </row>
    <row r="240" spans="1:3" x14ac:dyDescent="0.2">
      <c r="A240" s="8"/>
      <c r="B240" s="8"/>
      <c r="C240" s="8"/>
    </row>
    <row r="241" spans="1:3" x14ac:dyDescent="0.2">
      <c r="A241" s="8"/>
      <c r="B241" s="8"/>
      <c r="C241" s="8"/>
    </row>
    <row r="242" spans="1:3" x14ac:dyDescent="0.2">
      <c r="A242" s="8"/>
      <c r="B242" s="8"/>
      <c r="C242" s="8"/>
    </row>
    <row r="243" spans="1:3" x14ac:dyDescent="0.2">
      <c r="A243" s="8"/>
      <c r="B243" s="8"/>
      <c r="C243" s="8"/>
    </row>
    <row r="244" spans="1:3" x14ac:dyDescent="0.2">
      <c r="A244" s="8"/>
      <c r="B244" s="8"/>
      <c r="C244" s="8"/>
    </row>
    <row r="245" spans="1:3" x14ac:dyDescent="0.2">
      <c r="A245" s="8"/>
      <c r="B245" s="8"/>
      <c r="C245" s="8"/>
    </row>
    <row r="246" spans="1:3" x14ac:dyDescent="0.2">
      <c r="A246" s="8"/>
      <c r="B246" s="8"/>
      <c r="C246" s="8"/>
    </row>
    <row r="247" spans="1:3" x14ac:dyDescent="0.2">
      <c r="A247" s="8"/>
      <c r="B247" s="8"/>
      <c r="C247" s="8"/>
    </row>
    <row r="248" spans="1:3" x14ac:dyDescent="0.2">
      <c r="A248" s="8"/>
      <c r="B248" s="8"/>
      <c r="C248" s="8"/>
    </row>
    <row r="249" spans="1:3" x14ac:dyDescent="0.2">
      <c r="A249" s="8"/>
      <c r="B249" s="8"/>
      <c r="C249" s="8"/>
    </row>
    <row r="250" spans="1:3" x14ac:dyDescent="0.2">
      <c r="A250" s="8"/>
      <c r="B250" s="8"/>
      <c r="C250" s="8"/>
    </row>
    <row r="251" spans="1:3" x14ac:dyDescent="0.2">
      <c r="A251" s="8"/>
      <c r="B251" s="8"/>
      <c r="C251" s="8"/>
    </row>
    <row r="252" spans="1:3" x14ac:dyDescent="0.2">
      <c r="A252" s="8"/>
      <c r="B252" s="8"/>
      <c r="C252" s="8"/>
    </row>
    <row r="253" spans="1:3" x14ac:dyDescent="0.2">
      <c r="A253" s="8"/>
      <c r="B253" s="8"/>
      <c r="C253" s="8"/>
    </row>
    <row r="254" spans="1:3" x14ac:dyDescent="0.2">
      <c r="A254" s="8"/>
      <c r="B254" s="8"/>
      <c r="C254" s="8"/>
    </row>
    <row r="255" spans="1:3" x14ac:dyDescent="0.2">
      <c r="A255" s="8"/>
      <c r="B255" s="8"/>
      <c r="C255" s="8"/>
    </row>
    <row r="256" spans="1:3" x14ac:dyDescent="0.2">
      <c r="A256" s="8"/>
      <c r="B256" s="8"/>
      <c r="C256" s="8"/>
    </row>
    <row r="257" spans="1:3" x14ac:dyDescent="0.2">
      <c r="A257" s="8"/>
      <c r="B257" s="8"/>
      <c r="C257" s="8"/>
    </row>
    <row r="258" spans="1:3" x14ac:dyDescent="0.2">
      <c r="A258" s="8"/>
      <c r="B258" s="8"/>
      <c r="C258" s="8"/>
    </row>
    <row r="259" spans="1:3" x14ac:dyDescent="0.2">
      <c r="A259" s="8"/>
      <c r="B259" s="8"/>
      <c r="C259" s="8"/>
    </row>
    <row r="260" spans="1:3" x14ac:dyDescent="0.2">
      <c r="A260" s="8"/>
      <c r="B260" s="8"/>
      <c r="C260" s="8"/>
    </row>
    <row r="261" spans="1:3" x14ac:dyDescent="0.2">
      <c r="A261" s="8"/>
      <c r="B261" s="8"/>
      <c r="C261" s="8"/>
    </row>
    <row r="262" spans="1:3" x14ac:dyDescent="0.2">
      <c r="A262" s="8"/>
      <c r="B262" s="8"/>
      <c r="C262" s="8"/>
    </row>
    <row r="263" spans="1:3" x14ac:dyDescent="0.2">
      <c r="A263" s="8"/>
      <c r="B263" s="8"/>
      <c r="C263" s="8"/>
    </row>
    <row r="264" spans="1:3" x14ac:dyDescent="0.2">
      <c r="A264" s="8"/>
      <c r="B264" s="8"/>
      <c r="C264" s="8"/>
    </row>
    <row r="265" spans="1:3" x14ac:dyDescent="0.2">
      <c r="A265" s="8"/>
      <c r="B265" s="8"/>
      <c r="C265" s="8"/>
    </row>
    <row r="266" spans="1:3" x14ac:dyDescent="0.2">
      <c r="A266" s="8"/>
      <c r="B266" s="8"/>
      <c r="C266" s="8"/>
    </row>
    <row r="267" spans="1:3" x14ac:dyDescent="0.2">
      <c r="A267" s="8"/>
      <c r="B267" s="8"/>
      <c r="C267" s="8"/>
    </row>
    <row r="268" spans="1:3" x14ac:dyDescent="0.2">
      <c r="A268" s="8"/>
      <c r="B268" s="8"/>
      <c r="C268" s="8"/>
    </row>
    <row r="269" spans="1:3" x14ac:dyDescent="0.2">
      <c r="A269" s="8"/>
      <c r="B269" s="8"/>
      <c r="C269" s="8"/>
    </row>
    <row r="270" spans="1:3" x14ac:dyDescent="0.2">
      <c r="A270" s="8"/>
      <c r="B270" s="8"/>
      <c r="C270" s="8"/>
    </row>
    <row r="271" spans="1:3" x14ac:dyDescent="0.2">
      <c r="A271" s="8"/>
      <c r="B271" s="8"/>
      <c r="C271" s="8"/>
    </row>
    <row r="272" spans="1:3" x14ac:dyDescent="0.2">
      <c r="A272" s="8"/>
      <c r="B272" s="8"/>
      <c r="C272" s="8"/>
    </row>
    <row r="273" spans="1:3" x14ac:dyDescent="0.2">
      <c r="A273" s="8"/>
      <c r="B273" s="8"/>
      <c r="C273" s="8"/>
    </row>
    <row r="274" spans="1:3" x14ac:dyDescent="0.2">
      <c r="A274" s="8"/>
    </row>
  </sheetData>
  <mergeCells count="24">
    <mergeCell ref="A65:A67"/>
    <mergeCell ref="A61:A64"/>
    <mergeCell ref="A84:A86"/>
    <mergeCell ref="A75:A78"/>
    <mergeCell ref="A68:A70"/>
    <mergeCell ref="A71:A72"/>
    <mergeCell ref="A73:A74"/>
    <mergeCell ref="A81:A83"/>
    <mergeCell ref="A79:A80"/>
    <mergeCell ref="A37:A39"/>
    <mergeCell ref="A57:A60"/>
    <mergeCell ref="A1:A2"/>
    <mergeCell ref="A8:A9"/>
    <mergeCell ref="A10:A11"/>
    <mergeCell ref="A12:A14"/>
    <mergeCell ref="A28:A36"/>
    <mergeCell ref="A22:A27"/>
    <mergeCell ref="A15:A19"/>
    <mergeCell ref="A4:A7"/>
    <mergeCell ref="A46:A50"/>
    <mergeCell ref="A51:A53"/>
    <mergeCell ref="A54:A56"/>
    <mergeCell ref="A40:A42"/>
    <mergeCell ref="A43:A45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4"/>
  <sheetViews>
    <sheetView tabSelected="1" topLeftCell="A41" workbookViewId="0">
      <selection activeCell="D53" sqref="D53"/>
    </sheetView>
  </sheetViews>
  <sheetFormatPr baseColWidth="10" defaultRowHeight="16" x14ac:dyDescent="0.2"/>
  <cols>
    <col min="1" max="1" width="20.1640625" style="36" bestFit="1" customWidth="1"/>
    <col min="3" max="3" width="15.6640625" style="13" customWidth="1"/>
    <col min="4" max="4" width="23.33203125" customWidth="1"/>
    <col min="5" max="5" width="12" customWidth="1"/>
    <col min="8" max="8" width="23.5" bestFit="1" customWidth="1"/>
    <col min="9" max="9" width="25.33203125" customWidth="1"/>
    <col min="12" max="12" width="5.33203125" customWidth="1"/>
    <col min="13" max="13" width="17.6640625" customWidth="1"/>
    <col min="34" max="34" width="16.33203125" customWidth="1"/>
  </cols>
  <sheetData>
    <row r="1" spans="1:14" ht="18" x14ac:dyDescent="0.2">
      <c r="A1" s="68" t="s">
        <v>243</v>
      </c>
      <c r="B1" s="3" t="s">
        <v>15</v>
      </c>
      <c r="C1" s="37">
        <f>SUMIF(B4:B111,"&lt;0")</f>
        <v>-3130.7400000000002</v>
      </c>
      <c r="E1" s="4"/>
      <c r="F1" s="5"/>
    </row>
    <row r="2" spans="1:14" ht="21" x14ac:dyDescent="0.25">
      <c r="A2" s="69"/>
      <c r="B2" s="6" t="s">
        <v>16</v>
      </c>
      <c r="C2" s="13">
        <f>3000+C1</f>
        <v>-130.74000000000024</v>
      </c>
      <c r="E2" s="7" t="s">
        <v>18</v>
      </c>
      <c r="F2">
        <f ca="1">DATE(2019,7,1)-TODAY()</f>
        <v>10</v>
      </c>
      <c r="H2" s="7" t="s">
        <v>19</v>
      </c>
      <c r="I2">
        <f ca="1">C2/F2</f>
        <v>-13.074000000000023</v>
      </c>
    </row>
    <row r="3" spans="1:14" ht="77" customHeight="1" x14ac:dyDescent="0.2">
      <c r="A3" s="8" t="s">
        <v>0</v>
      </c>
      <c r="B3" s="8" t="s">
        <v>1</v>
      </c>
      <c r="C3" s="53" t="s">
        <v>2</v>
      </c>
      <c r="D3" s="12" t="s">
        <v>41</v>
      </c>
      <c r="E3" s="12"/>
      <c r="F3" s="8"/>
      <c r="G3" s="8"/>
      <c r="H3" s="8"/>
      <c r="I3" s="8">
        <f ca="1">C2/(F2-1)</f>
        <v>-14.526666666666692</v>
      </c>
      <c r="J3" s="8"/>
      <c r="K3" s="8"/>
      <c r="L3" s="8"/>
      <c r="M3" s="8"/>
      <c r="N3" s="8"/>
    </row>
    <row r="4" spans="1:14" ht="31" customHeight="1" x14ac:dyDescent="0.2">
      <c r="A4" s="64">
        <v>43617</v>
      </c>
      <c r="B4" s="8">
        <v>-50</v>
      </c>
      <c r="C4" s="53" t="s">
        <v>244</v>
      </c>
      <c r="D4" s="12">
        <v>2</v>
      </c>
      <c r="E4" s="12"/>
      <c r="F4" s="8"/>
      <c r="G4" s="8"/>
      <c r="H4" s="9" t="s">
        <v>43</v>
      </c>
      <c r="I4" s="4" t="s">
        <v>2</v>
      </c>
      <c r="J4" s="4" t="s">
        <v>44</v>
      </c>
      <c r="L4" s="8"/>
      <c r="M4" s="8"/>
      <c r="N4" s="8"/>
    </row>
    <row r="5" spans="1:14" ht="34" customHeight="1" x14ac:dyDescent="0.2">
      <c r="A5" s="64"/>
      <c r="B5" s="8">
        <v>-37.119999999999997</v>
      </c>
      <c r="C5" s="53" t="s">
        <v>245</v>
      </c>
      <c r="D5" s="12">
        <v>3</v>
      </c>
      <c r="E5" s="12"/>
      <c r="F5" s="8"/>
      <c r="G5" s="8"/>
      <c r="H5">
        <v>1</v>
      </c>
      <c r="I5" s="4" t="s">
        <v>142</v>
      </c>
      <c r="J5">
        <f>SUMIF($D$4:$D361,H5,$B$4:$B$361)</f>
        <v>-154</v>
      </c>
      <c r="L5" s="8"/>
      <c r="M5" s="8"/>
      <c r="N5" s="8"/>
    </row>
    <row r="6" spans="1:14" ht="34" customHeight="1" x14ac:dyDescent="0.2">
      <c r="A6" s="64"/>
      <c r="B6" s="8">
        <v>-73.459999999999994</v>
      </c>
      <c r="C6" s="53" t="s">
        <v>249</v>
      </c>
      <c r="D6" s="12">
        <v>3</v>
      </c>
      <c r="E6" s="12"/>
      <c r="F6" s="8"/>
      <c r="G6" s="8"/>
      <c r="H6">
        <v>2</v>
      </c>
      <c r="I6" s="4" t="s">
        <v>143</v>
      </c>
      <c r="J6">
        <f ca="1">SUMIF($D$4:$D362,H6,$B$4:$B$361)</f>
        <v>-717.34</v>
      </c>
      <c r="L6" s="8"/>
      <c r="M6" s="8"/>
      <c r="N6" s="8"/>
    </row>
    <row r="7" spans="1:14" ht="34" customHeight="1" x14ac:dyDescent="0.2">
      <c r="A7" s="64"/>
      <c r="B7" s="8">
        <v>-89</v>
      </c>
      <c r="C7" s="53" t="s">
        <v>248</v>
      </c>
      <c r="D7" s="12">
        <v>3</v>
      </c>
      <c r="E7" s="12"/>
      <c r="F7" s="8"/>
      <c r="G7" s="8"/>
      <c r="H7">
        <v>4</v>
      </c>
      <c r="I7" s="4" t="s">
        <v>46</v>
      </c>
      <c r="J7">
        <f ca="1">SUMIF($D$4:$D364,H7,$B$4:$B$361)</f>
        <v>0</v>
      </c>
      <c r="L7" s="8"/>
      <c r="M7" s="8"/>
      <c r="N7" s="8"/>
    </row>
    <row r="8" spans="1:14" ht="34" customHeight="1" x14ac:dyDescent="0.2">
      <c r="A8" s="64"/>
      <c r="B8" s="8">
        <v>-27.25</v>
      </c>
      <c r="C8" s="53" t="s">
        <v>247</v>
      </c>
      <c r="D8" s="12">
        <v>2</v>
      </c>
      <c r="E8" s="12"/>
      <c r="F8" s="8"/>
      <c r="G8" s="8"/>
      <c r="H8">
        <v>5</v>
      </c>
      <c r="I8" s="4" t="s">
        <v>40</v>
      </c>
      <c r="J8">
        <f ca="1">SUMIF($D$4:$D365,H8,$B$4:$B$361)</f>
        <v>-1416</v>
      </c>
      <c r="L8" s="8"/>
      <c r="M8" s="8"/>
      <c r="N8" s="8"/>
    </row>
    <row r="9" spans="1:14" ht="34" customHeight="1" x14ac:dyDescent="0.2">
      <c r="A9" s="64"/>
      <c r="B9" s="8">
        <v>-17.8</v>
      </c>
      <c r="C9" s="53" t="s">
        <v>206</v>
      </c>
      <c r="D9" s="12">
        <v>2</v>
      </c>
      <c r="E9" s="12"/>
      <c r="F9" s="8"/>
      <c r="G9" s="8"/>
      <c r="I9" s="4" t="s">
        <v>144</v>
      </c>
      <c r="J9">
        <f>SUM(B4:B148)</f>
        <v>-3130.7400000000002</v>
      </c>
      <c r="L9" s="8"/>
      <c r="M9" s="8"/>
      <c r="N9" s="8"/>
    </row>
    <row r="10" spans="1:14" ht="34" customHeight="1" x14ac:dyDescent="0.2">
      <c r="A10" s="64"/>
      <c r="B10" s="8">
        <v>-36</v>
      </c>
      <c r="C10" s="53" t="s">
        <v>231</v>
      </c>
      <c r="D10" s="12">
        <v>3</v>
      </c>
      <c r="E10" s="12"/>
      <c r="F10" s="8"/>
      <c r="G10" s="8"/>
      <c r="H10" s="8"/>
      <c r="I10" s="8"/>
      <c r="J10" s="8"/>
      <c r="K10" s="8"/>
      <c r="L10" s="8"/>
      <c r="M10" s="8"/>
      <c r="N10" s="8"/>
    </row>
    <row r="11" spans="1:14" ht="34" customHeight="1" x14ac:dyDescent="0.2">
      <c r="A11" s="64"/>
      <c r="B11" s="8">
        <v>-16</v>
      </c>
      <c r="C11" s="53" t="s">
        <v>246</v>
      </c>
      <c r="D11" s="12">
        <v>2</v>
      </c>
      <c r="E11" s="12"/>
      <c r="F11" s="8"/>
      <c r="G11" s="8"/>
      <c r="H11" s="8"/>
      <c r="I11" s="8"/>
      <c r="J11" s="8"/>
      <c r="K11" s="8"/>
      <c r="L11" s="8"/>
      <c r="M11" s="8"/>
      <c r="N11" s="8"/>
    </row>
    <row r="12" spans="1:14" ht="34" customHeight="1" x14ac:dyDescent="0.2">
      <c r="A12" s="64"/>
      <c r="B12" s="8">
        <v>-56</v>
      </c>
      <c r="C12" s="53" t="s">
        <v>171</v>
      </c>
      <c r="D12" s="12">
        <v>2</v>
      </c>
      <c r="E12" s="12"/>
      <c r="F12" s="8"/>
      <c r="G12" s="8"/>
      <c r="H12" s="8"/>
      <c r="I12" s="8"/>
      <c r="J12" s="8"/>
      <c r="K12" s="8"/>
      <c r="L12" s="8"/>
      <c r="M12" s="8"/>
      <c r="N12" s="8"/>
    </row>
    <row r="13" spans="1:14" ht="34" customHeight="1" x14ac:dyDescent="0.2">
      <c r="A13" s="64"/>
      <c r="B13" s="8">
        <v>-69.900000000000006</v>
      </c>
      <c r="C13" s="53" t="s">
        <v>169</v>
      </c>
      <c r="D13" s="12">
        <v>2</v>
      </c>
      <c r="E13" s="12"/>
      <c r="F13" s="8"/>
      <c r="G13" s="8"/>
      <c r="H13" s="8"/>
      <c r="I13" s="8"/>
      <c r="J13" s="8"/>
      <c r="K13" s="8"/>
      <c r="L13" s="8"/>
      <c r="M13" s="8"/>
      <c r="N13" s="8"/>
    </row>
    <row r="14" spans="1:14" ht="34" customHeight="1" x14ac:dyDescent="0.2">
      <c r="A14" s="52">
        <v>43618</v>
      </c>
      <c r="B14" s="8">
        <v>-34.9</v>
      </c>
      <c r="C14" s="53" t="s">
        <v>171</v>
      </c>
      <c r="D14" s="12">
        <v>2</v>
      </c>
      <c r="E14" s="12"/>
      <c r="F14" s="8"/>
      <c r="G14" s="8"/>
      <c r="H14" s="8"/>
      <c r="I14" s="8"/>
      <c r="J14" s="8"/>
      <c r="K14" s="8"/>
      <c r="L14" s="8"/>
      <c r="M14" s="8"/>
      <c r="N14" s="8"/>
    </row>
    <row r="15" spans="1:14" ht="32" customHeight="1" x14ac:dyDescent="0.2">
      <c r="A15" s="64">
        <v>43619</v>
      </c>
      <c r="B15" s="8">
        <v>-11</v>
      </c>
      <c r="C15" s="53" t="s">
        <v>214</v>
      </c>
      <c r="D15" s="12">
        <v>1</v>
      </c>
      <c r="E15" s="12"/>
      <c r="F15" s="8"/>
      <c r="G15" s="8"/>
      <c r="H15" s="8"/>
      <c r="I15" s="8"/>
      <c r="J15" s="8"/>
      <c r="K15" s="8"/>
      <c r="L15" s="8"/>
      <c r="M15" s="8"/>
      <c r="N15" s="8"/>
    </row>
    <row r="16" spans="1:14" ht="33" customHeight="1" x14ac:dyDescent="0.2">
      <c r="A16" s="64"/>
      <c r="B16" s="8">
        <v>-13.5</v>
      </c>
      <c r="C16" s="53" t="s">
        <v>169</v>
      </c>
      <c r="D16" s="12">
        <v>2</v>
      </c>
      <c r="E16" s="12"/>
      <c r="F16" s="8"/>
      <c r="G16" s="8"/>
      <c r="H16" s="8"/>
      <c r="I16" s="8"/>
      <c r="J16" s="8"/>
      <c r="K16" s="8"/>
      <c r="L16" s="8"/>
      <c r="M16" s="8"/>
      <c r="N16" s="8"/>
    </row>
    <row r="17" spans="1:14" ht="33" customHeight="1" x14ac:dyDescent="0.2">
      <c r="A17" s="64">
        <v>43620</v>
      </c>
      <c r="B17" s="8">
        <v>-1416</v>
      </c>
      <c r="C17" s="53" t="s">
        <v>176</v>
      </c>
      <c r="D17" s="12">
        <v>5</v>
      </c>
      <c r="E17" s="12"/>
      <c r="F17" s="8"/>
      <c r="G17" s="8"/>
      <c r="H17" s="8"/>
      <c r="I17" s="8"/>
      <c r="J17" s="8"/>
      <c r="K17" s="8"/>
      <c r="L17" s="8"/>
      <c r="M17" s="8"/>
      <c r="N17" s="8"/>
    </row>
    <row r="18" spans="1:14" ht="33" customHeight="1" x14ac:dyDescent="0.2">
      <c r="A18" s="64"/>
      <c r="B18" s="8">
        <v>-11</v>
      </c>
      <c r="C18" s="53" t="s">
        <v>214</v>
      </c>
      <c r="D18" s="12">
        <v>1</v>
      </c>
      <c r="E18" s="12"/>
      <c r="F18" s="8"/>
      <c r="G18" s="8"/>
      <c r="H18" s="8"/>
      <c r="I18" s="8"/>
      <c r="J18" s="8"/>
      <c r="K18" s="8"/>
      <c r="L18" s="8"/>
      <c r="M18" s="8"/>
      <c r="N18" s="8"/>
    </row>
    <row r="19" spans="1:14" ht="33" customHeight="1" x14ac:dyDescent="0.2">
      <c r="A19" s="64"/>
      <c r="B19" s="8">
        <v>-3</v>
      </c>
      <c r="C19" s="56" t="s">
        <v>223</v>
      </c>
      <c r="D19" s="12">
        <v>2</v>
      </c>
      <c r="E19" s="12"/>
      <c r="F19" s="8"/>
      <c r="G19" s="8"/>
      <c r="H19" s="8"/>
      <c r="I19" s="8"/>
      <c r="J19" s="8"/>
      <c r="K19" s="8"/>
      <c r="L19" s="8"/>
      <c r="M19" s="8"/>
      <c r="N19" s="8"/>
    </row>
    <row r="20" spans="1:14" ht="26" customHeight="1" x14ac:dyDescent="0.2">
      <c r="A20" s="64"/>
      <c r="B20" s="8">
        <v>-10.5</v>
      </c>
      <c r="C20" s="53" t="s">
        <v>169</v>
      </c>
      <c r="D20" s="12">
        <v>2</v>
      </c>
      <c r="E20" s="12"/>
      <c r="F20" s="8"/>
      <c r="G20" s="8"/>
      <c r="H20" s="8"/>
      <c r="I20" s="8"/>
      <c r="J20" s="8"/>
      <c r="K20" s="8"/>
      <c r="L20" s="8"/>
      <c r="M20" s="8"/>
      <c r="N20" s="8"/>
    </row>
    <row r="21" spans="1:14" ht="26" customHeight="1" x14ac:dyDescent="0.2">
      <c r="A21" s="64">
        <v>43621</v>
      </c>
      <c r="B21" s="8">
        <v>-11</v>
      </c>
      <c r="C21" s="56" t="s">
        <v>214</v>
      </c>
      <c r="D21" s="12">
        <v>1</v>
      </c>
      <c r="E21" s="12"/>
      <c r="F21" s="8"/>
      <c r="G21" s="8"/>
      <c r="H21" s="8"/>
      <c r="I21" s="8"/>
      <c r="J21" s="8"/>
      <c r="K21" s="8"/>
      <c r="L21" s="8"/>
      <c r="M21" s="8"/>
      <c r="N21" s="8"/>
    </row>
    <row r="22" spans="1:14" ht="26" customHeight="1" x14ac:dyDescent="0.2">
      <c r="A22" s="64"/>
      <c r="B22" s="8">
        <v>-18</v>
      </c>
      <c r="C22" s="56" t="s">
        <v>169</v>
      </c>
      <c r="D22" s="12">
        <v>2</v>
      </c>
      <c r="E22" s="12"/>
      <c r="F22" s="8"/>
      <c r="G22" s="8"/>
      <c r="H22" s="8"/>
      <c r="I22" s="8"/>
      <c r="J22" s="8"/>
      <c r="K22" s="8"/>
      <c r="L22" s="8"/>
      <c r="M22" s="8"/>
      <c r="N22" s="8"/>
    </row>
    <row r="23" spans="1:14" ht="25" customHeight="1" x14ac:dyDescent="0.2">
      <c r="A23" s="64">
        <v>43622</v>
      </c>
      <c r="B23" s="8">
        <v>-11</v>
      </c>
      <c r="C23" s="57" t="s">
        <v>214</v>
      </c>
      <c r="D23" s="12">
        <v>1</v>
      </c>
      <c r="E23" s="12"/>
      <c r="F23" s="8"/>
      <c r="G23" s="8"/>
      <c r="H23" s="8"/>
      <c r="I23" s="8"/>
      <c r="J23" s="8"/>
      <c r="K23" s="8"/>
      <c r="L23" s="8"/>
      <c r="M23" s="8"/>
      <c r="N23" s="8"/>
    </row>
    <row r="24" spans="1:14" ht="25" customHeight="1" x14ac:dyDescent="0.2">
      <c r="A24" s="64"/>
      <c r="B24" s="8">
        <v>-18</v>
      </c>
      <c r="C24" s="53" t="s">
        <v>169</v>
      </c>
      <c r="D24" s="12">
        <v>2</v>
      </c>
      <c r="E24" s="12"/>
      <c r="F24" s="8"/>
      <c r="G24" s="8"/>
      <c r="H24" s="8"/>
      <c r="I24" s="8"/>
      <c r="J24" s="8"/>
      <c r="K24" s="8"/>
      <c r="L24" s="8"/>
      <c r="M24" s="8"/>
      <c r="N24" s="8"/>
    </row>
    <row r="25" spans="1:14" ht="25" customHeight="1" x14ac:dyDescent="0.2">
      <c r="A25" s="64">
        <v>43623</v>
      </c>
      <c r="B25" s="8">
        <v>-27.63</v>
      </c>
      <c r="C25" s="57" t="s">
        <v>251</v>
      </c>
      <c r="D25" s="12">
        <v>2</v>
      </c>
      <c r="E25" s="12"/>
      <c r="F25" s="8"/>
      <c r="G25" s="8"/>
      <c r="H25" s="8"/>
      <c r="I25" s="8"/>
      <c r="J25" s="8"/>
      <c r="K25" s="8"/>
      <c r="L25" s="8"/>
      <c r="M25" s="8"/>
      <c r="N25" s="8"/>
    </row>
    <row r="26" spans="1:14" ht="25" customHeight="1" x14ac:dyDescent="0.2">
      <c r="A26" s="64"/>
      <c r="B26" s="8">
        <v>-6</v>
      </c>
      <c r="C26" s="57" t="s">
        <v>160</v>
      </c>
      <c r="D26" s="12">
        <v>2</v>
      </c>
      <c r="E26" s="12"/>
      <c r="F26" s="8"/>
      <c r="G26" s="8"/>
      <c r="H26" s="8"/>
      <c r="I26" s="8"/>
      <c r="J26" s="8"/>
      <c r="K26" s="8"/>
      <c r="L26" s="8"/>
      <c r="M26" s="8"/>
      <c r="N26" s="8"/>
    </row>
    <row r="27" spans="1:14" ht="25" customHeight="1" x14ac:dyDescent="0.2">
      <c r="A27" s="64"/>
      <c r="B27" s="8">
        <v>-15.9</v>
      </c>
      <c r="C27" s="53" t="s">
        <v>250</v>
      </c>
      <c r="D27" s="12">
        <v>2</v>
      </c>
      <c r="E27" s="12"/>
      <c r="F27" s="8"/>
      <c r="G27" s="8"/>
      <c r="H27" s="8"/>
      <c r="I27" s="8"/>
      <c r="J27" s="8"/>
      <c r="K27" s="8"/>
      <c r="L27" s="8"/>
      <c r="M27" s="8"/>
      <c r="N27" s="8"/>
    </row>
    <row r="28" spans="1:14" ht="25" customHeight="1" x14ac:dyDescent="0.2">
      <c r="A28" s="52">
        <v>43624</v>
      </c>
      <c r="B28" s="8">
        <v>-62.42</v>
      </c>
      <c r="C28" s="53" t="s">
        <v>255</v>
      </c>
      <c r="D28" s="12">
        <v>3</v>
      </c>
      <c r="E28" s="12"/>
      <c r="F28" s="8"/>
      <c r="G28" s="8"/>
      <c r="H28" s="8"/>
      <c r="I28" s="8"/>
      <c r="J28" s="8"/>
      <c r="K28" s="8"/>
      <c r="L28" s="8"/>
      <c r="M28" s="8"/>
      <c r="N28" s="8"/>
    </row>
    <row r="29" spans="1:14" ht="25" customHeight="1" x14ac:dyDescent="0.2">
      <c r="A29" s="64">
        <v>43625</v>
      </c>
      <c r="B29" s="8">
        <v>-219</v>
      </c>
      <c r="C29" s="57" t="s">
        <v>254</v>
      </c>
      <c r="D29" s="12">
        <v>3</v>
      </c>
      <c r="E29" s="12"/>
      <c r="F29" s="8"/>
      <c r="G29" s="8"/>
      <c r="H29" s="8"/>
      <c r="I29" s="8"/>
      <c r="J29" s="8"/>
      <c r="K29" s="8"/>
      <c r="L29" s="8"/>
      <c r="M29" s="8"/>
      <c r="N29" s="8"/>
    </row>
    <row r="30" spans="1:14" ht="25" customHeight="1" x14ac:dyDescent="0.2">
      <c r="A30" s="64"/>
      <c r="B30" s="8">
        <v>-76.72</v>
      </c>
      <c r="C30" s="57" t="s">
        <v>253</v>
      </c>
      <c r="D30" s="12">
        <v>2</v>
      </c>
      <c r="E30" s="12"/>
      <c r="F30" s="8"/>
      <c r="G30" s="8"/>
      <c r="H30" s="8"/>
      <c r="I30" s="8"/>
      <c r="J30" s="8"/>
      <c r="K30" s="8"/>
      <c r="L30" s="8"/>
      <c r="M30" s="8"/>
      <c r="N30" s="8"/>
    </row>
    <row r="31" spans="1:14" ht="25" customHeight="1" x14ac:dyDescent="0.2">
      <c r="A31" s="64"/>
      <c r="B31" s="8">
        <v>-19.8</v>
      </c>
      <c r="C31" s="53" t="s">
        <v>252</v>
      </c>
      <c r="D31" s="12">
        <v>2</v>
      </c>
      <c r="E31" s="12"/>
      <c r="F31" s="8"/>
      <c r="G31" s="8"/>
      <c r="H31" s="8"/>
      <c r="I31" s="8"/>
      <c r="J31" s="8"/>
      <c r="K31" s="8"/>
      <c r="L31" s="8"/>
      <c r="M31" s="8"/>
      <c r="N31" s="8"/>
    </row>
    <row r="32" spans="1:14" ht="25" customHeight="1" x14ac:dyDescent="0.2">
      <c r="A32" s="64">
        <v>43626</v>
      </c>
      <c r="B32" s="8">
        <v>-11</v>
      </c>
      <c r="C32" s="57" t="s">
        <v>214</v>
      </c>
      <c r="D32" s="12">
        <v>1</v>
      </c>
      <c r="E32" s="12"/>
      <c r="F32" s="8"/>
      <c r="G32" s="8"/>
      <c r="H32" s="8"/>
      <c r="I32" s="8"/>
      <c r="J32" s="8"/>
      <c r="K32" s="8"/>
      <c r="L32" s="8"/>
      <c r="M32" s="8"/>
      <c r="N32" s="8"/>
    </row>
    <row r="33" spans="1:14" ht="25" customHeight="1" x14ac:dyDescent="0.2">
      <c r="A33" s="64"/>
      <c r="B33" s="8">
        <v>-4</v>
      </c>
      <c r="C33" s="58" t="s">
        <v>256</v>
      </c>
      <c r="D33" s="12">
        <v>2</v>
      </c>
      <c r="E33" s="12"/>
      <c r="F33" s="8"/>
      <c r="G33" s="8"/>
      <c r="H33" s="8"/>
      <c r="I33" s="8"/>
      <c r="J33" s="8"/>
      <c r="K33" s="8"/>
      <c r="L33" s="8"/>
      <c r="M33" s="8"/>
      <c r="N33" s="8"/>
    </row>
    <row r="34" spans="1:14" ht="25" customHeight="1" x14ac:dyDescent="0.2">
      <c r="A34" s="64"/>
      <c r="B34" s="8">
        <v>-11</v>
      </c>
      <c r="C34" s="53" t="s">
        <v>169</v>
      </c>
      <c r="D34" s="12">
        <v>2</v>
      </c>
      <c r="E34" s="12"/>
      <c r="F34" s="8"/>
      <c r="G34" s="8"/>
      <c r="H34" s="8"/>
      <c r="I34" s="8"/>
      <c r="J34" s="8"/>
      <c r="K34" s="8"/>
      <c r="L34" s="8"/>
      <c r="M34" s="8"/>
      <c r="N34" s="8"/>
    </row>
    <row r="35" spans="1:14" ht="25" customHeight="1" x14ac:dyDescent="0.2">
      <c r="A35" s="64">
        <v>43627</v>
      </c>
      <c r="B35" s="8">
        <v>-11</v>
      </c>
      <c r="C35" s="58" t="s">
        <v>257</v>
      </c>
      <c r="D35" s="12">
        <v>1</v>
      </c>
      <c r="E35" s="12"/>
      <c r="F35" s="8"/>
      <c r="G35" s="8"/>
      <c r="H35" s="8"/>
      <c r="I35" s="8"/>
      <c r="J35" s="8"/>
      <c r="K35" s="8"/>
      <c r="L35" s="8"/>
      <c r="M35" s="8"/>
      <c r="N35" s="8"/>
    </row>
    <row r="36" spans="1:14" ht="25" customHeight="1" x14ac:dyDescent="0.2">
      <c r="A36" s="64"/>
      <c r="B36" s="8">
        <v>-13.5</v>
      </c>
      <c r="C36" s="58" t="s">
        <v>169</v>
      </c>
      <c r="D36" s="12">
        <v>2</v>
      </c>
      <c r="E36" s="12"/>
      <c r="F36" s="8"/>
      <c r="G36" s="8"/>
      <c r="H36" s="8"/>
      <c r="I36" s="8"/>
      <c r="J36" s="8"/>
      <c r="K36" s="8"/>
      <c r="L36" s="8"/>
      <c r="M36" s="8"/>
      <c r="N36" s="8"/>
    </row>
    <row r="37" spans="1:14" ht="25" customHeight="1" x14ac:dyDescent="0.2">
      <c r="A37" s="64"/>
      <c r="B37" s="8">
        <v>-29</v>
      </c>
      <c r="C37" s="58" t="s">
        <v>259</v>
      </c>
      <c r="D37" s="12">
        <v>3</v>
      </c>
      <c r="E37" s="12"/>
      <c r="F37" s="8"/>
      <c r="G37" s="8"/>
      <c r="H37" s="8"/>
      <c r="I37" s="8"/>
      <c r="J37" s="8"/>
      <c r="K37" s="8"/>
      <c r="L37" s="8"/>
      <c r="M37" s="8"/>
      <c r="N37" s="8"/>
    </row>
    <row r="38" spans="1:14" ht="25" customHeight="1" x14ac:dyDescent="0.2">
      <c r="A38" s="64"/>
      <c r="B38" s="8">
        <v>-10</v>
      </c>
      <c r="C38" s="53" t="s">
        <v>258</v>
      </c>
      <c r="D38" s="12">
        <v>3</v>
      </c>
      <c r="E38" s="12"/>
      <c r="F38" s="8"/>
      <c r="G38" s="8"/>
      <c r="H38" s="8"/>
      <c r="I38" s="8"/>
      <c r="J38" s="8"/>
      <c r="K38" s="8"/>
      <c r="L38" s="8"/>
      <c r="M38" s="8"/>
      <c r="N38" s="8"/>
    </row>
    <row r="39" spans="1:14" ht="25" customHeight="1" x14ac:dyDescent="0.2">
      <c r="A39" s="59"/>
      <c r="B39" s="8">
        <v>-11</v>
      </c>
      <c r="C39" s="60" t="s">
        <v>214</v>
      </c>
      <c r="D39" s="12">
        <v>1</v>
      </c>
      <c r="E39" s="12"/>
      <c r="F39" s="8"/>
      <c r="G39" s="8"/>
      <c r="H39" s="8"/>
      <c r="I39" s="8"/>
      <c r="J39" s="8"/>
      <c r="K39" s="8"/>
      <c r="L39" s="8"/>
      <c r="M39" s="8"/>
      <c r="N39" s="8"/>
    </row>
    <row r="40" spans="1:14" ht="25" customHeight="1" x14ac:dyDescent="0.2">
      <c r="A40" s="52">
        <v>43628</v>
      </c>
      <c r="B40" s="8">
        <v>-10.5</v>
      </c>
      <c r="C40" s="53" t="s">
        <v>169</v>
      </c>
      <c r="D40" s="12">
        <v>2</v>
      </c>
      <c r="E40" s="12"/>
      <c r="F40" s="8"/>
      <c r="G40" s="8"/>
      <c r="H40" s="8"/>
      <c r="I40" s="8"/>
      <c r="J40" s="8"/>
      <c r="K40" s="8"/>
      <c r="L40" s="8"/>
      <c r="M40" s="8"/>
      <c r="N40" s="8"/>
    </row>
    <row r="41" spans="1:14" ht="25" customHeight="1" x14ac:dyDescent="0.2">
      <c r="A41" s="64">
        <v>43629</v>
      </c>
      <c r="B41" s="8">
        <v>-11</v>
      </c>
      <c r="C41" s="60" t="s">
        <v>214</v>
      </c>
      <c r="D41" s="12">
        <v>1</v>
      </c>
      <c r="E41" s="12"/>
      <c r="F41" s="8"/>
      <c r="G41" s="8"/>
      <c r="H41" s="8"/>
      <c r="I41" s="8"/>
      <c r="J41" s="8"/>
      <c r="K41" s="8"/>
      <c r="L41" s="8"/>
      <c r="M41" s="8"/>
      <c r="N41" s="8"/>
    </row>
    <row r="42" spans="1:14" ht="25" customHeight="1" x14ac:dyDescent="0.2">
      <c r="A42" s="64"/>
      <c r="B42" s="8">
        <v>-3</v>
      </c>
      <c r="C42" s="60" t="s">
        <v>223</v>
      </c>
      <c r="D42" s="12">
        <v>2</v>
      </c>
      <c r="E42" s="12"/>
      <c r="F42" s="8"/>
      <c r="G42" s="8"/>
      <c r="H42" s="8"/>
      <c r="I42" s="8"/>
      <c r="J42" s="8"/>
      <c r="K42" s="8"/>
      <c r="L42" s="8"/>
      <c r="M42" s="8"/>
      <c r="N42" s="8"/>
    </row>
    <row r="43" spans="1:14" ht="24" customHeight="1" x14ac:dyDescent="0.2">
      <c r="A43" s="64"/>
      <c r="B43" s="8">
        <v>-13</v>
      </c>
      <c r="C43" s="53" t="s">
        <v>169</v>
      </c>
      <c r="D43" s="12">
        <v>2</v>
      </c>
      <c r="E43" s="12"/>
      <c r="F43" s="8"/>
      <c r="G43" s="8"/>
      <c r="H43" s="8"/>
      <c r="I43" s="8"/>
      <c r="J43" s="8"/>
      <c r="K43" s="8"/>
      <c r="L43" s="8"/>
      <c r="M43" s="8"/>
      <c r="N43" s="8"/>
    </row>
    <row r="44" spans="1:14" ht="25" customHeight="1" x14ac:dyDescent="0.2">
      <c r="A44" s="64">
        <v>43630</v>
      </c>
      <c r="B44" s="8">
        <v>-11</v>
      </c>
      <c r="C44" s="60" t="s">
        <v>214</v>
      </c>
      <c r="D44" s="12">
        <v>1</v>
      </c>
      <c r="E44" s="12"/>
      <c r="F44" s="8"/>
      <c r="G44" s="8"/>
      <c r="H44" s="8"/>
      <c r="I44" s="8"/>
      <c r="J44" s="8"/>
      <c r="K44" s="8"/>
      <c r="L44" s="8"/>
      <c r="M44" s="8"/>
      <c r="N44" s="8"/>
    </row>
    <row r="45" spans="1:14" ht="25" customHeight="1" x14ac:dyDescent="0.2">
      <c r="A45" s="64"/>
      <c r="B45" s="8">
        <v>-7</v>
      </c>
      <c r="C45" s="60" t="s">
        <v>260</v>
      </c>
      <c r="D45" s="12">
        <v>2</v>
      </c>
      <c r="E45" s="12"/>
      <c r="F45" s="8"/>
      <c r="G45" s="8"/>
      <c r="H45" s="8"/>
      <c r="I45" s="8"/>
      <c r="J45" s="8"/>
      <c r="K45" s="8"/>
      <c r="L45" s="8"/>
      <c r="M45" s="8"/>
      <c r="N45" s="8"/>
    </row>
    <row r="46" spans="1:14" ht="25" customHeight="1" x14ac:dyDescent="0.2">
      <c r="A46" s="64"/>
      <c r="B46" s="8">
        <v>-73</v>
      </c>
      <c r="C46" s="60" t="s">
        <v>252</v>
      </c>
      <c r="D46" s="12">
        <v>2</v>
      </c>
      <c r="E46" s="12"/>
      <c r="F46" s="8"/>
      <c r="G46" s="8"/>
      <c r="H46" s="8"/>
      <c r="I46" s="8"/>
      <c r="J46" s="8"/>
      <c r="K46" s="8"/>
      <c r="L46" s="8"/>
      <c r="M46" s="8"/>
      <c r="N46" s="8"/>
    </row>
    <row r="47" spans="1:14" ht="25" customHeight="1" x14ac:dyDescent="0.2">
      <c r="A47" s="64"/>
      <c r="B47" s="8">
        <v>-219</v>
      </c>
      <c r="C47" s="60" t="s">
        <v>254</v>
      </c>
      <c r="D47" s="12">
        <v>3</v>
      </c>
      <c r="E47" s="12"/>
      <c r="F47" s="8"/>
      <c r="G47" s="8"/>
      <c r="H47" s="8"/>
      <c r="I47" s="8"/>
      <c r="J47" s="8"/>
      <c r="K47" s="8"/>
      <c r="L47" s="8"/>
      <c r="M47" s="8"/>
      <c r="N47" s="8"/>
    </row>
    <row r="48" spans="1:14" ht="25" customHeight="1" x14ac:dyDescent="0.2">
      <c r="A48" s="64"/>
      <c r="B48" s="8">
        <v>-25</v>
      </c>
      <c r="C48" s="53" t="s">
        <v>169</v>
      </c>
      <c r="D48" s="12">
        <v>2</v>
      </c>
      <c r="E48" s="12"/>
      <c r="F48" s="8"/>
      <c r="G48" s="8"/>
      <c r="H48" s="8"/>
      <c r="I48" s="8"/>
      <c r="J48" s="8"/>
      <c r="K48" s="8"/>
      <c r="L48" s="8"/>
      <c r="M48" s="8"/>
      <c r="N48" s="8"/>
    </row>
    <row r="49" spans="1:14" ht="25" customHeight="1" x14ac:dyDescent="0.2">
      <c r="A49" s="52">
        <v>43631</v>
      </c>
      <c r="B49" s="8">
        <v>-17</v>
      </c>
      <c r="C49" s="53" t="s">
        <v>264</v>
      </c>
      <c r="D49" s="12">
        <v>2</v>
      </c>
      <c r="E49" s="12"/>
      <c r="F49" s="8"/>
      <c r="G49" s="8"/>
      <c r="H49" s="8"/>
      <c r="I49" s="8"/>
      <c r="J49" s="8"/>
      <c r="K49" s="8"/>
      <c r="L49" s="8"/>
      <c r="M49" s="8"/>
      <c r="N49" s="8"/>
    </row>
    <row r="50" spans="1:14" ht="25" customHeight="1" x14ac:dyDescent="0.2">
      <c r="A50" s="64">
        <v>43632</v>
      </c>
      <c r="B50" s="8">
        <v>-31</v>
      </c>
      <c r="C50" s="61" t="s">
        <v>261</v>
      </c>
      <c r="D50" s="12">
        <v>3</v>
      </c>
      <c r="E50" s="12"/>
      <c r="F50" s="8"/>
      <c r="G50" s="8"/>
      <c r="H50" s="8"/>
      <c r="I50" s="8"/>
      <c r="J50" s="8"/>
      <c r="K50" s="8"/>
      <c r="L50" s="8"/>
      <c r="M50" s="8"/>
      <c r="N50" s="8"/>
    </row>
    <row r="51" spans="1:14" ht="25" customHeight="1" x14ac:dyDescent="0.2">
      <c r="A51" s="64"/>
      <c r="B51" s="8">
        <v>-9.9</v>
      </c>
      <c r="C51" s="61" t="s">
        <v>263</v>
      </c>
      <c r="D51" s="12">
        <v>3</v>
      </c>
      <c r="E51" s="12"/>
      <c r="F51" s="8"/>
      <c r="G51" s="8"/>
      <c r="H51" s="8"/>
      <c r="I51" s="8"/>
      <c r="J51" s="8"/>
      <c r="K51" s="8"/>
      <c r="L51" s="8"/>
      <c r="M51" s="8"/>
      <c r="N51" s="8"/>
    </row>
    <row r="52" spans="1:14" ht="25" customHeight="1" x14ac:dyDescent="0.2">
      <c r="A52" s="64"/>
      <c r="B52" s="8">
        <v>-22.5</v>
      </c>
      <c r="C52" s="53" t="s">
        <v>262</v>
      </c>
      <c r="D52" s="12">
        <v>3</v>
      </c>
      <c r="E52" s="12"/>
      <c r="F52" s="8"/>
      <c r="G52" s="8"/>
      <c r="H52" s="8"/>
      <c r="I52" s="8"/>
      <c r="J52" s="8"/>
      <c r="K52" s="8"/>
      <c r="L52" s="8"/>
      <c r="M52" s="8"/>
      <c r="N52" s="8"/>
    </row>
    <row r="53" spans="1:14" ht="25" customHeight="1" x14ac:dyDescent="0.2">
      <c r="A53" s="64">
        <v>43633</v>
      </c>
      <c r="B53" s="8">
        <v>-11</v>
      </c>
      <c r="C53" s="61" t="s">
        <v>214</v>
      </c>
      <c r="D53" s="12">
        <v>1</v>
      </c>
      <c r="E53" s="12"/>
      <c r="F53" s="8"/>
      <c r="G53" s="8"/>
      <c r="H53" s="8"/>
      <c r="I53" s="8"/>
      <c r="J53" s="8"/>
      <c r="K53" s="8"/>
      <c r="L53" s="8"/>
      <c r="M53" s="8"/>
      <c r="N53" s="8"/>
    </row>
    <row r="54" spans="1:14" ht="25" customHeight="1" x14ac:dyDescent="0.2">
      <c r="A54" s="64"/>
      <c r="B54" s="8">
        <v>-13</v>
      </c>
      <c r="C54" s="53" t="s">
        <v>169</v>
      </c>
      <c r="D54" s="12">
        <v>2</v>
      </c>
      <c r="E54" s="12"/>
      <c r="F54" s="8"/>
      <c r="G54" s="8"/>
      <c r="H54" s="8"/>
      <c r="I54" s="8"/>
      <c r="J54" s="8"/>
      <c r="K54" s="8"/>
      <c r="L54" s="8"/>
      <c r="M54" s="8"/>
      <c r="N54" s="8"/>
    </row>
    <row r="55" spans="1:14" ht="25" customHeight="1" x14ac:dyDescent="0.2">
      <c r="A55" s="64">
        <v>43634</v>
      </c>
      <c r="B55" s="8">
        <v>-8.14</v>
      </c>
      <c r="C55" s="63" t="s">
        <v>267</v>
      </c>
      <c r="D55" s="12">
        <v>2</v>
      </c>
      <c r="E55" s="12"/>
      <c r="F55" s="8"/>
      <c r="G55" s="8"/>
      <c r="H55" s="8"/>
      <c r="I55" s="8"/>
      <c r="J55" s="8"/>
      <c r="K55" s="8"/>
      <c r="L55" s="8"/>
      <c r="M55" s="8"/>
      <c r="N55" s="8"/>
    </row>
    <row r="56" spans="1:14" ht="25" customHeight="1" x14ac:dyDescent="0.2">
      <c r="A56" s="64"/>
      <c r="B56" s="8">
        <v>-17.8</v>
      </c>
      <c r="C56" s="62" t="s">
        <v>266</v>
      </c>
      <c r="D56" s="12">
        <v>2</v>
      </c>
      <c r="E56" s="12"/>
      <c r="F56" s="8"/>
      <c r="G56" s="8"/>
      <c r="H56" s="8"/>
      <c r="I56" s="8"/>
      <c r="J56" s="8"/>
      <c r="K56" s="8"/>
      <c r="L56" s="8"/>
      <c r="M56" s="8"/>
      <c r="N56" s="8"/>
    </row>
    <row r="57" spans="1:14" ht="25" customHeight="1" x14ac:dyDescent="0.2">
      <c r="A57" s="64"/>
      <c r="B57" s="8">
        <v>-11</v>
      </c>
      <c r="C57" s="53" t="s">
        <v>214</v>
      </c>
      <c r="D57" s="12">
        <v>1</v>
      </c>
      <c r="E57" s="12"/>
      <c r="F57" s="8"/>
      <c r="G57" s="8"/>
      <c r="H57" s="8"/>
      <c r="I57" s="8"/>
      <c r="J57" s="8"/>
      <c r="K57" s="8"/>
      <c r="L57" s="8"/>
      <c r="M57" s="8"/>
      <c r="N57" s="8"/>
    </row>
    <row r="58" spans="1:14" ht="25" customHeight="1" x14ac:dyDescent="0.2">
      <c r="A58" s="64">
        <v>43635</v>
      </c>
      <c r="B58" s="8">
        <v>-5</v>
      </c>
      <c r="C58" s="63" t="s">
        <v>268</v>
      </c>
      <c r="D58" s="12">
        <v>3</v>
      </c>
      <c r="E58" s="12"/>
      <c r="F58" s="8"/>
      <c r="G58" s="8"/>
      <c r="H58" s="8"/>
      <c r="I58" s="8"/>
      <c r="J58" s="8"/>
      <c r="K58" s="8"/>
      <c r="L58" s="8"/>
      <c r="M58" s="8"/>
      <c r="N58" s="8"/>
    </row>
    <row r="59" spans="1:14" ht="25" customHeight="1" x14ac:dyDescent="0.2">
      <c r="A59" s="64"/>
      <c r="B59" s="8">
        <v>-10.5</v>
      </c>
      <c r="C59" s="63" t="s">
        <v>169</v>
      </c>
      <c r="D59" s="12">
        <v>2</v>
      </c>
      <c r="E59" s="12"/>
      <c r="F59" s="8"/>
      <c r="G59" s="8"/>
      <c r="H59" s="8"/>
      <c r="I59" s="8"/>
      <c r="J59" s="8"/>
      <c r="K59" s="8"/>
      <c r="L59" s="8"/>
      <c r="M59" s="8"/>
      <c r="N59" s="8"/>
    </row>
    <row r="60" spans="1:14" ht="25" customHeight="1" x14ac:dyDescent="0.2">
      <c r="A60" s="64"/>
      <c r="B60" s="8">
        <v>-11</v>
      </c>
      <c r="C60" s="53" t="s">
        <v>214</v>
      </c>
      <c r="D60" s="12">
        <v>1</v>
      </c>
      <c r="E60" s="12"/>
      <c r="F60" s="8"/>
      <c r="G60" s="8"/>
      <c r="H60" s="8"/>
      <c r="I60" s="8"/>
      <c r="J60" s="8"/>
      <c r="K60" s="8"/>
      <c r="L60" s="8"/>
      <c r="M60" s="8"/>
      <c r="N60" s="8"/>
    </row>
    <row r="61" spans="1:14" ht="25" customHeight="1" x14ac:dyDescent="0.2">
      <c r="A61" s="64"/>
      <c r="B61" s="8">
        <v>-3</v>
      </c>
      <c r="C61" s="63" t="s">
        <v>223</v>
      </c>
      <c r="D61" s="12">
        <v>2</v>
      </c>
      <c r="E61" s="12"/>
      <c r="F61" s="8"/>
      <c r="G61" s="8"/>
      <c r="H61" s="8"/>
      <c r="I61" s="8"/>
      <c r="J61" s="8"/>
      <c r="K61" s="8"/>
      <c r="L61" s="8"/>
      <c r="M61" s="8"/>
      <c r="N61" s="8"/>
    </row>
    <row r="62" spans="1:14" ht="25" customHeight="1" x14ac:dyDescent="0.2">
      <c r="A62" s="64">
        <v>43636</v>
      </c>
      <c r="B62" s="8">
        <v>-6</v>
      </c>
      <c r="C62" s="63" t="s">
        <v>177</v>
      </c>
      <c r="D62" s="12">
        <v>2</v>
      </c>
      <c r="E62" s="12"/>
      <c r="F62" s="8"/>
      <c r="G62" s="8"/>
      <c r="H62" s="8"/>
      <c r="I62" s="8"/>
      <c r="J62" s="8"/>
      <c r="K62" s="8"/>
      <c r="L62" s="8"/>
      <c r="M62" s="8"/>
      <c r="N62" s="8"/>
    </row>
    <row r="63" spans="1:14" ht="25" customHeight="1" x14ac:dyDescent="0.2">
      <c r="A63" s="64"/>
      <c r="B63" s="8">
        <v>-1</v>
      </c>
      <c r="C63" s="63" t="s">
        <v>265</v>
      </c>
      <c r="D63" s="12">
        <v>2</v>
      </c>
      <c r="E63" s="12"/>
      <c r="F63" s="8"/>
      <c r="G63" s="8"/>
      <c r="H63" s="8"/>
      <c r="I63" s="8"/>
      <c r="J63" s="8"/>
      <c r="K63" s="8"/>
      <c r="L63" s="8"/>
      <c r="M63" s="8"/>
      <c r="N63" s="8"/>
    </row>
    <row r="64" spans="1:14" ht="25" customHeight="1" x14ac:dyDescent="0.2">
      <c r="A64" s="64"/>
      <c r="B64" s="8">
        <v>-11</v>
      </c>
      <c r="C64" s="53" t="s">
        <v>214</v>
      </c>
      <c r="D64" s="12">
        <v>1</v>
      </c>
      <c r="E64" s="12"/>
      <c r="F64" s="8"/>
      <c r="G64" s="8"/>
      <c r="H64" s="8"/>
      <c r="I64" s="8"/>
      <c r="J64" s="8"/>
      <c r="K64" s="8"/>
      <c r="L64" s="8"/>
      <c r="M64" s="8"/>
      <c r="N64" s="8"/>
    </row>
    <row r="65" spans="1:14" ht="25" customHeight="1" x14ac:dyDescent="0.2">
      <c r="A65" s="52">
        <v>43637</v>
      </c>
      <c r="B65" s="8">
        <v>-11</v>
      </c>
      <c r="C65" s="53" t="s">
        <v>214</v>
      </c>
      <c r="D65" s="12">
        <v>1</v>
      </c>
      <c r="E65" s="12"/>
      <c r="F65" s="8"/>
      <c r="G65" s="8"/>
      <c r="H65" s="8"/>
      <c r="I65" s="8"/>
      <c r="J65" s="8"/>
      <c r="K65" s="8"/>
      <c r="L65" s="8"/>
      <c r="M65" s="8"/>
      <c r="N65" s="8"/>
    </row>
    <row r="66" spans="1:14" ht="25" customHeight="1" x14ac:dyDescent="0.2">
      <c r="A66" s="52">
        <v>43638</v>
      </c>
      <c r="B66" s="8"/>
      <c r="C66" s="53"/>
      <c r="D66" s="12"/>
      <c r="E66" s="12"/>
      <c r="F66" s="8"/>
      <c r="G66" s="8"/>
      <c r="H66" s="8"/>
      <c r="I66" s="8"/>
      <c r="J66" s="8"/>
      <c r="K66" s="8"/>
      <c r="L66" s="8"/>
      <c r="M66" s="8"/>
      <c r="N66" s="8"/>
    </row>
    <row r="67" spans="1:14" ht="25" customHeight="1" x14ac:dyDescent="0.2">
      <c r="A67" s="52">
        <v>43639</v>
      </c>
      <c r="B67" s="8"/>
      <c r="C67" s="53"/>
      <c r="D67" s="12"/>
      <c r="E67" s="12"/>
      <c r="F67" s="8"/>
      <c r="G67" s="8"/>
      <c r="H67" s="8"/>
      <c r="I67" s="8"/>
      <c r="J67" s="8"/>
      <c r="K67" s="8"/>
      <c r="L67" s="8"/>
      <c r="M67" s="8"/>
      <c r="N67" s="8"/>
    </row>
    <row r="68" spans="1:14" ht="25" customHeight="1" x14ac:dyDescent="0.2">
      <c r="A68" s="52">
        <v>43640</v>
      </c>
      <c r="B68" s="8"/>
      <c r="C68" s="53"/>
      <c r="D68" s="12"/>
      <c r="E68" s="12"/>
      <c r="F68" s="8"/>
      <c r="G68" s="8"/>
      <c r="H68" s="8"/>
      <c r="I68" s="8"/>
      <c r="J68" s="8"/>
      <c r="K68" s="8"/>
      <c r="L68" s="8"/>
      <c r="M68" s="8"/>
      <c r="N68" s="8"/>
    </row>
    <row r="69" spans="1:14" ht="25" customHeight="1" x14ac:dyDescent="0.2">
      <c r="A69" s="52">
        <v>43641</v>
      </c>
      <c r="B69" s="8"/>
      <c r="C69" s="53"/>
      <c r="D69" s="12"/>
      <c r="E69" s="12"/>
      <c r="F69" s="8"/>
      <c r="G69" s="8"/>
      <c r="H69" s="8"/>
      <c r="I69" s="8"/>
      <c r="J69" s="8"/>
      <c r="K69" s="8"/>
      <c r="L69" s="8"/>
      <c r="M69" s="8"/>
      <c r="N69" s="8"/>
    </row>
    <row r="70" spans="1:14" ht="25" customHeight="1" x14ac:dyDescent="0.2">
      <c r="A70" s="52">
        <v>43642</v>
      </c>
      <c r="B70" s="8"/>
      <c r="C70" s="53"/>
      <c r="D70" s="12"/>
      <c r="E70" s="12"/>
      <c r="F70" s="8"/>
      <c r="G70" s="8"/>
      <c r="H70" s="8"/>
      <c r="I70" s="8"/>
      <c r="J70" s="8"/>
      <c r="K70" s="8"/>
      <c r="L70" s="8"/>
      <c r="M70" s="8"/>
      <c r="N70" s="8"/>
    </row>
    <row r="71" spans="1:14" ht="25" customHeight="1" x14ac:dyDescent="0.2">
      <c r="A71" s="52">
        <v>43643</v>
      </c>
      <c r="B71" s="8"/>
      <c r="C71" s="53"/>
      <c r="D71" s="12"/>
      <c r="E71" s="12"/>
      <c r="F71" s="8"/>
      <c r="G71" s="8"/>
      <c r="H71" s="8"/>
      <c r="I71" s="8"/>
      <c r="J71" s="8"/>
      <c r="K71" s="8"/>
      <c r="L71" s="8"/>
      <c r="M71" s="8"/>
      <c r="N71" s="8"/>
    </row>
    <row r="72" spans="1:14" ht="25" customHeight="1" x14ac:dyDescent="0.2">
      <c r="A72" s="52">
        <v>43644</v>
      </c>
      <c r="B72" s="8"/>
      <c r="C72" s="53"/>
      <c r="D72" s="12"/>
      <c r="E72" s="12"/>
      <c r="F72" s="8"/>
      <c r="G72" s="8"/>
      <c r="H72" s="8"/>
      <c r="I72" s="8"/>
      <c r="J72" s="8"/>
      <c r="K72" s="8"/>
      <c r="L72" s="8"/>
      <c r="M72" s="8"/>
      <c r="N72" s="8"/>
    </row>
    <row r="73" spans="1:14" ht="25" customHeight="1" x14ac:dyDescent="0.2">
      <c r="A73" s="52">
        <v>43645</v>
      </c>
      <c r="B73" s="8"/>
      <c r="C73" s="53"/>
      <c r="D73" s="12"/>
      <c r="E73" s="12"/>
      <c r="F73" s="8"/>
      <c r="G73" s="8"/>
      <c r="H73" s="8"/>
      <c r="I73" s="8"/>
      <c r="J73" s="8"/>
      <c r="K73" s="8"/>
      <c r="L73" s="8"/>
      <c r="M73" s="8"/>
      <c r="N73" s="8"/>
    </row>
    <row r="74" spans="1:14" ht="25" customHeight="1" x14ac:dyDescent="0.2">
      <c r="A74" s="52">
        <v>43646</v>
      </c>
      <c r="B74" s="8"/>
      <c r="C74" s="53"/>
      <c r="D74" s="12"/>
      <c r="E74" s="12"/>
      <c r="F74" s="8"/>
      <c r="G74" s="8"/>
      <c r="H74" s="8"/>
      <c r="I74" s="8"/>
      <c r="J74" s="8"/>
      <c r="K74" s="8"/>
      <c r="L74" s="8"/>
      <c r="M74" s="8"/>
      <c r="N74" s="8"/>
    </row>
    <row r="75" spans="1:14" ht="25" customHeight="1" x14ac:dyDescent="0.2">
      <c r="A75" s="8"/>
      <c r="B75" s="8"/>
      <c r="C75" s="53"/>
      <c r="D75" s="12"/>
      <c r="E75" s="12"/>
      <c r="F75" s="8"/>
      <c r="G75" s="8"/>
      <c r="H75" s="8"/>
      <c r="I75" s="8"/>
      <c r="J75" s="8"/>
      <c r="K75" s="8"/>
      <c r="L75" s="8"/>
      <c r="M75" s="8"/>
      <c r="N75" s="8"/>
    </row>
    <row r="76" spans="1:14" ht="24" customHeight="1" x14ac:dyDescent="0.2">
      <c r="A76" s="54"/>
      <c r="B76" s="8"/>
      <c r="C76" s="53"/>
      <c r="D76" s="12"/>
      <c r="E76" s="12"/>
      <c r="F76" s="8"/>
      <c r="G76" s="8"/>
      <c r="H76" s="8"/>
      <c r="I76" s="8"/>
      <c r="J76" s="8"/>
      <c r="K76" s="8"/>
      <c r="L76" s="8"/>
      <c r="M76" s="8"/>
      <c r="N76" s="8"/>
    </row>
    <row r="77" spans="1:14" ht="25" customHeight="1" x14ac:dyDescent="0.2">
      <c r="A77" s="8"/>
      <c r="B77" s="8"/>
      <c r="C77" s="53"/>
      <c r="D77" s="12"/>
      <c r="E77" s="12"/>
      <c r="F77" s="8"/>
      <c r="G77" s="8"/>
      <c r="H77" s="8"/>
      <c r="I77" s="8"/>
      <c r="J77" s="8"/>
      <c r="K77" s="8"/>
      <c r="L77" s="8"/>
      <c r="M77" s="8"/>
      <c r="N77" s="8"/>
    </row>
    <row r="78" spans="1:14" ht="25" customHeight="1" x14ac:dyDescent="0.2">
      <c r="A78" s="8"/>
      <c r="B78" s="8"/>
      <c r="C78" s="53"/>
      <c r="D78" s="12"/>
      <c r="E78" s="12"/>
      <c r="F78" s="8"/>
      <c r="G78" s="8"/>
      <c r="H78" s="8"/>
      <c r="I78" s="8"/>
      <c r="J78" s="8"/>
      <c r="K78" s="8"/>
      <c r="L78" s="8"/>
      <c r="M78" s="8"/>
      <c r="N78" s="8"/>
    </row>
    <row r="79" spans="1:14" ht="25" customHeight="1" x14ac:dyDescent="0.2">
      <c r="A79" s="8"/>
      <c r="B79" s="8"/>
      <c r="C79" s="53"/>
      <c r="D79" s="12"/>
      <c r="E79" s="12"/>
      <c r="F79" s="8"/>
      <c r="G79" s="8"/>
      <c r="H79" s="8"/>
      <c r="I79" s="8"/>
      <c r="J79" s="8"/>
      <c r="K79" s="8"/>
      <c r="L79" s="8"/>
      <c r="M79" s="8"/>
      <c r="N79" s="8"/>
    </row>
    <row r="80" spans="1:14" ht="25" customHeight="1" x14ac:dyDescent="0.2">
      <c r="A80" s="8"/>
      <c r="B80" s="8"/>
      <c r="C80" s="53"/>
      <c r="D80" s="12"/>
      <c r="E80" s="12"/>
      <c r="F80" s="8"/>
      <c r="G80" s="8"/>
      <c r="H80" s="8"/>
      <c r="I80" s="8"/>
      <c r="J80" s="8"/>
      <c r="K80" s="8"/>
      <c r="L80" s="8"/>
      <c r="M80" s="8"/>
      <c r="N80" s="8"/>
    </row>
    <row r="81" spans="1:14" ht="25" customHeight="1" x14ac:dyDescent="0.2">
      <c r="A81" s="8"/>
      <c r="B81" s="8"/>
      <c r="C81" s="53"/>
      <c r="D81" s="12"/>
      <c r="E81" s="12"/>
      <c r="F81" s="8"/>
      <c r="G81" s="8"/>
      <c r="H81" s="8"/>
      <c r="I81" s="8"/>
      <c r="J81" s="8"/>
      <c r="K81" s="8"/>
      <c r="L81" s="8"/>
      <c r="M81" s="8"/>
      <c r="N81" s="8"/>
    </row>
    <row r="82" spans="1:14" ht="25" customHeight="1" x14ac:dyDescent="0.2">
      <c r="A82" s="8"/>
      <c r="B82" s="8"/>
      <c r="C82" s="53"/>
      <c r="D82" s="12"/>
      <c r="E82" s="12"/>
      <c r="F82" s="8"/>
      <c r="G82" s="8"/>
      <c r="H82" s="8"/>
      <c r="I82" s="8"/>
      <c r="J82" s="8"/>
      <c r="K82" s="8"/>
      <c r="L82" s="8"/>
      <c r="M82" s="8"/>
      <c r="N82" s="8"/>
    </row>
    <row r="83" spans="1:14" x14ac:dyDescent="0.2">
      <c r="A83" s="8"/>
      <c r="B83" s="8"/>
      <c r="C83" s="53"/>
      <c r="D83" s="12"/>
    </row>
    <row r="84" spans="1:14" x14ac:dyDescent="0.2">
      <c r="A84" s="8"/>
      <c r="B84" s="8"/>
      <c r="C84" s="53"/>
      <c r="D84" s="12"/>
    </row>
    <row r="85" spans="1:14" x14ac:dyDescent="0.2">
      <c r="A85" s="8"/>
      <c r="B85" s="8"/>
      <c r="C85" s="53"/>
      <c r="D85" s="12"/>
    </row>
    <row r="86" spans="1:14" x14ac:dyDescent="0.2">
      <c r="A86" s="8"/>
      <c r="B86" s="8"/>
      <c r="C86" s="53"/>
      <c r="D86" s="12"/>
    </row>
    <row r="87" spans="1:14" x14ac:dyDescent="0.2">
      <c r="A87" s="8"/>
      <c r="B87" s="8"/>
      <c r="C87" s="53"/>
      <c r="D87" s="12"/>
    </row>
    <row r="88" spans="1:14" x14ac:dyDescent="0.2">
      <c r="A88" s="8"/>
      <c r="B88" s="8"/>
      <c r="C88" s="53"/>
      <c r="D88" s="12"/>
    </row>
    <row r="89" spans="1:14" x14ac:dyDescent="0.2">
      <c r="A89" s="8"/>
      <c r="B89" s="8"/>
      <c r="C89" s="53"/>
      <c r="D89" s="12"/>
    </row>
    <row r="90" spans="1:14" x14ac:dyDescent="0.2">
      <c r="A90" s="8"/>
      <c r="B90" s="8"/>
      <c r="C90" s="53"/>
      <c r="D90" s="12"/>
    </row>
    <row r="91" spans="1:14" x14ac:dyDescent="0.2">
      <c r="A91" s="8"/>
      <c r="B91" s="8"/>
      <c r="C91" s="53"/>
      <c r="D91" s="12"/>
    </row>
    <row r="92" spans="1:14" x14ac:dyDescent="0.2">
      <c r="A92" s="8"/>
      <c r="B92" s="8"/>
      <c r="C92" s="53"/>
      <c r="D92" s="12"/>
    </row>
    <row r="93" spans="1:14" x14ac:dyDescent="0.2">
      <c r="A93" s="8"/>
      <c r="B93" s="8"/>
      <c r="C93" s="53"/>
      <c r="D93" s="12"/>
    </row>
    <row r="94" spans="1:14" x14ac:dyDescent="0.2">
      <c r="A94" s="8"/>
      <c r="B94" s="8"/>
      <c r="C94" s="53"/>
      <c r="D94" s="12"/>
    </row>
    <row r="95" spans="1:14" x14ac:dyDescent="0.2">
      <c r="A95" s="8"/>
      <c r="B95" s="8"/>
      <c r="C95" s="53"/>
      <c r="D95" s="12"/>
    </row>
    <row r="96" spans="1:14" x14ac:dyDescent="0.2">
      <c r="A96" s="8"/>
      <c r="B96" s="8"/>
      <c r="C96" s="53"/>
      <c r="D96" s="12"/>
    </row>
    <row r="97" spans="1:4" x14ac:dyDescent="0.2">
      <c r="A97" s="8"/>
      <c r="B97" s="8"/>
      <c r="C97" s="53"/>
      <c r="D97" s="12"/>
    </row>
    <row r="98" spans="1:4" x14ac:dyDescent="0.2">
      <c r="A98" s="8"/>
      <c r="B98" s="8"/>
      <c r="C98" s="53"/>
      <c r="D98" s="12"/>
    </row>
    <row r="99" spans="1:4" x14ac:dyDescent="0.2">
      <c r="A99" s="8"/>
      <c r="B99" s="8"/>
      <c r="C99" s="53"/>
      <c r="D99" s="12"/>
    </row>
    <row r="100" spans="1:4" x14ac:dyDescent="0.2">
      <c r="A100" s="8"/>
      <c r="B100" s="8"/>
      <c r="C100" s="53"/>
      <c r="D100" s="12"/>
    </row>
    <row r="101" spans="1:4" x14ac:dyDescent="0.2">
      <c r="A101" s="8"/>
      <c r="B101" s="8"/>
      <c r="C101" s="53"/>
      <c r="D101" s="12"/>
    </row>
    <row r="102" spans="1:4" x14ac:dyDescent="0.2">
      <c r="A102" s="8"/>
      <c r="B102" s="8"/>
      <c r="C102" s="53"/>
      <c r="D102" s="12"/>
    </row>
    <row r="103" spans="1:4" x14ac:dyDescent="0.2">
      <c r="A103" s="8"/>
      <c r="B103" s="8"/>
      <c r="C103" s="53"/>
      <c r="D103" s="12"/>
    </row>
    <row r="104" spans="1:4" x14ac:dyDescent="0.2">
      <c r="A104" s="8"/>
      <c r="B104" s="8"/>
      <c r="C104" s="53"/>
      <c r="D104" s="12"/>
    </row>
    <row r="105" spans="1:4" x14ac:dyDescent="0.2">
      <c r="A105" s="8"/>
      <c r="B105" s="8"/>
      <c r="C105" s="53"/>
      <c r="D105" s="12"/>
    </row>
    <row r="106" spans="1:4" x14ac:dyDescent="0.2">
      <c r="A106" s="8"/>
      <c r="B106" s="8"/>
      <c r="C106" s="53"/>
      <c r="D106" s="12"/>
    </row>
    <row r="107" spans="1:4" x14ac:dyDescent="0.2">
      <c r="A107" s="8"/>
      <c r="B107" s="8"/>
      <c r="C107" s="53"/>
      <c r="D107" s="12"/>
    </row>
    <row r="108" spans="1:4" ht="17" customHeight="1" x14ac:dyDescent="0.2">
      <c r="A108" s="8"/>
      <c r="B108" s="8"/>
      <c r="C108" s="53"/>
      <c r="D108" s="12"/>
    </row>
    <row r="109" spans="1:4" x14ac:dyDescent="0.2">
      <c r="A109" s="8"/>
      <c r="B109" s="8"/>
      <c r="C109" s="53"/>
      <c r="D109" s="12"/>
    </row>
    <row r="110" spans="1:4" x14ac:dyDescent="0.2">
      <c r="A110" s="8"/>
      <c r="B110" s="8"/>
      <c r="C110" s="53"/>
      <c r="D110" s="12"/>
    </row>
    <row r="111" spans="1:4" x14ac:dyDescent="0.2">
      <c r="A111" s="8"/>
      <c r="B111" s="8"/>
      <c r="C111" s="53"/>
      <c r="D111" s="12"/>
    </row>
    <row r="112" spans="1:4" x14ac:dyDescent="0.2">
      <c r="A112" s="8"/>
      <c r="B112" s="8"/>
      <c r="C112" s="53"/>
      <c r="D112" s="12"/>
    </row>
    <row r="113" spans="1:4" x14ac:dyDescent="0.2">
      <c r="A113" s="8"/>
      <c r="B113" s="8"/>
      <c r="C113" s="53"/>
      <c r="D113" s="12"/>
    </row>
    <row r="114" spans="1:4" x14ac:dyDescent="0.2">
      <c r="A114" s="8"/>
      <c r="B114" s="8"/>
      <c r="C114" s="53"/>
      <c r="D114" s="12"/>
    </row>
    <row r="115" spans="1:4" x14ac:dyDescent="0.2">
      <c r="A115" s="8"/>
      <c r="B115" s="8"/>
      <c r="C115" s="53"/>
      <c r="D115" s="12"/>
    </row>
    <row r="116" spans="1:4" x14ac:dyDescent="0.2">
      <c r="A116" s="8"/>
      <c r="B116" s="8"/>
      <c r="C116" s="53"/>
      <c r="D116" s="12"/>
    </row>
    <row r="117" spans="1:4" x14ac:dyDescent="0.2">
      <c r="A117" s="8"/>
      <c r="B117" s="8"/>
      <c r="C117" s="53"/>
      <c r="D117" s="12"/>
    </row>
    <row r="118" spans="1:4" x14ac:dyDescent="0.2">
      <c r="A118" s="8"/>
      <c r="B118" s="8"/>
      <c r="C118" s="53"/>
      <c r="D118" s="12"/>
    </row>
    <row r="119" spans="1:4" x14ac:dyDescent="0.2">
      <c r="A119" s="8"/>
      <c r="B119" s="8"/>
      <c r="C119" s="53"/>
      <c r="D119" s="12"/>
    </row>
    <row r="120" spans="1:4" x14ac:dyDescent="0.2">
      <c r="A120" s="8"/>
      <c r="B120" s="8"/>
      <c r="C120" s="53"/>
      <c r="D120" s="12"/>
    </row>
    <row r="121" spans="1:4" x14ac:dyDescent="0.2">
      <c r="A121" s="8"/>
      <c r="B121" s="8"/>
      <c r="C121" s="53"/>
      <c r="D121" s="12"/>
    </row>
    <row r="122" spans="1:4" x14ac:dyDescent="0.2">
      <c r="A122" s="8"/>
      <c r="B122" s="8"/>
      <c r="C122" s="53"/>
      <c r="D122" s="12"/>
    </row>
    <row r="123" spans="1:4" x14ac:dyDescent="0.2">
      <c r="A123" s="8"/>
      <c r="B123" s="8"/>
      <c r="C123" s="53"/>
      <c r="D123" s="12"/>
    </row>
    <row r="124" spans="1:4" x14ac:dyDescent="0.2">
      <c r="A124" s="8"/>
      <c r="B124" s="8"/>
      <c r="C124" s="53"/>
      <c r="D124" s="12"/>
    </row>
    <row r="125" spans="1:4" x14ac:dyDescent="0.2">
      <c r="A125" s="8"/>
      <c r="B125" s="8"/>
      <c r="C125" s="53"/>
      <c r="D125" s="12"/>
    </row>
    <row r="126" spans="1:4" x14ac:dyDescent="0.2">
      <c r="A126" s="8"/>
      <c r="B126" s="8"/>
      <c r="C126" s="53"/>
      <c r="D126" s="12"/>
    </row>
    <row r="127" spans="1:4" x14ac:dyDescent="0.2">
      <c r="A127" s="8"/>
      <c r="B127" s="8"/>
      <c r="C127" s="53"/>
      <c r="D127" s="12"/>
    </row>
    <row r="128" spans="1:4" x14ac:dyDescent="0.2">
      <c r="A128" s="8"/>
      <c r="B128" s="8"/>
      <c r="C128" s="53"/>
      <c r="D128" s="12"/>
    </row>
    <row r="129" spans="1:4" x14ac:dyDescent="0.2">
      <c r="A129" s="8"/>
      <c r="B129" s="8"/>
      <c r="C129" s="53"/>
      <c r="D129" s="12"/>
    </row>
    <row r="130" spans="1:4" x14ac:dyDescent="0.2">
      <c r="A130" s="8"/>
      <c r="B130" s="8"/>
      <c r="C130" s="53"/>
      <c r="D130" s="12"/>
    </row>
    <row r="131" spans="1:4" x14ac:dyDescent="0.2">
      <c r="A131" s="8"/>
      <c r="B131" s="12"/>
      <c r="C131" s="55"/>
      <c r="D131" s="12"/>
    </row>
    <row r="132" spans="1:4" x14ac:dyDescent="0.2">
      <c r="A132" s="8"/>
      <c r="B132" s="8"/>
      <c r="C132" s="53"/>
      <c r="D132" s="12"/>
    </row>
    <row r="133" spans="1:4" x14ac:dyDescent="0.2">
      <c r="A133" s="8"/>
      <c r="B133" s="8"/>
      <c r="C133" s="53"/>
      <c r="D133" s="12"/>
    </row>
    <row r="134" spans="1:4" x14ac:dyDescent="0.2">
      <c r="A134" s="8"/>
      <c r="B134" s="8"/>
      <c r="C134" s="53"/>
      <c r="D134" s="12"/>
    </row>
    <row r="135" spans="1:4" x14ac:dyDescent="0.2">
      <c r="A135" s="8"/>
      <c r="B135" s="8"/>
      <c r="C135" s="53"/>
    </row>
    <row r="136" spans="1:4" x14ac:dyDescent="0.2">
      <c r="A136" s="8"/>
      <c r="B136" s="8"/>
      <c r="C136" s="53"/>
    </row>
    <row r="137" spans="1:4" x14ac:dyDescent="0.2">
      <c r="A137" s="8"/>
      <c r="B137" s="8"/>
      <c r="C137" s="53"/>
    </row>
    <row r="138" spans="1:4" x14ac:dyDescent="0.2">
      <c r="A138" s="8"/>
      <c r="B138" s="8"/>
      <c r="C138" s="53"/>
    </row>
    <row r="139" spans="1:4" x14ac:dyDescent="0.2">
      <c r="A139" s="8"/>
      <c r="B139" s="8"/>
      <c r="C139" s="53"/>
    </row>
    <row r="140" spans="1:4" x14ac:dyDescent="0.2">
      <c r="A140" s="8"/>
      <c r="B140" s="8"/>
      <c r="C140" s="53"/>
    </row>
    <row r="141" spans="1:4" x14ac:dyDescent="0.2">
      <c r="A141" s="8"/>
      <c r="B141" s="8"/>
      <c r="C141" s="53"/>
    </row>
    <row r="142" spans="1:4" x14ac:dyDescent="0.2">
      <c r="A142" s="8"/>
      <c r="B142" s="8"/>
      <c r="C142" s="53"/>
    </row>
    <row r="143" spans="1:4" x14ac:dyDescent="0.2">
      <c r="A143" s="8"/>
      <c r="B143" s="8"/>
      <c r="C143" s="53"/>
    </row>
    <row r="144" spans="1:4" x14ac:dyDescent="0.2">
      <c r="A144" s="8"/>
      <c r="B144" s="8"/>
      <c r="C144" s="53"/>
    </row>
    <row r="145" spans="1:9" x14ac:dyDescent="0.2">
      <c r="A145" s="8"/>
      <c r="B145" s="8"/>
      <c r="C145" s="53"/>
    </row>
    <row r="146" spans="1:9" x14ac:dyDescent="0.2">
      <c r="A146" s="8"/>
      <c r="B146" s="8"/>
      <c r="C146" s="53"/>
    </row>
    <row r="147" spans="1:9" x14ac:dyDescent="0.2">
      <c r="A147" s="8"/>
      <c r="B147" s="8"/>
      <c r="C147" s="53"/>
      <c r="H147" s="13"/>
      <c r="I147" s="13"/>
    </row>
    <row r="148" spans="1:9" x14ac:dyDescent="0.2">
      <c r="A148" s="8"/>
      <c r="B148" s="8"/>
      <c r="C148" s="53"/>
      <c r="H148" s="13"/>
      <c r="I148" s="13"/>
    </row>
    <row r="149" spans="1:9" x14ac:dyDescent="0.2">
      <c r="A149" s="8"/>
      <c r="B149" s="8"/>
      <c r="C149" s="53"/>
      <c r="H149" s="13"/>
      <c r="I149" s="13"/>
    </row>
    <row r="150" spans="1:9" x14ac:dyDescent="0.2">
      <c r="A150" s="8"/>
      <c r="B150" s="8"/>
      <c r="C150" s="53"/>
      <c r="H150" s="13"/>
      <c r="I150" s="13"/>
    </row>
    <row r="151" spans="1:9" x14ac:dyDescent="0.2">
      <c r="A151" s="8"/>
      <c r="B151" s="8"/>
      <c r="C151" s="53"/>
      <c r="H151" s="13"/>
      <c r="I151" s="13"/>
    </row>
    <row r="152" spans="1:9" x14ac:dyDescent="0.2">
      <c r="A152" s="8"/>
      <c r="B152" s="8"/>
      <c r="C152" s="53"/>
      <c r="H152" s="13"/>
      <c r="I152" s="13"/>
    </row>
    <row r="153" spans="1:9" x14ac:dyDescent="0.2">
      <c r="A153" s="8"/>
      <c r="B153" s="8"/>
      <c r="C153" s="53"/>
      <c r="H153" s="13"/>
      <c r="I153" s="13"/>
    </row>
    <row r="154" spans="1:9" x14ac:dyDescent="0.2">
      <c r="A154" s="8"/>
      <c r="B154" s="8"/>
      <c r="C154" s="53"/>
      <c r="H154" s="13"/>
      <c r="I154" s="13"/>
    </row>
    <row r="155" spans="1:9" x14ac:dyDescent="0.2">
      <c r="A155" s="8"/>
      <c r="B155" s="8"/>
      <c r="C155" s="53"/>
      <c r="H155" s="13"/>
      <c r="I155" s="13"/>
    </row>
    <row r="156" spans="1:9" x14ac:dyDescent="0.2">
      <c r="A156" s="8"/>
      <c r="B156" s="8"/>
      <c r="C156" s="53"/>
      <c r="H156" s="13"/>
      <c r="I156" s="13"/>
    </row>
    <row r="157" spans="1:9" x14ac:dyDescent="0.2">
      <c r="A157" s="8"/>
      <c r="B157" s="8"/>
      <c r="C157" s="53"/>
      <c r="H157" s="13"/>
      <c r="I157" s="13"/>
    </row>
    <row r="158" spans="1:9" x14ac:dyDescent="0.2">
      <c r="A158" s="8"/>
      <c r="B158" s="8"/>
      <c r="C158" s="53"/>
      <c r="H158" s="13"/>
      <c r="I158" s="13"/>
    </row>
    <row r="159" spans="1:9" x14ac:dyDescent="0.2">
      <c r="A159" s="8"/>
      <c r="B159" s="8"/>
      <c r="C159" s="53"/>
      <c r="H159" s="13"/>
      <c r="I159" s="13"/>
    </row>
    <row r="160" spans="1:9" x14ac:dyDescent="0.2">
      <c r="A160" s="8"/>
      <c r="B160" s="8"/>
      <c r="C160" s="53"/>
      <c r="H160" s="13"/>
      <c r="I160" s="13"/>
    </row>
    <row r="161" spans="1:9" x14ac:dyDescent="0.2">
      <c r="A161" s="8"/>
      <c r="B161" s="8"/>
      <c r="C161" s="53"/>
      <c r="H161" s="13"/>
      <c r="I161" s="13"/>
    </row>
    <row r="162" spans="1:9" x14ac:dyDescent="0.2">
      <c r="A162" s="8"/>
      <c r="B162" s="8"/>
      <c r="C162" s="53"/>
      <c r="H162" s="13"/>
      <c r="I162" s="13"/>
    </row>
    <row r="163" spans="1:9" x14ac:dyDescent="0.2">
      <c r="A163" s="8"/>
      <c r="B163" s="8"/>
      <c r="C163" s="53"/>
      <c r="H163" s="13"/>
      <c r="I163" s="13"/>
    </row>
    <row r="164" spans="1:9" x14ac:dyDescent="0.2">
      <c r="A164" s="8"/>
      <c r="B164" s="8"/>
      <c r="C164" s="53"/>
      <c r="H164" s="13"/>
      <c r="I164" s="13"/>
    </row>
    <row r="165" spans="1:9" x14ac:dyDescent="0.2">
      <c r="A165" s="8"/>
      <c r="B165" s="8"/>
      <c r="C165" s="53"/>
      <c r="H165" s="13"/>
      <c r="I165" s="13"/>
    </row>
    <row r="166" spans="1:9" x14ac:dyDescent="0.2">
      <c r="A166" s="8"/>
      <c r="B166" s="8"/>
      <c r="C166" s="53"/>
    </row>
    <row r="167" spans="1:9" x14ac:dyDescent="0.2">
      <c r="A167" s="8"/>
      <c r="B167" s="8"/>
      <c r="C167" s="53"/>
    </row>
    <row r="168" spans="1:9" x14ac:dyDescent="0.2">
      <c r="A168" s="8"/>
      <c r="B168" s="8"/>
      <c r="C168" s="53"/>
    </row>
    <row r="169" spans="1:9" x14ac:dyDescent="0.2">
      <c r="A169" s="8"/>
      <c r="B169" s="8"/>
      <c r="C169" s="53"/>
    </row>
    <row r="170" spans="1:9" x14ac:dyDescent="0.2">
      <c r="A170" s="8"/>
      <c r="B170" s="8"/>
      <c r="C170" s="53"/>
    </row>
    <row r="171" spans="1:9" x14ac:dyDescent="0.2">
      <c r="A171" s="8"/>
      <c r="B171" s="8"/>
      <c r="C171" s="53"/>
    </row>
    <row r="172" spans="1:9" x14ac:dyDescent="0.2">
      <c r="A172" s="8"/>
      <c r="B172" s="8"/>
      <c r="C172" s="53"/>
    </row>
    <row r="173" spans="1:9" x14ac:dyDescent="0.2">
      <c r="A173" s="8"/>
      <c r="B173" s="8"/>
      <c r="C173" s="53"/>
    </row>
    <row r="174" spans="1:9" x14ac:dyDescent="0.2">
      <c r="A174" s="8"/>
      <c r="B174" s="8"/>
      <c r="C174" s="53"/>
    </row>
    <row r="175" spans="1:9" x14ac:dyDescent="0.2">
      <c r="A175" s="8"/>
      <c r="B175" s="8"/>
      <c r="C175" s="53"/>
    </row>
    <row r="176" spans="1:9" x14ac:dyDescent="0.2">
      <c r="A176" s="8"/>
      <c r="B176" s="8"/>
      <c r="C176" s="53"/>
    </row>
    <row r="177" spans="1:3" x14ac:dyDescent="0.2">
      <c r="A177" s="8"/>
      <c r="B177" s="8"/>
      <c r="C177" s="53"/>
    </row>
    <row r="178" spans="1:3" x14ac:dyDescent="0.2">
      <c r="A178" s="8"/>
      <c r="B178" s="8"/>
      <c r="C178" s="53"/>
    </row>
    <row r="179" spans="1:3" x14ac:dyDescent="0.2">
      <c r="A179" s="8"/>
      <c r="B179" s="8"/>
      <c r="C179" s="53"/>
    </row>
    <row r="180" spans="1:3" x14ac:dyDescent="0.2">
      <c r="A180" s="8"/>
      <c r="B180" s="8"/>
      <c r="C180" s="53"/>
    </row>
    <row r="181" spans="1:3" x14ac:dyDescent="0.2">
      <c r="A181" s="8"/>
      <c r="B181" s="8"/>
      <c r="C181" s="53"/>
    </row>
    <row r="182" spans="1:3" x14ac:dyDescent="0.2">
      <c r="A182" s="8"/>
      <c r="B182" s="8"/>
      <c r="C182" s="53"/>
    </row>
    <row r="183" spans="1:3" x14ac:dyDescent="0.2">
      <c r="A183" s="8"/>
      <c r="B183" s="8"/>
      <c r="C183" s="53"/>
    </row>
    <row r="184" spans="1:3" x14ac:dyDescent="0.2">
      <c r="A184" s="8"/>
      <c r="B184" s="8"/>
      <c r="C184" s="53"/>
    </row>
    <row r="185" spans="1:3" x14ac:dyDescent="0.2">
      <c r="A185" s="8"/>
      <c r="B185" s="8"/>
      <c r="C185" s="53"/>
    </row>
    <row r="186" spans="1:3" x14ac:dyDescent="0.2">
      <c r="A186" s="8"/>
      <c r="B186" s="8"/>
      <c r="C186" s="53"/>
    </row>
    <row r="187" spans="1:3" x14ac:dyDescent="0.2">
      <c r="A187" s="8"/>
      <c r="B187" s="8"/>
      <c r="C187" s="53"/>
    </row>
    <row r="188" spans="1:3" x14ac:dyDescent="0.2">
      <c r="A188" s="8"/>
      <c r="B188" s="8"/>
      <c r="C188" s="53"/>
    </row>
    <row r="189" spans="1:3" x14ac:dyDescent="0.2">
      <c r="A189" s="8"/>
      <c r="B189" s="8"/>
      <c r="C189" s="53"/>
    </row>
    <row r="190" spans="1:3" x14ac:dyDescent="0.2">
      <c r="A190" s="8"/>
      <c r="B190" s="8"/>
      <c r="C190" s="53"/>
    </row>
    <row r="191" spans="1:3" x14ac:dyDescent="0.2">
      <c r="A191" s="8"/>
      <c r="B191" s="8"/>
      <c r="C191" s="53"/>
    </row>
    <row r="192" spans="1:3" x14ac:dyDescent="0.2">
      <c r="A192" s="8"/>
      <c r="B192" s="8"/>
      <c r="C192" s="53"/>
    </row>
    <row r="193" spans="1:3" x14ac:dyDescent="0.2">
      <c r="A193" s="8"/>
      <c r="B193" s="8"/>
      <c r="C193" s="53"/>
    </row>
    <row r="194" spans="1:3" x14ac:dyDescent="0.2">
      <c r="A194" s="8"/>
      <c r="B194" s="8"/>
      <c r="C194" s="53"/>
    </row>
    <row r="195" spans="1:3" x14ac:dyDescent="0.2">
      <c r="A195" s="8"/>
      <c r="B195" s="8"/>
      <c r="C195" s="53"/>
    </row>
    <row r="196" spans="1:3" x14ac:dyDescent="0.2">
      <c r="A196" s="8"/>
      <c r="B196" s="8"/>
      <c r="C196" s="53"/>
    </row>
    <row r="197" spans="1:3" x14ac:dyDescent="0.2">
      <c r="A197" s="8"/>
      <c r="B197" s="8"/>
      <c r="C197" s="53"/>
    </row>
    <row r="198" spans="1:3" x14ac:dyDescent="0.2">
      <c r="A198" s="8"/>
      <c r="B198" s="8"/>
      <c r="C198" s="53"/>
    </row>
    <row r="199" spans="1:3" x14ac:dyDescent="0.2">
      <c r="A199" s="8"/>
      <c r="B199" s="8"/>
      <c r="C199" s="53"/>
    </row>
    <row r="200" spans="1:3" x14ac:dyDescent="0.2">
      <c r="A200" s="8"/>
      <c r="B200" s="8"/>
      <c r="C200" s="53"/>
    </row>
    <row r="201" spans="1:3" x14ac:dyDescent="0.2">
      <c r="A201" s="8"/>
      <c r="B201" s="8"/>
      <c r="C201" s="53"/>
    </row>
    <row r="202" spans="1:3" x14ac:dyDescent="0.2">
      <c r="A202" s="8"/>
      <c r="B202" s="8"/>
      <c r="C202" s="53"/>
    </row>
    <row r="203" spans="1:3" x14ac:dyDescent="0.2">
      <c r="A203" s="8"/>
      <c r="B203" s="8"/>
      <c r="C203" s="53"/>
    </row>
    <row r="204" spans="1:3" x14ac:dyDescent="0.2">
      <c r="A204" s="8"/>
      <c r="B204" s="8"/>
      <c r="C204" s="53"/>
    </row>
    <row r="205" spans="1:3" x14ac:dyDescent="0.2">
      <c r="A205" s="8"/>
      <c r="B205" s="8"/>
      <c r="C205" s="53"/>
    </row>
    <row r="206" spans="1:3" x14ac:dyDescent="0.2">
      <c r="A206" s="8"/>
      <c r="B206" s="8"/>
      <c r="C206" s="53"/>
    </row>
    <row r="207" spans="1:3" x14ac:dyDescent="0.2">
      <c r="A207" s="8"/>
      <c r="B207" s="8"/>
      <c r="C207" s="53"/>
    </row>
    <row r="208" spans="1:3" x14ac:dyDescent="0.2">
      <c r="A208" s="8"/>
      <c r="B208" s="8"/>
      <c r="C208" s="53"/>
    </row>
    <row r="209" spans="1:3" x14ac:dyDescent="0.2">
      <c r="A209" s="8"/>
      <c r="B209" s="8"/>
      <c r="C209" s="53"/>
    </row>
    <row r="210" spans="1:3" x14ac:dyDescent="0.2">
      <c r="A210" s="8"/>
      <c r="B210" s="8"/>
      <c r="C210" s="53"/>
    </row>
    <row r="211" spans="1:3" x14ac:dyDescent="0.2">
      <c r="A211" s="8"/>
      <c r="B211" s="8"/>
      <c r="C211" s="53"/>
    </row>
    <row r="212" spans="1:3" x14ac:dyDescent="0.2">
      <c r="A212" s="8"/>
      <c r="B212" s="8"/>
      <c r="C212" s="53"/>
    </row>
    <row r="213" spans="1:3" x14ac:dyDescent="0.2">
      <c r="A213" s="8"/>
      <c r="B213" s="8"/>
      <c r="C213" s="53"/>
    </row>
    <row r="214" spans="1:3" x14ac:dyDescent="0.2">
      <c r="A214" s="8"/>
      <c r="B214" s="8"/>
      <c r="C214" s="53"/>
    </row>
    <row r="215" spans="1:3" x14ac:dyDescent="0.2">
      <c r="A215" s="8"/>
      <c r="B215" s="8"/>
      <c r="C215" s="53"/>
    </row>
    <row r="216" spans="1:3" x14ac:dyDescent="0.2">
      <c r="A216" s="8"/>
      <c r="B216" s="8"/>
      <c r="C216" s="53"/>
    </row>
    <row r="217" spans="1:3" x14ac:dyDescent="0.2">
      <c r="A217" s="8"/>
      <c r="B217" s="8"/>
      <c r="C217" s="53"/>
    </row>
    <row r="218" spans="1:3" x14ac:dyDescent="0.2">
      <c r="A218" s="8"/>
      <c r="B218" s="8"/>
      <c r="C218" s="53"/>
    </row>
    <row r="219" spans="1:3" x14ac:dyDescent="0.2">
      <c r="A219" s="8"/>
      <c r="B219" s="8"/>
      <c r="C219" s="53"/>
    </row>
    <row r="220" spans="1:3" x14ac:dyDescent="0.2">
      <c r="A220" s="8"/>
      <c r="B220" s="8"/>
      <c r="C220" s="53"/>
    </row>
    <row r="221" spans="1:3" x14ac:dyDescent="0.2">
      <c r="A221" s="8"/>
      <c r="B221" s="8"/>
      <c r="C221" s="53"/>
    </row>
    <row r="222" spans="1:3" x14ac:dyDescent="0.2">
      <c r="A222" s="8"/>
      <c r="B222" s="8"/>
      <c r="C222" s="53"/>
    </row>
    <row r="223" spans="1:3" x14ac:dyDescent="0.2">
      <c r="A223" s="8"/>
      <c r="B223" s="8"/>
      <c r="C223" s="53"/>
    </row>
    <row r="224" spans="1:3" x14ac:dyDescent="0.2">
      <c r="A224" s="8"/>
      <c r="B224" s="8"/>
      <c r="C224" s="53"/>
    </row>
    <row r="225" spans="1:3" x14ac:dyDescent="0.2">
      <c r="A225" s="8"/>
      <c r="B225" s="8"/>
      <c r="C225" s="53"/>
    </row>
    <row r="226" spans="1:3" x14ac:dyDescent="0.2">
      <c r="A226" s="8"/>
      <c r="B226" s="8"/>
      <c r="C226" s="53"/>
    </row>
    <row r="227" spans="1:3" x14ac:dyDescent="0.2">
      <c r="A227" s="8"/>
      <c r="B227" s="8"/>
      <c r="C227" s="53"/>
    </row>
    <row r="228" spans="1:3" x14ac:dyDescent="0.2">
      <c r="A228" s="8"/>
      <c r="B228" s="8"/>
      <c r="C228" s="53"/>
    </row>
    <row r="229" spans="1:3" x14ac:dyDescent="0.2">
      <c r="A229" s="8"/>
      <c r="B229" s="8"/>
      <c r="C229" s="53"/>
    </row>
    <row r="230" spans="1:3" x14ac:dyDescent="0.2">
      <c r="A230" s="8"/>
      <c r="B230" s="8"/>
      <c r="C230" s="53"/>
    </row>
    <row r="231" spans="1:3" x14ac:dyDescent="0.2">
      <c r="A231" s="8"/>
      <c r="B231" s="8"/>
      <c r="C231" s="53"/>
    </row>
    <row r="232" spans="1:3" x14ac:dyDescent="0.2">
      <c r="A232" s="8"/>
      <c r="B232" s="8"/>
      <c r="C232" s="53"/>
    </row>
    <row r="233" spans="1:3" x14ac:dyDescent="0.2">
      <c r="A233" s="8"/>
      <c r="B233" s="8"/>
      <c r="C233" s="53"/>
    </row>
    <row r="234" spans="1:3" x14ac:dyDescent="0.2">
      <c r="A234" s="8"/>
      <c r="B234" s="8"/>
      <c r="C234" s="53"/>
    </row>
    <row r="235" spans="1:3" x14ac:dyDescent="0.2">
      <c r="A235" s="8"/>
      <c r="B235" s="8"/>
      <c r="C235" s="53"/>
    </row>
    <row r="236" spans="1:3" x14ac:dyDescent="0.2">
      <c r="A236" s="8"/>
      <c r="B236" s="8"/>
      <c r="C236" s="53"/>
    </row>
    <row r="237" spans="1:3" x14ac:dyDescent="0.2">
      <c r="A237" s="8"/>
      <c r="B237" s="8"/>
      <c r="C237" s="53"/>
    </row>
    <row r="238" spans="1:3" x14ac:dyDescent="0.2">
      <c r="A238" s="8"/>
      <c r="B238" s="8"/>
      <c r="C238" s="53"/>
    </row>
    <row r="239" spans="1:3" x14ac:dyDescent="0.2">
      <c r="A239" s="8"/>
      <c r="B239" s="8"/>
      <c r="C239" s="53"/>
    </row>
    <row r="240" spans="1:3" x14ac:dyDescent="0.2">
      <c r="A240" s="8"/>
      <c r="B240" s="8"/>
      <c r="C240" s="53"/>
    </row>
    <row r="241" spans="1:3" x14ac:dyDescent="0.2">
      <c r="A241" s="8"/>
      <c r="B241" s="8"/>
      <c r="C241" s="53"/>
    </row>
    <row r="242" spans="1:3" x14ac:dyDescent="0.2">
      <c r="A242" s="8"/>
      <c r="B242" s="8"/>
      <c r="C242" s="53"/>
    </row>
    <row r="243" spans="1:3" x14ac:dyDescent="0.2">
      <c r="A243" s="8"/>
      <c r="B243" s="8"/>
      <c r="C243" s="53"/>
    </row>
    <row r="244" spans="1:3" x14ac:dyDescent="0.2">
      <c r="A244" s="8"/>
      <c r="B244" s="8"/>
      <c r="C244" s="53"/>
    </row>
    <row r="245" spans="1:3" x14ac:dyDescent="0.2">
      <c r="A245" s="8"/>
      <c r="B245" s="8"/>
      <c r="C245" s="53"/>
    </row>
    <row r="246" spans="1:3" x14ac:dyDescent="0.2">
      <c r="A246" s="8"/>
      <c r="B246" s="8"/>
      <c r="C246" s="53"/>
    </row>
    <row r="247" spans="1:3" x14ac:dyDescent="0.2">
      <c r="A247" s="8"/>
      <c r="B247" s="8"/>
      <c r="C247" s="53"/>
    </row>
    <row r="248" spans="1:3" x14ac:dyDescent="0.2">
      <c r="A248" s="8"/>
      <c r="B248" s="8"/>
      <c r="C248" s="53"/>
    </row>
    <row r="249" spans="1:3" x14ac:dyDescent="0.2">
      <c r="A249" s="8"/>
      <c r="B249" s="8"/>
      <c r="C249" s="53"/>
    </row>
    <row r="250" spans="1:3" x14ac:dyDescent="0.2">
      <c r="A250" s="8"/>
      <c r="B250" s="8"/>
      <c r="C250" s="53"/>
    </row>
    <row r="251" spans="1:3" x14ac:dyDescent="0.2">
      <c r="A251" s="8"/>
      <c r="B251" s="8"/>
      <c r="C251" s="53"/>
    </row>
    <row r="252" spans="1:3" x14ac:dyDescent="0.2">
      <c r="A252" s="8"/>
      <c r="B252" s="8"/>
      <c r="C252" s="53"/>
    </row>
    <row r="253" spans="1:3" x14ac:dyDescent="0.2">
      <c r="A253" s="8"/>
      <c r="B253" s="8"/>
      <c r="C253" s="53"/>
    </row>
    <row r="254" spans="1:3" x14ac:dyDescent="0.2">
      <c r="A254" s="8"/>
      <c r="B254" s="8"/>
      <c r="C254" s="53"/>
    </row>
    <row r="255" spans="1:3" x14ac:dyDescent="0.2">
      <c r="A255" s="8"/>
      <c r="B255" s="8"/>
      <c r="C255" s="53"/>
    </row>
    <row r="256" spans="1:3" x14ac:dyDescent="0.2">
      <c r="A256" s="8"/>
      <c r="B256" s="8"/>
      <c r="C256" s="53"/>
    </row>
    <row r="257" spans="1:3" x14ac:dyDescent="0.2">
      <c r="A257" s="8"/>
      <c r="B257" s="8"/>
      <c r="C257" s="53"/>
    </row>
    <row r="258" spans="1:3" x14ac:dyDescent="0.2">
      <c r="A258" s="8"/>
      <c r="B258" s="8"/>
      <c r="C258" s="53"/>
    </row>
    <row r="259" spans="1:3" x14ac:dyDescent="0.2">
      <c r="A259" s="8"/>
      <c r="B259" s="8"/>
      <c r="C259" s="53"/>
    </row>
    <row r="260" spans="1:3" x14ac:dyDescent="0.2">
      <c r="A260" s="8"/>
      <c r="B260" s="8"/>
      <c r="C260" s="53"/>
    </row>
    <row r="261" spans="1:3" x14ac:dyDescent="0.2">
      <c r="A261" s="8"/>
      <c r="B261" s="8"/>
      <c r="C261" s="53"/>
    </row>
    <row r="262" spans="1:3" x14ac:dyDescent="0.2">
      <c r="A262" s="8"/>
      <c r="B262" s="8"/>
      <c r="C262" s="53"/>
    </row>
    <row r="263" spans="1:3" x14ac:dyDescent="0.2">
      <c r="A263" s="8"/>
      <c r="B263" s="8"/>
      <c r="C263" s="53"/>
    </row>
    <row r="264" spans="1:3" x14ac:dyDescent="0.2">
      <c r="A264" s="8"/>
      <c r="B264" s="8"/>
      <c r="C264" s="53"/>
    </row>
    <row r="265" spans="1:3" x14ac:dyDescent="0.2">
      <c r="A265" s="8"/>
      <c r="B265" s="8"/>
      <c r="C265" s="53"/>
    </row>
    <row r="266" spans="1:3" x14ac:dyDescent="0.2">
      <c r="A266" s="8"/>
      <c r="B266" s="8"/>
      <c r="C266" s="53"/>
    </row>
    <row r="267" spans="1:3" x14ac:dyDescent="0.2">
      <c r="A267" s="8"/>
      <c r="B267" s="8"/>
      <c r="C267" s="53"/>
    </row>
    <row r="268" spans="1:3" x14ac:dyDescent="0.2">
      <c r="A268" s="8"/>
      <c r="B268" s="8"/>
      <c r="C268" s="53"/>
    </row>
    <row r="269" spans="1:3" x14ac:dyDescent="0.2">
      <c r="A269" s="8"/>
      <c r="B269" s="8"/>
      <c r="C269" s="53"/>
    </row>
    <row r="270" spans="1:3" x14ac:dyDescent="0.2">
      <c r="A270" s="8"/>
      <c r="B270" s="8"/>
      <c r="C270" s="53"/>
    </row>
    <row r="271" spans="1:3" x14ac:dyDescent="0.2">
      <c r="A271" s="8"/>
      <c r="B271" s="8"/>
      <c r="C271" s="53"/>
    </row>
    <row r="272" spans="1:3" x14ac:dyDescent="0.2">
      <c r="A272" s="8"/>
      <c r="B272" s="8"/>
      <c r="C272" s="53"/>
    </row>
    <row r="273" spans="1:3" x14ac:dyDescent="0.2">
      <c r="A273" s="8"/>
      <c r="B273" s="8"/>
      <c r="C273" s="53"/>
    </row>
    <row r="274" spans="1:3" x14ac:dyDescent="0.2">
      <c r="A274" s="8"/>
      <c r="B274" s="8"/>
      <c r="C274" s="53"/>
    </row>
    <row r="275" spans="1:3" x14ac:dyDescent="0.2">
      <c r="A275" s="8"/>
      <c r="B275" s="8"/>
      <c r="C275" s="53"/>
    </row>
    <row r="276" spans="1:3" x14ac:dyDescent="0.2">
      <c r="A276" s="8"/>
      <c r="B276" s="8"/>
      <c r="C276" s="53"/>
    </row>
    <row r="277" spans="1:3" x14ac:dyDescent="0.2">
      <c r="A277" s="8"/>
      <c r="B277" s="8"/>
      <c r="C277" s="53"/>
    </row>
    <row r="278" spans="1:3" x14ac:dyDescent="0.2">
      <c r="A278" s="8"/>
      <c r="B278" s="8"/>
      <c r="C278" s="53"/>
    </row>
    <row r="279" spans="1:3" x14ac:dyDescent="0.2">
      <c r="A279" s="8"/>
      <c r="B279" s="8"/>
      <c r="C279" s="53"/>
    </row>
    <row r="280" spans="1:3" x14ac:dyDescent="0.2">
      <c r="A280" s="8"/>
      <c r="B280" s="8"/>
      <c r="C280" s="53"/>
    </row>
    <row r="281" spans="1:3" x14ac:dyDescent="0.2">
      <c r="A281" s="8"/>
      <c r="B281" s="8"/>
      <c r="C281" s="53"/>
    </row>
    <row r="282" spans="1:3" x14ac:dyDescent="0.2">
      <c r="A282" s="8"/>
      <c r="B282" s="8"/>
      <c r="C282" s="53"/>
    </row>
    <row r="283" spans="1:3" x14ac:dyDescent="0.2">
      <c r="A283" s="8"/>
      <c r="B283" s="8"/>
      <c r="C283" s="53"/>
    </row>
    <row r="284" spans="1:3" x14ac:dyDescent="0.2">
      <c r="A284" s="8"/>
      <c r="B284" s="8"/>
      <c r="C284" s="53"/>
    </row>
    <row r="285" spans="1:3" x14ac:dyDescent="0.2">
      <c r="A285" s="8"/>
      <c r="B285" s="8"/>
      <c r="C285" s="53"/>
    </row>
    <row r="286" spans="1:3" x14ac:dyDescent="0.2">
      <c r="A286" s="8"/>
      <c r="B286" s="8"/>
      <c r="C286" s="53"/>
    </row>
    <row r="287" spans="1:3" x14ac:dyDescent="0.2">
      <c r="A287" s="8"/>
      <c r="B287" s="8"/>
      <c r="C287" s="53"/>
    </row>
    <row r="288" spans="1:3" x14ac:dyDescent="0.2">
      <c r="A288" s="8"/>
      <c r="B288" s="8"/>
      <c r="C288" s="53"/>
    </row>
    <row r="289" spans="1:3" x14ac:dyDescent="0.2">
      <c r="A289" s="8"/>
      <c r="B289" s="8"/>
      <c r="C289" s="53"/>
    </row>
    <row r="290" spans="1:3" x14ac:dyDescent="0.2">
      <c r="A290" s="8"/>
      <c r="B290" s="8"/>
      <c r="C290" s="53"/>
    </row>
    <row r="291" spans="1:3" x14ac:dyDescent="0.2">
      <c r="A291" s="8"/>
      <c r="B291" s="8"/>
      <c r="C291" s="53"/>
    </row>
    <row r="292" spans="1:3" x14ac:dyDescent="0.2">
      <c r="A292" s="8"/>
      <c r="B292" s="8"/>
      <c r="C292" s="53"/>
    </row>
    <row r="293" spans="1:3" x14ac:dyDescent="0.2">
      <c r="A293" s="8"/>
      <c r="B293" s="8"/>
      <c r="C293" s="53"/>
    </row>
    <row r="294" spans="1:3" x14ac:dyDescent="0.2">
      <c r="A294" s="8"/>
    </row>
  </sheetData>
  <mergeCells count="17">
    <mergeCell ref="A62:A64"/>
    <mergeCell ref="A55:A57"/>
    <mergeCell ref="A58:A61"/>
    <mergeCell ref="A1:A2"/>
    <mergeCell ref="A17:A20"/>
    <mergeCell ref="A21:A22"/>
    <mergeCell ref="A35:A38"/>
    <mergeCell ref="A25:A27"/>
    <mergeCell ref="A29:A31"/>
    <mergeCell ref="A32:A34"/>
    <mergeCell ref="A23:A24"/>
    <mergeCell ref="A4:A13"/>
    <mergeCell ref="A15:A16"/>
    <mergeCell ref="A53:A54"/>
    <mergeCell ref="A50:A52"/>
    <mergeCell ref="A44:A48"/>
    <mergeCell ref="A41:A43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12月</vt:lpstr>
      <vt:lpstr>1月</vt:lpstr>
      <vt:lpstr>2月&amp;过年</vt:lpstr>
      <vt:lpstr>3月</vt:lpstr>
      <vt:lpstr>4月</vt:lpstr>
      <vt:lpstr>泰国行</vt:lpstr>
      <vt:lpstr>5月</vt:lpstr>
      <vt:lpstr>6月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2018-12-05T02:52:58Z</dcterms:created>
  <dcterms:modified xsi:type="dcterms:W3CDTF">2019-06-21T09:17:06Z</dcterms:modified>
</cp:coreProperties>
</file>