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Volumes/lalala/项目/-/"/>
    </mc:Choice>
  </mc:AlternateContent>
  <bookViews>
    <workbookView xWindow="880" yWindow="460" windowWidth="27920" windowHeight="17540" tabRatio="500"/>
  </bookViews>
  <sheets>
    <sheet name="12月" sheetId="1" r:id="rId1"/>
    <sheet name="1月" sheetId="2" r:id="rId2"/>
    <sheet name="2月&amp;过年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I12" i="1"/>
  <c r="I13" i="1"/>
  <c r="B32" i="1"/>
  <c r="I11" i="1"/>
  <c r="I10" i="1"/>
  <c r="B17" i="1"/>
  <c r="I9" i="1"/>
  <c r="M10" i="1"/>
  <c r="F2" i="3"/>
  <c r="C1" i="3"/>
  <c r="C2" i="3"/>
  <c r="I3" i="3"/>
  <c r="I2" i="3"/>
  <c r="F1" i="3"/>
  <c r="F2" i="1"/>
  <c r="C2" i="1"/>
  <c r="I3" i="1"/>
  <c r="I2" i="1"/>
</calcChain>
</file>

<file path=xl/sharedStrings.xml><?xml version="1.0" encoding="utf-8"?>
<sst xmlns="http://schemas.openxmlformats.org/spreadsheetml/2006/main" count="120" uniqueCount="58">
  <si>
    <t>日期</t>
    <rPh sb="0" eb="1">
      <t>ri'qi</t>
    </rPh>
    <phoneticPr fontId="1" type="noConversion"/>
  </si>
  <si>
    <t>金额</t>
    <rPh sb="0" eb="1">
      <t>jin'e</t>
    </rPh>
    <phoneticPr fontId="1" type="noConversion"/>
  </si>
  <si>
    <t>备注</t>
    <rPh sb="0" eb="1">
      <t>bei'zhu</t>
    </rPh>
    <phoneticPr fontId="1" type="noConversion"/>
  </si>
  <si>
    <t>房租</t>
    <rPh sb="0" eb="1">
      <t>fang'zu</t>
    </rPh>
    <phoneticPr fontId="1" type="noConversion"/>
  </si>
  <si>
    <t>早饭</t>
    <rPh sb="0" eb="1">
      <t>zao'fan</t>
    </rPh>
    <phoneticPr fontId="1" type="noConversion"/>
  </si>
  <si>
    <t>总计</t>
    <rPh sb="0" eb="1">
      <t>zong'ji</t>
    </rPh>
    <phoneticPr fontId="1" type="noConversion"/>
  </si>
  <si>
    <t>给老父亲买的足贴</t>
    <rPh sb="0" eb="1">
      <t>gei'lao'fu'qin</t>
    </rPh>
    <rPh sb="4" eb="5">
      <t>mai'de</t>
    </rPh>
    <rPh sb="6" eb="7">
      <t>zu'tie</t>
    </rPh>
    <phoneticPr fontId="1" type="noConversion"/>
  </si>
  <si>
    <t>午饭</t>
    <rPh sb="0" eb="1">
      <t>wu'fan</t>
    </rPh>
    <phoneticPr fontId="1" type="noConversion"/>
  </si>
  <si>
    <t>晚饭</t>
    <rPh sb="0" eb="1">
      <t>wan'fan</t>
    </rPh>
    <phoneticPr fontId="1" type="noConversion"/>
  </si>
  <si>
    <t>支付宝套现：8+9+12-10</t>
    <rPh sb="0" eb="1">
      <t>z'f'b</t>
    </rPh>
    <rPh sb="3" eb="4">
      <t>tao'xian</t>
    </rPh>
    <phoneticPr fontId="1" type="noConversion"/>
  </si>
  <si>
    <t>支付宝套现：8+9-10</t>
    <rPh sb="0" eb="1">
      <t>z'f'b</t>
    </rPh>
    <rPh sb="3" eb="4">
      <t>tao'xian</t>
    </rPh>
    <phoneticPr fontId="1" type="noConversion"/>
  </si>
  <si>
    <t>购物</t>
    <rPh sb="0" eb="1">
      <t>gou'wu</t>
    </rPh>
    <phoneticPr fontId="1" type="noConversion"/>
  </si>
  <si>
    <t>话费176</t>
    <rPh sb="0" eb="1">
      <t>hua'fei</t>
    </rPh>
    <phoneticPr fontId="1" type="noConversion"/>
  </si>
  <si>
    <t>购物-毛巾</t>
    <rPh sb="0" eb="1">
      <t>gou'wu</t>
    </rPh>
    <rPh sb="3" eb="4">
      <t>mao'jin</t>
    </rPh>
    <phoneticPr fontId="1" type="noConversion"/>
  </si>
  <si>
    <t>购物-椰青</t>
    <rPh sb="0" eb="1">
      <t>gou'wu</t>
    </rPh>
    <rPh sb="3" eb="4">
      <t>ye'qing</t>
    </rPh>
    <phoneticPr fontId="1" type="noConversion"/>
  </si>
  <si>
    <t>支出合计</t>
    <rPh sb="0" eb="1">
      <t>zhi'chu</t>
    </rPh>
    <rPh sb="2" eb="3">
      <t>he'ji</t>
    </rPh>
    <phoneticPr fontId="1" type="noConversion"/>
  </si>
  <si>
    <t>预算剩余</t>
    <rPh sb="0" eb="1">
      <t>yu'suan</t>
    </rPh>
    <rPh sb="2" eb="3">
      <t>sheng'yu</t>
    </rPh>
    <phoneticPr fontId="1" type="noConversion"/>
  </si>
  <si>
    <t>交通</t>
    <rPh sb="0" eb="1">
      <t>jiao'tong</t>
    </rPh>
    <phoneticPr fontId="1" type="noConversion"/>
  </si>
  <si>
    <t>剩余天数</t>
    <rPh sb="0" eb="1">
      <t>sheng'yu</t>
    </rPh>
    <rPh sb="2" eb="3">
      <t>tian'shu</t>
    </rPh>
    <phoneticPr fontId="1" type="noConversion"/>
  </si>
  <si>
    <t>按天预算</t>
    <rPh sb="0" eb="1">
      <t>an'tian</t>
    </rPh>
    <rPh sb="2" eb="3">
      <t>yu'suan</t>
    </rPh>
    <phoneticPr fontId="1" type="noConversion"/>
  </si>
  <si>
    <t>交通</t>
    <rPh sb="0" eb="1">
      <t>jiao'tng</t>
    </rPh>
    <phoneticPr fontId="1" type="noConversion"/>
  </si>
  <si>
    <t>晚饭</t>
    <rPh sb="0" eb="1">
      <t>wn'fan</t>
    </rPh>
    <phoneticPr fontId="1" type="noConversion"/>
  </si>
  <si>
    <t>椰青</t>
    <rPh sb="0" eb="1">
      <t>ye'qing</t>
    </rPh>
    <phoneticPr fontId="1" type="noConversion"/>
  </si>
  <si>
    <t>衣服</t>
    <rPh sb="0" eb="1">
      <t>yi'fu</t>
    </rPh>
    <phoneticPr fontId="1" type="noConversion"/>
  </si>
  <si>
    <t>汗蒸</t>
    <rPh sb="0" eb="1">
      <t>han'zhneg</t>
    </rPh>
    <phoneticPr fontId="1" type="noConversion"/>
  </si>
  <si>
    <t>2019/2月&amp;过年</t>
    <rPh sb="6" eb="7">
      <t>yue</t>
    </rPh>
    <rPh sb="8" eb="9">
      <t>guo'nian</t>
    </rPh>
    <phoneticPr fontId="1" type="noConversion"/>
  </si>
  <si>
    <t>2018/12月</t>
    <rPh sb="7" eb="8">
      <t>yue</t>
    </rPh>
    <phoneticPr fontId="1" type="noConversion"/>
  </si>
  <si>
    <t>购物-巧克力</t>
    <rPh sb="0" eb="1">
      <t>gou'wu</t>
    </rPh>
    <rPh sb="3" eb="4">
      <t>qiao'ke'li</t>
    </rPh>
    <phoneticPr fontId="1" type="noConversion"/>
  </si>
  <si>
    <t>交通</t>
    <rPh sb="0" eb="1">
      <t>jiao'ton</t>
    </rPh>
    <phoneticPr fontId="1" type="noConversion"/>
  </si>
  <si>
    <t>家乐福</t>
    <rPh sb="0" eb="1">
      <t>jia'le'fu</t>
    </rPh>
    <phoneticPr fontId="1" type="noConversion"/>
  </si>
  <si>
    <t>麦片</t>
    <rPh sb="0" eb="1">
      <t>mai'pian</t>
    </rPh>
    <phoneticPr fontId="1" type="noConversion"/>
  </si>
  <si>
    <t>靳晨剑的演出服</t>
    <rPh sb="0" eb="1">
      <t>jin</t>
    </rPh>
    <rPh sb="1" eb="2">
      <t>chen'jian</t>
    </rPh>
    <rPh sb="2" eb="3">
      <t>jian</t>
    </rPh>
    <rPh sb="3" eb="4">
      <t>de</t>
    </rPh>
    <rPh sb="4" eb="5">
      <t>yan'chu'fu</t>
    </rPh>
    <phoneticPr fontId="1" type="noConversion"/>
  </si>
  <si>
    <t>购物-奶粉+肩颈舒</t>
    <rPh sb="0" eb="1">
      <t>gou'wu</t>
    </rPh>
    <rPh sb="3" eb="4">
      <t>nai'fne</t>
    </rPh>
    <rPh sb="6" eb="7">
      <t>jian'jing'shu</t>
    </rPh>
    <phoneticPr fontId="1" type="noConversion"/>
  </si>
  <si>
    <t>海豹油</t>
    <rPh sb="0" eb="1">
      <t>hia'bao'you</t>
    </rPh>
    <phoneticPr fontId="1" type="noConversion"/>
  </si>
  <si>
    <t>维骨力</t>
    <rPh sb="0" eb="1">
      <t>wei'gu'li</t>
    </rPh>
    <phoneticPr fontId="1" type="noConversion"/>
  </si>
  <si>
    <t>蜂蜜坚果</t>
    <rPh sb="0" eb="1">
      <t>feng'mi</t>
    </rPh>
    <rPh sb="2" eb="3">
      <t>jian'guo</t>
    </rPh>
    <phoneticPr fontId="1" type="noConversion"/>
  </si>
  <si>
    <t>汗蒸</t>
    <rPh sb="0" eb="1">
      <t>han'zheng</t>
    </rPh>
    <phoneticPr fontId="1" type="noConversion"/>
  </si>
  <si>
    <t>牙刷</t>
    <rPh sb="0" eb="1">
      <t>ya'shua</t>
    </rPh>
    <phoneticPr fontId="1" type="noConversion"/>
  </si>
  <si>
    <t>1-必需交通</t>
    <rPh sb="2" eb="3">
      <t>bi'xu</t>
    </rPh>
    <rPh sb="4" eb="5">
      <t>jiao'tong</t>
    </rPh>
    <phoneticPr fontId="1" type="noConversion"/>
  </si>
  <si>
    <t>1,2,3-必需统计</t>
    <rPh sb="6" eb="7">
      <t>bi'xu</t>
    </rPh>
    <rPh sb="8" eb="9">
      <t>tong'ji</t>
    </rPh>
    <phoneticPr fontId="1" type="noConversion"/>
  </si>
  <si>
    <t>5-房租</t>
    <rPh sb="2" eb="3">
      <t>fang'zu</t>
    </rPh>
    <phoneticPr fontId="1" type="noConversion"/>
  </si>
  <si>
    <t>类别（1-必需交通，2-必需吃饭，3-必需购物，
4-非必需购物，5-房租）</t>
    <rPh sb="0" eb="1">
      <t>lei'bie</t>
    </rPh>
    <rPh sb="5" eb="6">
      <t>bi'xu</t>
    </rPh>
    <rPh sb="6" eb="7">
      <t>xu</t>
    </rPh>
    <rPh sb="7" eb="8">
      <t>jiao'tong</t>
    </rPh>
    <rPh sb="12" eb="13">
      <t>bi'xu</t>
    </rPh>
    <rPh sb="14" eb="15">
      <t>chi'fan</t>
    </rPh>
    <rPh sb="19" eb="20">
      <t>bi'xu</t>
    </rPh>
    <rPh sb="21" eb="22">
      <t>gou'wu</t>
    </rPh>
    <rPh sb="27" eb="28">
      <t>fei'bi'xu</t>
    </rPh>
    <rPh sb="30" eb="31">
      <t>gou'wu</t>
    </rPh>
    <rPh sb="35" eb="36">
      <t>fang'zu</t>
    </rPh>
    <phoneticPr fontId="1" type="noConversion"/>
  </si>
  <si>
    <t>2-必需吃喝</t>
    <rPh sb="2" eb="3">
      <t>bi'xu</t>
    </rPh>
    <rPh sb="4" eb="5">
      <t>ch'f</t>
    </rPh>
    <rPh sb="5" eb="6">
      <t>he</t>
    </rPh>
    <phoneticPr fontId="1" type="noConversion"/>
  </si>
  <si>
    <t>类别</t>
    <rPh sb="0" eb="1">
      <t>lei'bie</t>
    </rPh>
    <phoneticPr fontId="1" type="noConversion"/>
  </si>
  <si>
    <t>按类别统计花费</t>
    <rPh sb="0" eb="1">
      <t>an</t>
    </rPh>
    <rPh sb="1" eb="2">
      <t>lei'bie</t>
    </rPh>
    <rPh sb="3" eb="4">
      <t>tong'ji</t>
    </rPh>
    <rPh sb="5" eb="6">
      <t>hua'fei</t>
    </rPh>
    <phoneticPr fontId="1" type="noConversion"/>
  </si>
  <si>
    <t>3-必须购物（消费品）</t>
    <rPh sb="2" eb="3">
      <t>bi'xu'gou'wu</t>
    </rPh>
    <rPh sb="7" eb="8">
      <t>xiao'fei'pin</t>
    </rPh>
    <phoneticPr fontId="1" type="noConversion"/>
  </si>
  <si>
    <t>4-非必需购物（衣服等）</t>
    <rPh sb="2" eb="3">
      <t>fei'bi'xu</t>
    </rPh>
    <rPh sb="5" eb="6">
      <t>gou'wu</t>
    </rPh>
    <rPh sb="8" eb="9">
      <t>yi'fu</t>
    </rPh>
    <rPh sb="10" eb="11">
      <t>deng</t>
    </rPh>
    <phoneticPr fontId="1" type="noConversion"/>
  </si>
  <si>
    <t>午饭</t>
    <rPh sb="0" eb="1">
      <t>wu'fna</t>
    </rPh>
    <phoneticPr fontId="1" type="noConversion"/>
  </si>
  <si>
    <t>购物-羽绒服</t>
    <rPh sb="0" eb="1">
      <t>gou'wu</t>
    </rPh>
    <rPh sb="3" eb="4">
      <t>yu'rong'fu</t>
    </rPh>
    <phoneticPr fontId="1" type="noConversion"/>
  </si>
  <si>
    <t>午饭</t>
    <rPh sb="0" eb="1">
      <t>wu'fn</t>
    </rPh>
    <phoneticPr fontId="1" type="noConversion"/>
  </si>
  <si>
    <t>鞋</t>
    <rPh sb="0" eb="1">
      <t>xie</t>
    </rPh>
    <phoneticPr fontId="1" type="noConversion"/>
  </si>
  <si>
    <t>购水果</t>
    <rPh sb="0" eb="1">
      <t>gou'shui'guo</t>
    </rPh>
    <phoneticPr fontId="1" type="noConversion"/>
  </si>
  <si>
    <t>啊皮的蛋卷</t>
    <rPh sb="0" eb="1">
      <t>a'pi</t>
    </rPh>
    <rPh sb="3" eb="4">
      <t>dan'juan</t>
    </rPh>
    <phoneticPr fontId="1" type="noConversion"/>
  </si>
  <si>
    <t>交通</t>
    <rPh sb="0" eb="1">
      <t>jiao't</t>
    </rPh>
    <phoneticPr fontId="1" type="noConversion"/>
  </si>
  <si>
    <t>牛肉块</t>
    <rPh sb="0" eb="1">
      <t>niu'rou'kuai</t>
    </rPh>
    <phoneticPr fontId="1" type="noConversion"/>
  </si>
  <si>
    <t>晚饭</t>
    <rPh sb="0" eb="1">
      <t>wan'f</t>
    </rPh>
    <phoneticPr fontId="1" type="noConversion"/>
  </si>
  <si>
    <t>橙子</t>
    <rPh sb="0" eb="1">
      <t>chneg'zi</t>
    </rPh>
    <phoneticPr fontId="1" type="noConversion"/>
  </si>
  <si>
    <t>辣条</t>
    <rPh sb="0" eb="1">
      <t>la'tiao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</si>
</sst>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24"/>
      <color rgb="FFFF0000"/>
      <name val="DengXian (正文)"/>
      <charset val="134"/>
    </font>
    <font>
      <sz val="24"/>
      <color theme="1"/>
      <name val="DengXian"/>
      <family val="2"/>
      <charset val="134"/>
      <scheme val="minor"/>
    </font>
    <font>
      <sz val="14"/>
      <color rgb="FFFF0000"/>
      <name val="DengXian"/>
      <family val="2"/>
      <charset val="134"/>
      <scheme val="minor"/>
    </font>
    <font>
      <sz val="16"/>
      <color rgb="FFFF0000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4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horizontal="right"/>
    </xf>
    <xf numFmtId="14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14" fontId="0" fillId="2" borderId="0" xfId="0" applyNumberFormat="1" applyFill="1" applyAlignment="1">
      <alignment horizontal="right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abSelected="1" topLeftCell="A63" workbookViewId="0">
      <selection activeCell="D92" sqref="D92"/>
    </sheetView>
  </sheetViews>
  <sheetFormatPr baseColWidth="10" defaultRowHeight="16" x14ac:dyDescent="0.2"/>
  <cols>
    <col min="1" max="1" width="24.6640625" customWidth="1"/>
    <col min="2" max="2" width="19.33203125" customWidth="1"/>
    <col min="3" max="3" width="29.33203125" customWidth="1"/>
    <col min="4" max="4" width="11.1640625" customWidth="1"/>
    <col min="5" max="5" width="13.6640625" customWidth="1"/>
    <col min="6" max="6" width="10.33203125" customWidth="1"/>
    <col min="8" max="8" width="22.83203125" customWidth="1"/>
    <col min="9" max="9" width="15" customWidth="1"/>
    <col min="12" max="12" width="14.6640625" customWidth="1"/>
  </cols>
  <sheetData>
    <row r="1" spans="1:13" ht="31" customHeight="1" x14ac:dyDescent="0.2">
      <c r="A1" s="17" t="s">
        <v>26</v>
      </c>
      <c r="B1" s="3" t="s">
        <v>15</v>
      </c>
      <c r="C1" s="5">
        <f>SUMIF(B4:B95,"&lt;0")</f>
        <v>-5139.26</v>
      </c>
      <c r="E1" s="4"/>
      <c r="F1" s="5"/>
    </row>
    <row r="2" spans="1:13" ht="45" customHeight="1" x14ac:dyDescent="0.25">
      <c r="A2" s="18"/>
      <c r="B2" s="6" t="s">
        <v>16</v>
      </c>
      <c r="C2">
        <f>3000+C1</f>
        <v>-2139.2600000000002</v>
      </c>
      <c r="E2" s="7" t="s">
        <v>18</v>
      </c>
      <c r="F2">
        <f ca="1">DATE(2019,1,1)-TODAY()</f>
        <v>4</v>
      </c>
      <c r="H2" s="7" t="s">
        <v>19</v>
      </c>
      <c r="I2">
        <f ca="1">C2/F2</f>
        <v>-534.81500000000005</v>
      </c>
    </row>
    <row r="3" spans="1:13" s="10" customFormat="1" ht="61" customHeight="1" x14ac:dyDescent="0.2">
      <c r="A3" s="10" t="s">
        <v>0</v>
      </c>
      <c r="B3" s="10" t="s">
        <v>1</v>
      </c>
      <c r="C3" s="10" t="s">
        <v>2</v>
      </c>
      <c r="D3" s="14" t="s">
        <v>41</v>
      </c>
      <c r="E3" s="15"/>
      <c r="F3" s="15"/>
      <c r="G3" s="15"/>
      <c r="H3" s="15"/>
      <c r="I3" s="10">
        <f ca="1">C2/(F2-1)</f>
        <v>-713.0866666666667</v>
      </c>
    </row>
    <row r="4" spans="1:13" x14ac:dyDescent="0.2">
      <c r="A4" s="13">
        <v>43435</v>
      </c>
      <c r="B4">
        <v>-25</v>
      </c>
      <c r="C4" t="s">
        <v>13</v>
      </c>
      <c r="D4">
        <v>3</v>
      </c>
    </row>
    <row r="5" spans="1:13" x14ac:dyDescent="0.2">
      <c r="A5" s="13"/>
      <c r="B5">
        <v>-20</v>
      </c>
      <c r="C5" t="s">
        <v>14</v>
      </c>
      <c r="D5">
        <v>2</v>
      </c>
    </row>
    <row r="6" spans="1:13" x14ac:dyDescent="0.2">
      <c r="A6" s="1">
        <v>43436</v>
      </c>
      <c r="B6">
        <v>-10</v>
      </c>
      <c r="C6" t="s">
        <v>12</v>
      </c>
      <c r="D6">
        <v>3</v>
      </c>
    </row>
    <row r="7" spans="1:13" x14ac:dyDescent="0.2">
      <c r="A7" s="13">
        <v>43437</v>
      </c>
      <c r="B7">
        <v>-11</v>
      </c>
      <c r="C7" t="s">
        <v>17</v>
      </c>
      <c r="D7">
        <v>1</v>
      </c>
    </row>
    <row r="8" spans="1:13" x14ac:dyDescent="0.2">
      <c r="A8" s="13"/>
      <c r="B8">
        <v>-89</v>
      </c>
      <c r="C8" t="s">
        <v>11</v>
      </c>
      <c r="D8">
        <v>4</v>
      </c>
      <c r="G8" s="11" t="s">
        <v>43</v>
      </c>
      <c r="H8" s="4" t="s">
        <v>2</v>
      </c>
      <c r="I8" s="4" t="s">
        <v>44</v>
      </c>
    </row>
    <row r="9" spans="1:13" x14ac:dyDescent="0.2">
      <c r="A9" s="13"/>
      <c r="B9">
        <v>-6</v>
      </c>
      <c r="C9" t="s">
        <v>4</v>
      </c>
      <c r="D9">
        <v>2</v>
      </c>
      <c r="G9">
        <v>1</v>
      </c>
      <c r="H9" s="4" t="s">
        <v>38</v>
      </c>
      <c r="I9">
        <f>SUMIF($D$4:$D119,G9,$B4:$B$121)</f>
        <v>-190</v>
      </c>
    </row>
    <row r="10" spans="1:13" x14ac:dyDescent="0.2">
      <c r="A10" s="13"/>
      <c r="B10">
        <v>-4</v>
      </c>
      <c r="C10" t="s">
        <v>7</v>
      </c>
      <c r="D10">
        <v>2</v>
      </c>
      <c r="G10">
        <v>2</v>
      </c>
      <c r="H10" s="4" t="s">
        <v>42</v>
      </c>
      <c r="I10">
        <f>SUMIF($D$4:$D120,G10,$B$4:$B$121)</f>
        <v>-699.31999999999994</v>
      </c>
      <c r="L10" s="4" t="s">
        <v>39</v>
      </c>
      <c r="M10">
        <f>SUM(I9:I11)</f>
        <v>-1504.26</v>
      </c>
    </row>
    <row r="11" spans="1:13" x14ac:dyDescent="0.2">
      <c r="A11" s="16">
        <v>43438</v>
      </c>
      <c r="B11">
        <v>-10</v>
      </c>
      <c r="C11" t="s">
        <v>17</v>
      </c>
      <c r="D11">
        <v>1</v>
      </c>
      <c r="G11">
        <v>3</v>
      </c>
      <c r="H11" s="4" t="s">
        <v>45</v>
      </c>
      <c r="I11">
        <f>SUMIF($D$4:$D121,G11,$B$4:$B$121)</f>
        <v>-614.94000000000005</v>
      </c>
    </row>
    <row r="12" spans="1:13" x14ac:dyDescent="0.2">
      <c r="A12" s="16"/>
      <c r="B12">
        <v>18</v>
      </c>
      <c r="C12" t="s">
        <v>9</v>
      </c>
      <c r="G12">
        <v>4</v>
      </c>
      <c r="H12" s="4" t="s">
        <v>46</v>
      </c>
      <c r="I12">
        <f ca="1">SUMIF($D$4:$D122,G12,$B$4:$B$121)</f>
        <v>-2167</v>
      </c>
    </row>
    <row r="13" spans="1:13" x14ac:dyDescent="0.2">
      <c r="A13" s="16"/>
      <c r="B13">
        <v>-7</v>
      </c>
      <c r="C13" t="s">
        <v>8</v>
      </c>
      <c r="D13">
        <v>2</v>
      </c>
      <c r="G13">
        <v>5</v>
      </c>
      <c r="H13" s="4" t="s">
        <v>40</v>
      </c>
      <c r="I13">
        <f ca="1">SUMIF($D$4:$D123,G13,$B$4:$B$121)</f>
        <v>-1468</v>
      </c>
    </row>
    <row r="14" spans="1:13" x14ac:dyDescent="0.2">
      <c r="A14" s="16"/>
      <c r="B14">
        <v>-8</v>
      </c>
      <c r="C14" t="s">
        <v>7</v>
      </c>
      <c r="D14">
        <v>2</v>
      </c>
    </row>
    <row r="15" spans="1:13" x14ac:dyDescent="0.2">
      <c r="A15" s="16"/>
      <c r="B15">
        <v>-6</v>
      </c>
      <c r="C15" t="s">
        <v>4</v>
      </c>
      <c r="D15">
        <v>2</v>
      </c>
    </row>
    <row r="16" spans="1:13" x14ac:dyDescent="0.2">
      <c r="A16" s="16"/>
      <c r="B16">
        <v>-34.799999999999997</v>
      </c>
      <c r="C16" t="s">
        <v>6</v>
      </c>
      <c r="D16">
        <v>3</v>
      </c>
    </row>
    <row r="17" spans="1:4" x14ac:dyDescent="0.2">
      <c r="A17" s="13">
        <v>43439</v>
      </c>
      <c r="B17">
        <f>-10</f>
        <v>-10</v>
      </c>
      <c r="C17" t="s">
        <v>17</v>
      </c>
      <c r="D17">
        <v>1</v>
      </c>
    </row>
    <row r="18" spans="1:4" x14ac:dyDescent="0.2">
      <c r="A18" s="13"/>
      <c r="B18">
        <v>-1468</v>
      </c>
      <c r="C18" t="s">
        <v>3</v>
      </c>
      <c r="D18">
        <v>5</v>
      </c>
    </row>
    <row r="19" spans="1:4" x14ac:dyDescent="0.2">
      <c r="A19" s="13"/>
      <c r="B19" s="2">
        <v>-6</v>
      </c>
      <c r="C19" t="s">
        <v>4</v>
      </c>
      <c r="D19">
        <v>2</v>
      </c>
    </row>
    <row r="20" spans="1:4" x14ac:dyDescent="0.2">
      <c r="A20" s="13"/>
      <c r="B20">
        <v>7</v>
      </c>
      <c r="C20" t="s">
        <v>10</v>
      </c>
    </row>
    <row r="21" spans="1:4" x14ac:dyDescent="0.2">
      <c r="A21" s="13"/>
      <c r="B21">
        <v>-4</v>
      </c>
      <c r="C21" t="s">
        <v>7</v>
      </c>
      <c r="D21">
        <v>2</v>
      </c>
    </row>
    <row r="22" spans="1:4" x14ac:dyDescent="0.2">
      <c r="A22" s="13"/>
      <c r="B22">
        <v>-29.9</v>
      </c>
      <c r="C22" t="s">
        <v>8</v>
      </c>
      <c r="D22">
        <v>2</v>
      </c>
    </row>
    <row r="23" spans="1:4" x14ac:dyDescent="0.2">
      <c r="A23" s="16">
        <v>43440</v>
      </c>
      <c r="B23">
        <v>-11</v>
      </c>
      <c r="C23" t="s">
        <v>20</v>
      </c>
      <c r="D23">
        <v>1</v>
      </c>
    </row>
    <row r="24" spans="1:4" x14ac:dyDescent="0.2">
      <c r="A24" s="16"/>
      <c r="B24">
        <v>-5</v>
      </c>
      <c r="C24" t="s">
        <v>4</v>
      </c>
      <c r="D24">
        <v>2</v>
      </c>
    </row>
    <row r="25" spans="1:4" x14ac:dyDescent="0.2">
      <c r="A25" s="16"/>
      <c r="B25">
        <v>-9</v>
      </c>
      <c r="C25" t="s">
        <v>7</v>
      </c>
      <c r="D25">
        <v>2</v>
      </c>
    </row>
    <row r="26" spans="1:4" x14ac:dyDescent="0.2">
      <c r="A26" s="16"/>
      <c r="B26">
        <v>-249</v>
      </c>
      <c r="C26" t="s">
        <v>32</v>
      </c>
      <c r="D26">
        <v>3</v>
      </c>
    </row>
    <row r="27" spans="1:4" x14ac:dyDescent="0.2">
      <c r="A27" s="16"/>
      <c r="B27">
        <v>-13.88</v>
      </c>
      <c r="C27" t="s">
        <v>21</v>
      </c>
      <c r="D27">
        <v>2</v>
      </c>
    </row>
    <row r="28" spans="1:4" x14ac:dyDescent="0.2">
      <c r="A28" s="16">
        <v>43441</v>
      </c>
      <c r="B28">
        <v>-11</v>
      </c>
      <c r="C28" t="s">
        <v>17</v>
      </c>
      <c r="D28">
        <v>1</v>
      </c>
    </row>
    <row r="29" spans="1:4" x14ac:dyDescent="0.2">
      <c r="A29" s="16"/>
      <c r="B29">
        <v>-6</v>
      </c>
      <c r="C29" t="s">
        <v>4</v>
      </c>
      <c r="D29">
        <v>2</v>
      </c>
    </row>
    <row r="30" spans="1:4" x14ac:dyDescent="0.2">
      <c r="A30" s="16"/>
      <c r="B30">
        <v>-4</v>
      </c>
      <c r="C30" t="s">
        <v>7</v>
      </c>
      <c r="D30">
        <v>2</v>
      </c>
    </row>
    <row r="31" spans="1:4" x14ac:dyDescent="0.2">
      <c r="A31" s="16"/>
      <c r="B31">
        <v>-18</v>
      </c>
      <c r="C31" t="s">
        <v>8</v>
      </c>
      <c r="D31">
        <v>2</v>
      </c>
    </row>
    <row r="32" spans="1:4" x14ac:dyDescent="0.2">
      <c r="A32" s="16"/>
      <c r="B32">
        <f>-89-129-119-89</f>
        <v>-426</v>
      </c>
      <c r="C32" t="s">
        <v>23</v>
      </c>
      <c r="D32">
        <v>4</v>
      </c>
    </row>
    <row r="33" spans="1:4" x14ac:dyDescent="0.2">
      <c r="A33" s="13">
        <v>43442</v>
      </c>
      <c r="B33">
        <v>-20</v>
      </c>
      <c r="C33" t="s">
        <v>22</v>
      </c>
      <c r="D33">
        <v>2</v>
      </c>
    </row>
    <row r="34" spans="1:4" x14ac:dyDescent="0.2">
      <c r="A34" s="13">
        <v>43443</v>
      </c>
      <c r="B34">
        <v>-49</v>
      </c>
      <c r="C34" t="s">
        <v>24</v>
      </c>
      <c r="D34">
        <v>3</v>
      </c>
    </row>
    <row r="35" spans="1:4" x14ac:dyDescent="0.2">
      <c r="A35" s="13"/>
      <c r="B35">
        <v>-2</v>
      </c>
      <c r="C35" t="s">
        <v>17</v>
      </c>
      <c r="D35">
        <v>1</v>
      </c>
    </row>
    <row r="36" spans="1:4" x14ac:dyDescent="0.2">
      <c r="A36" s="19">
        <v>43444</v>
      </c>
      <c r="B36">
        <v>-11</v>
      </c>
      <c r="C36" t="s">
        <v>17</v>
      </c>
      <c r="D36">
        <v>1</v>
      </c>
    </row>
    <row r="37" spans="1:4" x14ac:dyDescent="0.2">
      <c r="A37" s="19"/>
      <c r="B37">
        <v>-4</v>
      </c>
      <c r="C37" t="s">
        <v>7</v>
      </c>
      <c r="D37">
        <v>2</v>
      </c>
    </row>
    <row r="38" spans="1:4" x14ac:dyDescent="0.2">
      <c r="A38" s="19"/>
      <c r="B38">
        <v>-14.44</v>
      </c>
      <c r="C38" t="s">
        <v>8</v>
      </c>
      <c r="D38">
        <v>2</v>
      </c>
    </row>
    <row r="39" spans="1:4" x14ac:dyDescent="0.2">
      <c r="A39" s="13">
        <v>43445</v>
      </c>
      <c r="B39">
        <v>-11</v>
      </c>
      <c r="C39" t="s">
        <v>17</v>
      </c>
      <c r="D39">
        <v>1</v>
      </c>
    </row>
    <row r="40" spans="1:4" x14ac:dyDescent="0.2">
      <c r="A40" s="13"/>
      <c r="B40">
        <v>-4</v>
      </c>
      <c r="C40" t="s">
        <v>7</v>
      </c>
      <c r="D40">
        <v>2</v>
      </c>
    </row>
    <row r="41" spans="1:4" x14ac:dyDescent="0.2">
      <c r="A41" s="13"/>
      <c r="B41">
        <v>-5</v>
      </c>
      <c r="C41" t="s">
        <v>4</v>
      </c>
      <c r="D41">
        <v>2</v>
      </c>
    </row>
    <row r="42" spans="1:4" x14ac:dyDescent="0.2">
      <c r="A42" s="13"/>
      <c r="B42">
        <v>-16</v>
      </c>
      <c r="C42" t="s">
        <v>8</v>
      </c>
      <c r="D42">
        <v>2</v>
      </c>
    </row>
    <row r="43" spans="1:4" x14ac:dyDescent="0.2">
      <c r="A43" s="13">
        <v>43446</v>
      </c>
      <c r="B43">
        <v>-11</v>
      </c>
      <c r="C43" t="s">
        <v>17</v>
      </c>
      <c r="D43">
        <v>1</v>
      </c>
    </row>
    <row r="44" spans="1:4" x14ac:dyDescent="0.2">
      <c r="A44" s="13"/>
      <c r="B44">
        <v>-8</v>
      </c>
      <c r="C44" t="s">
        <v>7</v>
      </c>
      <c r="D44">
        <v>2</v>
      </c>
    </row>
    <row r="45" spans="1:4" x14ac:dyDescent="0.2">
      <c r="A45" s="13"/>
      <c r="B45">
        <v>-5</v>
      </c>
      <c r="C45" t="s">
        <v>4</v>
      </c>
      <c r="D45">
        <v>2</v>
      </c>
    </row>
    <row r="46" spans="1:4" x14ac:dyDescent="0.2">
      <c r="A46" s="13"/>
      <c r="B46">
        <v>-13</v>
      </c>
      <c r="C46" t="s">
        <v>8</v>
      </c>
      <c r="D46">
        <v>2</v>
      </c>
    </row>
    <row r="47" spans="1:4" x14ac:dyDescent="0.2">
      <c r="A47" s="13">
        <v>43447</v>
      </c>
      <c r="B47">
        <v>-11</v>
      </c>
      <c r="C47" t="s">
        <v>17</v>
      </c>
      <c r="D47">
        <v>1</v>
      </c>
    </row>
    <row r="48" spans="1:4" x14ac:dyDescent="0.2">
      <c r="A48" s="13"/>
      <c r="B48">
        <v>-6</v>
      </c>
      <c r="C48" t="s">
        <v>4</v>
      </c>
      <c r="D48">
        <v>2</v>
      </c>
    </row>
    <row r="49" spans="1:4" x14ac:dyDescent="0.2">
      <c r="A49" s="13"/>
      <c r="B49">
        <v>-16</v>
      </c>
      <c r="C49" t="s">
        <v>7</v>
      </c>
      <c r="D49">
        <v>2</v>
      </c>
    </row>
    <row r="50" spans="1:4" x14ac:dyDescent="0.2">
      <c r="A50" s="13"/>
      <c r="B50">
        <v>-13</v>
      </c>
      <c r="C50" t="s">
        <v>8</v>
      </c>
      <c r="D50">
        <v>2</v>
      </c>
    </row>
    <row r="51" spans="1:4" x14ac:dyDescent="0.2">
      <c r="A51" s="13"/>
      <c r="B51">
        <v>-99</v>
      </c>
      <c r="C51" t="s">
        <v>30</v>
      </c>
      <c r="D51">
        <v>3</v>
      </c>
    </row>
    <row r="52" spans="1:4" x14ac:dyDescent="0.2">
      <c r="A52" s="13">
        <v>43448</v>
      </c>
      <c r="B52">
        <v>-11</v>
      </c>
      <c r="C52" t="s">
        <v>28</v>
      </c>
      <c r="D52">
        <v>1</v>
      </c>
    </row>
    <row r="53" spans="1:4" x14ac:dyDescent="0.2">
      <c r="A53" s="13"/>
      <c r="B53">
        <v>-14</v>
      </c>
      <c r="C53" t="s">
        <v>7</v>
      </c>
      <c r="D53">
        <v>2</v>
      </c>
    </row>
    <row r="54" spans="1:4" x14ac:dyDescent="0.2">
      <c r="A54" s="13"/>
      <c r="B54">
        <v>-13</v>
      </c>
      <c r="C54" t="s">
        <v>8</v>
      </c>
      <c r="D54">
        <v>2</v>
      </c>
    </row>
    <row r="55" spans="1:4" x14ac:dyDescent="0.2">
      <c r="A55" s="13">
        <v>43449</v>
      </c>
      <c r="B55">
        <v>-28.32</v>
      </c>
      <c r="C55" t="s">
        <v>29</v>
      </c>
      <c r="D55">
        <v>3</v>
      </c>
    </row>
    <row r="56" spans="1:4" x14ac:dyDescent="0.2">
      <c r="A56" s="13"/>
      <c r="B56">
        <v>-20</v>
      </c>
      <c r="C56" t="s">
        <v>22</v>
      </c>
      <c r="D56">
        <v>2</v>
      </c>
    </row>
    <row r="57" spans="1:4" x14ac:dyDescent="0.2">
      <c r="A57" s="13">
        <v>43450</v>
      </c>
      <c r="B57">
        <v>-89.82</v>
      </c>
      <c r="C57" t="s">
        <v>37</v>
      </c>
      <c r="D57">
        <v>3</v>
      </c>
    </row>
    <row r="58" spans="1:4" x14ac:dyDescent="0.2">
      <c r="A58" s="13"/>
      <c r="B58">
        <v>-30</v>
      </c>
      <c r="C58" t="s">
        <v>36</v>
      </c>
      <c r="D58">
        <v>3</v>
      </c>
    </row>
    <row r="59" spans="1:4" x14ac:dyDescent="0.2">
      <c r="A59" s="13">
        <v>43451</v>
      </c>
      <c r="B59">
        <v>-10</v>
      </c>
      <c r="C59" t="s">
        <v>17</v>
      </c>
      <c r="D59">
        <v>1</v>
      </c>
    </row>
    <row r="60" spans="1:4" x14ac:dyDescent="0.2">
      <c r="A60" s="13"/>
      <c r="B60">
        <v>-4.5</v>
      </c>
      <c r="C60" t="s">
        <v>7</v>
      </c>
      <c r="D60">
        <v>2</v>
      </c>
    </row>
    <row r="61" spans="1:4" x14ac:dyDescent="0.2">
      <c r="A61" s="13"/>
      <c r="B61">
        <v>-12</v>
      </c>
      <c r="C61" t="s">
        <v>8</v>
      </c>
      <c r="D61">
        <v>2</v>
      </c>
    </row>
    <row r="62" spans="1:4" x14ac:dyDescent="0.2">
      <c r="A62" s="13">
        <v>43452</v>
      </c>
      <c r="B62">
        <v>-10</v>
      </c>
      <c r="C62" t="s">
        <v>17</v>
      </c>
      <c r="D62">
        <v>1</v>
      </c>
    </row>
    <row r="63" spans="1:4" x14ac:dyDescent="0.2">
      <c r="A63" s="13"/>
      <c r="B63">
        <v>-16</v>
      </c>
      <c r="C63" t="s">
        <v>47</v>
      </c>
      <c r="D63">
        <v>2</v>
      </c>
    </row>
    <row r="64" spans="1:4" x14ac:dyDescent="0.2">
      <c r="A64" s="13"/>
      <c r="B64">
        <v>-670</v>
      </c>
      <c r="C64" t="s">
        <v>48</v>
      </c>
      <c r="D64">
        <v>4</v>
      </c>
    </row>
    <row r="65" spans="1:4" x14ac:dyDescent="0.2">
      <c r="A65" s="13">
        <v>43453</v>
      </c>
      <c r="B65">
        <v>-10</v>
      </c>
      <c r="C65" t="s">
        <v>17</v>
      </c>
      <c r="D65">
        <v>1</v>
      </c>
    </row>
    <row r="66" spans="1:4" x14ac:dyDescent="0.2">
      <c r="A66" s="13"/>
      <c r="B66">
        <v>-16</v>
      </c>
      <c r="C66" t="s">
        <v>7</v>
      </c>
      <c r="D66">
        <v>2</v>
      </c>
    </row>
    <row r="67" spans="1:4" x14ac:dyDescent="0.2">
      <c r="A67" s="13"/>
      <c r="B67">
        <v>-12</v>
      </c>
      <c r="C67" t="s">
        <v>8</v>
      </c>
      <c r="D67">
        <v>2</v>
      </c>
    </row>
    <row r="68" spans="1:4" x14ac:dyDescent="0.2">
      <c r="A68" s="13">
        <v>43454</v>
      </c>
      <c r="B68">
        <v>-10</v>
      </c>
      <c r="C68" t="s">
        <v>17</v>
      </c>
      <c r="D68">
        <v>2</v>
      </c>
    </row>
    <row r="69" spans="1:4" x14ac:dyDescent="0.2">
      <c r="A69" s="13"/>
      <c r="B69">
        <v>-18</v>
      </c>
      <c r="C69" t="s">
        <v>49</v>
      </c>
      <c r="D69">
        <v>2</v>
      </c>
    </row>
    <row r="70" spans="1:4" x14ac:dyDescent="0.2">
      <c r="A70" s="13"/>
      <c r="B70">
        <v>-982</v>
      </c>
      <c r="C70" t="s">
        <v>50</v>
      </c>
      <c r="D70">
        <v>4</v>
      </c>
    </row>
    <row r="71" spans="1:4" x14ac:dyDescent="0.2">
      <c r="A71" s="13">
        <v>43455</v>
      </c>
      <c r="B71">
        <v>-10</v>
      </c>
      <c r="C71" t="s">
        <v>53</v>
      </c>
      <c r="D71">
        <v>1</v>
      </c>
    </row>
    <row r="72" spans="1:4" x14ac:dyDescent="0.2">
      <c r="A72" s="13"/>
      <c r="B72">
        <v>-4</v>
      </c>
      <c r="C72" t="s">
        <v>7</v>
      </c>
      <c r="D72">
        <v>2</v>
      </c>
    </row>
    <row r="73" spans="1:4" x14ac:dyDescent="0.2">
      <c r="A73" s="13"/>
      <c r="B73">
        <v>-4</v>
      </c>
      <c r="C73" t="s">
        <v>55</v>
      </c>
      <c r="D73">
        <v>2</v>
      </c>
    </row>
    <row r="74" spans="1:4" x14ac:dyDescent="0.2">
      <c r="A74" s="13">
        <v>43456</v>
      </c>
      <c r="B74">
        <v>-30.8</v>
      </c>
      <c r="C74" t="s">
        <v>51</v>
      </c>
      <c r="D74">
        <v>2</v>
      </c>
    </row>
    <row r="75" spans="1:4" x14ac:dyDescent="0.2">
      <c r="A75" s="13"/>
      <c r="B75">
        <v>-13</v>
      </c>
      <c r="C75" t="s">
        <v>52</v>
      </c>
      <c r="D75">
        <v>2</v>
      </c>
    </row>
    <row r="76" spans="1:4" x14ac:dyDescent="0.2">
      <c r="A76" s="13"/>
      <c r="B76">
        <v>-15</v>
      </c>
      <c r="C76" t="s">
        <v>54</v>
      </c>
      <c r="D76">
        <v>2</v>
      </c>
    </row>
    <row r="77" spans="1:4" x14ac:dyDescent="0.2">
      <c r="A77" s="13"/>
      <c r="B77">
        <v>-15</v>
      </c>
      <c r="C77" t="s">
        <v>56</v>
      </c>
      <c r="D77">
        <v>2</v>
      </c>
    </row>
    <row r="78" spans="1:4" x14ac:dyDescent="0.2">
      <c r="A78" s="13"/>
      <c r="B78">
        <v>-42</v>
      </c>
      <c r="C78" t="s">
        <v>8</v>
      </c>
      <c r="D78">
        <v>2</v>
      </c>
    </row>
    <row r="79" spans="1:4" x14ac:dyDescent="0.2">
      <c r="A79" s="12">
        <v>43457</v>
      </c>
    </row>
    <row r="80" spans="1:4" x14ac:dyDescent="0.2">
      <c r="A80" s="13">
        <v>43458</v>
      </c>
      <c r="B80">
        <v>-10</v>
      </c>
      <c r="C80" t="s">
        <v>17</v>
      </c>
      <c r="D80">
        <v>1</v>
      </c>
    </row>
    <row r="81" spans="1:4" x14ac:dyDescent="0.2">
      <c r="A81" s="13"/>
      <c r="B81">
        <v>-16</v>
      </c>
      <c r="C81" t="s">
        <v>7</v>
      </c>
      <c r="D81">
        <v>2</v>
      </c>
    </row>
    <row r="82" spans="1:4" x14ac:dyDescent="0.2">
      <c r="A82" s="13">
        <v>43459</v>
      </c>
      <c r="B82">
        <v>-10</v>
      </c>
      <c r="C82" t="s">
        <v>17</v>
      </c>
      <c r="D82">
        <v>2</v>
      </c>
    </row>
    <row r="83" spans="1:4" x14ac:dyDescent="0.2">
      <c r="A83" s="13"/>
      <c r="B83">
        <v>-16</v>
      </c>
      <c r="C83" t="s">
        <v>7</v>
      </c>
      <c r="D83">
        <v>2</v>
      </c>
    </row>
    <row r="84" spans="1:4" x14ac:dyDescent="0.2">
      <c r="A84" s="13">
        <v>43460</v>
      </c>
      <c r="B84">
        <v>-10</v>
      </c>
      <c r="C84" t="s">
        <v>17</v>
      </c>
      <c r="D84">
        <v>1</v>
      </c>
    </row>
    <row r="85" spans="1:4" x14ac:dyDescent="0.2">
      <c r="A85" s="13"/>
      <c r="B85">
        <v>-4</v>
      </c>
      <c r="C85" t="s">
        <v>7</v>
      </c>
      <c r="D85">
        <v>2</v>
      </c>
    </row>
    <row r="86" spans="1:4" x14ac:dyDescent="0.2">
      <c r="A86" s="13"/>
      <c r="B86">
        <v>-62</v>
      </c>
      <c r="C86" t="s">
        <v>8</v>
      </c>
      <c r="D86">
        <v>2</v>
      </c>
    </row>
    <row r="87" spans="1:4" x14ac:dyDescent="0.2">
      <c r="A87" s="13">
        <v>43461</v>
      </c>
      <c r="B87">
        <v>-10</v>
      </c>
      <c r="C87" t="s">
        <v>17</v>
      </c>
      <c r="D87">
        <v>1</v>
      </c>
    </row>
    <row r="88" spans="1:4" x14ac:dyDescent="0.2">
      <c r="A88" s="13"/>
      <c r="B88">
        <v>-16</v>
      </c>
      <c r="C88" t="s">
        <v>7</v>
      </c>
      <c r="D88">
        <v>2</v>
      </c>
    </row>
    <row r="89" spans="1:4" x14ac:dyDescent="0.2">
      <c r="A89" s="13"/>
      <c r="B89">
        <v>-18.8</v>
      </c>
      <c r="C89" t="s">
        <v>57</v>
      </c>
      <c r="D89">
        <v>2</v>
      </c>
    </row>
    <row r="90" spans="1:4" x14ac:dyDescent="0.2">
      <c r="A90" s="13">
        <v>43462</v>
      </c>
      <c r="B90">
        <v>-10</v>
      </c>
      <c r="C90" t="s">
        <v>17</v>
      </c>
      <c r="D90">
        <v>1</v>
      </c>
    </row>
    <row r="91" spans="1:4" x14ac:dyDescent="0.2">
      <c r="A91" s="13"/>
      <c r="B91">
        <v>-14</v>
      </c>
      <c r="C91" t="s">
        <v>7</v>
      </c>
      <c r="D91">
        <v>2</v>
      </c>
    </row>
    <row r="92" spans="1:4" x14ac:dyDescent="0.2">
      <c r="A92" s="13"/>
      <c r="B92">
        <v>-12</v>
      </c>
      <c r="C92" t="s">
        <v>8</v>
      </c>
      <c r="D92">
        <v>2</v>
      </c>
    </row>
    <row r="93" spans="1:4" x14ac:dyDescent="0.2">
      <c r="A93" s="1">
        <v>43463</v>
      </c>
    </row>
    <row r="94" spans="1:4" x14ac:dyDescent="0.2">
      <c r="A94" s="1">
        <v>43464</v>
      </c>
    </row>
    <row r="95" spans="1:4" x14ac:dyDescent="0.2">
      <c r="A95" s="1">
        <v>43465</v>
      </c>
    </row>
  </sheetData>
  <mergeCells count="28">
    <mergeCell ref="A74:A78"/>
    <mergeCell ref="A68:A70"/>
    <mergeCell ref="A62:A64"/>
    <mergeCell ref="A90:A92"/>
    <mergeCell ref="A1:A2"/>
    <mergeCell ref="A17:A22"/>
    <mergeCell ref="A11:A16"/>
    <mergeCell ref="A7:A10"/>
    <mergeCell ref="A39:A42"/>
    <mergeCell ref="A33"/>
    <mergeCell ref="A34:A35"/>
    <mergeCell ref="A36:A38"/>
    <mergeCell ref="A65:A67"/>
    <mergeCell ref="A59:A61"/>
    <mergeCell ref="A87:A89"/>
    <mergeCell ref="D3:H3"/>
    <mergeCell ref="A23:A27"/>
    <mergeCell ref="A4:A5"/>
    <mergeCell ref="A43:A46"/>
    <mergeCell ref="A55:A56"/>
    <mergeCell ref="A47:A51"/>
    <mergeCell ref="A52:A54"/>
    <mergeCell ref="A28:A32"/>
    <mergeCell ref="A57:A58"/>
    <mergeCell ref="A84:A86"/>
    <mergeCell ref="A71:A73"/>
    <mergeCell ref="A82:A83"/>
    <mergeCell ref="A80:A8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4" sqref="A4"/>
    </sheetView>
  </sheetViews>
  <sheetFormatPr baseColWidth="10" defaultRowHeight="16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workbookViewId="0">
      <selection activeCell="C9" sqref="B9:C9"/>
    </sheetView>
  </sheetViews>
  <sheetFormatPr baseColWidth="10" defaultRowHeight="16" x14ac:dyDescent="0.2"/>
  <cols>
    <col min="1" max="1" width="28.5" customWidth="1"/>
    <col min="2" max="2" width="19.33203125" customWidth="1"/>
    <col min="3" max="3" width="29.33203125" customWidth="1"/>
    <col min="5" max="5" width="13.6640625" customWidth="1"/>
    <col min="6" max="6" width="10.33203125" customWidth="1"/>
    <col min="8" max="8" width="15.1640625" customWidth="1"/>
    <col min="9" max="9" width="15" customWidth="1"/>
  </cols>
  <sheetData>
    <row r="1" spans="1:9" ht="31" customHeight="1" x14ac:dyDescent="0.2">
      <c r="A1" s="17" t="s">
        <v>25</v>
      </c>
      <c r="B1" s="3" t="s">
        <v>15</v>
      </c>
      <c r="C1" s="5">
        <f>SUMIF(B4:B60,"&lt;0")</f>
        <v>-756</v>
      </c>
      <c r="E1" s="4" t="s">
        <v>5</v>
      </c>
      <c r="F1" s="5">
        <f>SUM(B4:B22)</f>
        <v>-756</v>
      </c>
    </row>
    <row r="2" spans="1:9" ht="45" customHeight="1" x14ac:dyDescent="0.25">
      <c r="A2" s="18"/>
      <c r="B2" s="6" t="s">
        <v>16</v>
      </c>
      <c r="C2">
        <f>3000+C1</f>
        <v>2244</v>
      </c>
      <c r="E2" s="7" t="s">
        <v>18</v>
      </c>
      <c r="F2">
        <f ca="1">DATE(2019,3,1)-TODAY()</f>
        <v>63</v>
      </c>
      <c r="H2" s="7" t="s">
        <v>19</v>
      </c>
      <c r="I2">
        <f ca="1">C2/F2</f>
        <v>35.61904761904762</v>
      </c>
    </row>
    <row r="3" spans="1:9" x14ac:dyDescent="0.2">
      <c r="A3" t="s">
        <v>0</v>
      </c>
      <c r="B3" t="s">
        <v>1</v>
      </c>
      <c r="C3" t="s">
        <v>2</v>
      </c>
      <c r="I3">
        <f ca="1">C2/(F2-1)</f>
        <v>36.193548387096776</v>
      </c>
    </row>
    <row r="4" spans="1:9" x14ac:dyDescent="0.2">
      <c r="A4" s="9">
        <v>43433</v>
      </c>
      <c r="B4">
        <v>-109</v>
      </c>
      <c r="C4" t="s">
        <v>27</v>
      </c>
    </row>
    <row r="5" spans="1:9" x14ac:dyDescent="0.2">
      <c r="A5" s="13">
        <v>43447</v>
      </c>
      <c r="B5">
        <v>-129</v>
      </c>
      <c r="C5" t="s">
        <v>33</v>
      </c>
    </row>
    <row r="6" spans="1:9" x14ac:dyDescent="0.2">
      <c r="A6" s="13"/>
      <c r="B6">
        <v>-350</v>
      </c>
      <c r="C6" t="s">
        <v>34</v>
      </c>
    </row>
    <row r="7" spans="1:9" x14ac:dyDescent="0.2">
      <c r="A7" s="13"/>
      <c r="B7">
        <v>-129</v>
      </c>
      <c r="C7" t="s">
        <v>35</v>
      </c>
    </row>
    <row r="8" spans="1:9" x14ac:dyDescent="0.2">
      <c r="A8" s="1">
        <v>43448</v>
      </c>
      <c r="B8">
        <v>-39</v>
      </c>
      <c r="C8" t="s">
        <v>31</v>
      </c>
    </row>
    <row r="9" spans="1:9" x14ac:dyDescent="0.2">
      <c r="A9" s="13">
        <v>43450</v>
      </c>
    </row>
    <row r="10" spans="1:9" x14ac:dyDescent="0.2">
      <c r="A10" s="13"/>
    </row>
    <row r="11" spans="1:9" x14ac:dyDescent="0.2">
      <c r="A11" s="13"/>
    </row>
    <row r="12" spans="1:9" x14ac:dyDescent="0.2">
      <c r="A12" s="13"/>
    </row>
    <row r="13" spans="1:9" x14ac:dyDescent="0.2">
      <c r="A13" s="16">
        <v>43438</v>
      </c>
    </row>
    <row r="14" spans="1:9" x14ac:dyDescent="0.2">
      <c r="A14" s="16"/>
    </row>
    <row r="15" spans="1:9" x14ac:dyDescent="0.2">
      <c r="A15" s="16"/>
    </row>
    <row r="16" spans="1:9" x14ac:dyDescent="0.2">
      <c r="A16" s="16"/>
    </row>
    <row r="17" spans="1:2" x14ac:dyDescent="0.2">
      <c r="A17" s="16"/>
    </row>
    <row r="18" spans="1:2" x14ac:dyDescent="0.2">
      <c r="A18" s="16"/>
    </row>
    <row r="19" spans="1:2" x14ac:dyDescent="0.2">
      <c r="A19" s="13">
        <v>43439</v>
      </c>
    </row>
    <row r="20" spans="1:2" x14ac:dyDescent="0.2">
      <c r="A20" s="13"/>
    </row>
    <row r="21" spans="1:2" x14ac:dyDescent="0.2">
      <c r="A21" s="13"/>
      <c r="B21" s="2"/>
    </row>
    <row r="22" spans="1:2" x14ac:dyDescent="0.2">
      <c r="A22" s="13"/>
    </row>
    <row r="23" spans="1:2" x14ac:dyDescent="0.2">
      <c r="A23" s="13"/>
    </row>
    <row r="24" spans="1:2" x14ac:dyDescent="0.2">
      <c r="A24" s="13"/>
    </row>
    <row r="25" spans="1:2" x14ac:dyDescent="0.2">
      <c r="A25" s="16">
        <v>43440</v>
      </c>
    </row>
    <row r="26" spans="1:2" x14ac:dyDescent="0.2">
      <c r="A26" s="16"/>
    </row>
    <row r="27" spans="1:2" x14ac:dyDescent="0.2">
      <c r="A27" s="16"/>
    </row>
    <row r="28" spans="1:2" x14ac:dyDescent="0.2">
      <c r="A28" s="16"/>
    </row>
    <row r="29" spans="1:2" x14ac:dyDescent="0.2">
      <c r="A29" s="16">
        <v>43441</v>
      </c>
    </row>
    <row r="30" spans="1:2" x14ac:dyDescent="0.2">
      <c r="A30" s="16"/>
    </row>
    <row r="31" spans="1:2" x14ac:dyDescent="0.2">
      <c r="A31" s="16"/>
    </row>
    <row r="32" spans="1:2" x14ac:dyDescent="0.2">
      <c r="A32" s="16"/>
    </row>
    <row r="33" spans="1:1" x14ac:dyDescent="0.2">
      <c r="A33" s="16"/>
    </row>
    <row r="34" spans="1:1" x14ac:dyDescent="0.2">
      <c r="A34" s="8">
        <v>43442</v>
      </c>
    </row>
    <row r="35" spans="1:1" x14ac:dyDescent="0.2">
      <c r="A35" s="13">
        <v>43443</v>
      </c>
    </row>
    <row r="36" spans="1:1" x14ac:dyDescent="0.2">
      <c r="A36" s="13"/>
    </row>
    <row r="37" spans="1:1" x14ac:dyDescent="0.2">
      <c r="A37" s="19">
        <v>43444</v>
      </c>
    </row>
    <row r="38" spans="1:1" x14ac:dyDescent="0.2">
      <c r="A38" s="19"/>
    </row>
    <row r="39" spans="1:1" x14ac:dyDescent="0.2">
      <c r="A39" s="19"/>
    </row>
    <row r="40" spans="1:1" x14ac:dyDescent="0.2">
      <c r="A40" s="1">
        <v>43445</v>
      </c>
    </row>
    <row r="41" spans="1:1" x14ac:dyDescent="0.2">
      <c r="A41" s="1">
        <v>43446</v>
      </c>
    </row>
    <row r="42" spans="1:1" x14ac:dyDescent="0.2">
      <c r="A42" s="1">
        <v>43447</v>
      </c>
    </row>
    <row r="43" spans="1:1" x14ac:dyDescent="0.2">
      <c r="A43" s="1">
        <v>43448</v>
      </c>
    </row>
    <row r="44" spans="1:1" x14ac:dyDescent="0.2">
      <c r="A44" s="1">
        <v>43449</v>
      </c>
    </row>
    <row r="45" spans="1:1" x14ac:dyDescent="0.2">
      <c r="A45" s="1">
        <v>43450</v>
      </c>
    </row>
    <row r="46" spans="1:1" x14ac:dyDescent="0.2">
      <c r="A46" s="1">
        <v>43451</v>
      </c>
    </row>
    <row r="47" spans="1:1" x14ac:dyDescent="0.2">
      <c r="A47" s="1">
        <v>43452</v>
      </c>
    </row>
    <row r="48" spans="1:1" x14ac:dyDescent="0.2">
      <c r="A48" s="1">
        <v>43453</v>
      </c>
    </row>
    <row r="49" spans="1:1" x14ac:dyDescent="0.2">
      <c r="A49" s="1">
        <v>43454</v>
      </c>
    </row>
    <row r="50" spans="1:1" x14ac:dyDescent="0.2">
      <c r="A50" s="1">
        <v>43455</v>
      </c>
    </row>
    <row r="51" spans="1:1" x14ac:dyDescent="0.2">
      <c r="A51" s="1">
        <v>43456</v>
      </c>
    </row>
    <row r="52" spans="1:1" x14ac:dyDescent="0.2">
      <c r="A52" s="1">
        <v>43457</v>
      </c>
    </row>
    <row r="53" spans="1:1" x14ac:dyDescent="0.2">
      <c r="A53" s="1">
        <v>43458</v>
      </c>
    </row>
    <row r="54" spans="1:1" x14ac:dyDescent="0.2">
      <c r="A54" s="1">
        <v>43459</v>
      </c>
    </row>
    <row r="55" spans="1:1" x14ac:dyDescent="0.2">
      <c r="A55" s="1">
        <v>43460</v>
      </c>
    </row>
    <row r="56" spans="1:1" x14ac:dyDescent="0.2">
      <c r="A56" s="1">
        <v>43461</v>
      </c>
    </row>
    <row r="57" spans="1:1" x14ac:dyDescent="0.2">
      <c r="A57" s="1">
        <v>43462</v>
      </c>
    </row>
    <row r="58" spans="1:1" x14ac:dyDescent="0.2">
      <c r="A58" s="1">
        <v>43463</v>
      </c>
    </row>
    <row r="59" spans="1:1" x14ac:dyDescent="0.2">
      <c r="A59" s="1">
        <v>43464</v>
      </c>
    </row>
    <row r="60" spans="1:1" x14ac:dyDescent="0.2">
      <c r="A60" s="1">
        <v>43465</v>
      </c>
    </row>
  </sheetData>
  <mergeCells count="9">
    <mergeCell ref="A29:A33"/>
    <mergeCell ref="A35:A36"/>
    <mergeCell ref="A37:A39"/>
    <mergeCell ref="A1:A2"/>
    <mergeCell ref="A9:A12"/>
    <mergeCell ref="A13:A18"/>
    <mergeCell ref="A19:A24"/>
    <mergeCell ref="A25:A28"/>
    <mergeCell ref="A5:A7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12月</vt:lpstr>
      <vt:lpstr>1月</vt:lpstr>
      <vt:lpstr>2月&amp;过年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2018-12-05T02:52:58Z</dcterms:created>
  <dcterms:modified xsi:type="dcterms:W3CDTF">2018-12-28T10:01:46Z</dcterms:modified>
</cp:coreProperties>
</file>