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hlm92.fr\Partages\CTX\Utilisateurs\SBROSSE\Documents\Hdsh\marché\travaux\CHAUFFAGE\2026\RPA CHAMPS PHILIPPES\DCE\V7.Robertha\L2_rés\L2_rés\"/>
    </mc:Choice>
  </mc:AlternateContent>
  <xr:revisionPtr revIDLastSave="0" documentId="13_ncr:1_{1EB67810-DB10-4285-953B-0612CF0C4CF6}" xr6:coauthVersionLast="47" xr6:coauthVersionMax="47" xr10:uidLastSave="{00000000-0000-0000-0000-000000000000}"/>
  <bookViews>
    <workbookView xWindow="-30" yWindow="0" windowWidth="15615" windowHeight="13170" tabRatio="842" activeTab="1" xr2:uid="{00000000-000D-0000-FFFF-FFFF00000000}"/>
  </bookViews>
  <sheets>
    <sheet name="Page de garde" sheetId="30" r:id="rId1"/>
    <sheet name="DPGF - LOT 2 Champs Philippe" sheetId="32" r:id="rId2"/>
    <sheet name="Récap - LOT 2" sheetId="31" r:id="rId3"/>
  </sheets>
  <externalReferences>
    <externalReference r:id="rId4"/>
  </externalReferences>
  <definedNames>
    <definedName name="_xlnm.Print_Area" localSheetId="1">'DPGF - LOT 2 Champs Philippe'!$A$1:$K$100</definedName>
    <definedName name="_xlnm.Print_Area" localSheetId="0">'Page de garde'!$A$1:$H$34</definedName>
    <definedName name="_xlnm.Print_Area" localSheetId="2">'Récap - LOT 2'!$A$1:$C$29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1" l="1"/>
  <c r="A16" i="31"/>
  <c r="B16" i="31"/>
  <c r="B14" i="31" l="1"/>
  <c r="A14" i="31"/>
  <c r="B13" i="31"/>
  <c r="A13" i="31"/>
  <c r="B12" i="31"/>
  <c r="A12" i="31"/>
  <c r="A11" i="31"/>
  <c r="B11" i="31"/>
  <c r="B10" i="31"/>
  <c r="A10" i="31"/>
  <c r="B9" i="31"/>
  <c r="A9" i="31"/>
  <c r="B7" i="31"/>
  <c r="A7" i="31"/>
  <c r="J92" i="32"/>
  <c r="J91" i="32"/>
  <c r="J90" i="32"/>
  <c r="J89" i="32"/>
  <c r="J88" i="32"/>
  <c r="J94" i="32" s="1"/>
  <c r="J80" i="32"/>
  <c r="J79" i="32"/>
  <c r="J78" i="32"/>
  <c r="J77" i="32"/>
  <c r="J82" i="32" s="1"/>
  <c r="J71" i="32"/>
  <c r="J70" i="32"/>
  <c r="J69" i="32"/>
  <c r="J68" i="32"/>
  <c r="J67" i="32"/>
  <c r="J66" i="32"/>
  <c r="J65" i="32"/>
  <c r="J74" i="32" s="1"/>
  <c r="C13" i="31" s="1"/>
  <c r="J60" i="32"/>
  <c r="J57" i="32"/>
  <c r="J56" i="32"/>
  <c r="J53" i="32"/>
  <c r="J62" i="32" s="1"/>
  <c r="C12" i="31" s="1"/>
  <c r="J48" i="32"/>
  <c r="J47" i="32"/>
  <c r="J44" i="32"/>
  <c r="J43" i="32"/>
  <c r="J42" i="32"/>
  <c r="J39" i="32"/>
  <c r="J38" i="32"/>
  <c r="J35" i="32"/>
  <c r="J34" i="32"/>
  <c r="J50" i="32" s="1"/>
  <c r="C11" i="31" s="1"/>
  <c r="J29" i="32"/>
  <c r="J28" i="32"/>
  <c r="J31" i="32" s="1"/>
  <c r="C10" i="31" s="1"/>
  <c r="J20" i="32"/>
  <c r="J19" i="32"/>
  <c r="J18" i="32"/>
  <c r="J17" i="32"/>
  <c r="J16" i="32"/>
  <c r="J11" i="32"/>
  <c r="J10" i="32"/>
  <c r="C14" i="31" l="1"/>
  <c r="J84" i="32"/>
  <c r="C9" i="31" s="1"/>
  <c r="C16" i="31"/>
  <c r="J13" i="32"/>
  <c r="J23" i="32" s="1"/>
  <c r="C5" i="31"/>
  <c r="B5" i="31"/>
  <c r="A5" i="31"/>
  <c r="C4" i="31"/>
  <c r="B4" i="31"/>
  <c r="A4" i="31"/>
  <c r="C7" i="31" l="1"/>
  <c r="J97" i="32"/>
  <c r="J98" i="32"/>
  <c r="C19" i="31" s="1"/>
  <c r="C18" i="31"/>
  <c r="J99" i="32"/>
  <c r="C20" i="31" s="1"/>
</calcChain>
</file>

<file path=xl/sharedStrings.xml><?xml version="1.0" encoding="utf-8"?>
<sst xmlns="http://schemas.openxmlformats.org/spreadsheetml/2006/main" count="164" uniqueCount="84">
  <si>
    <t>N°</t>
  </si>
  <si>
    <t>DESIGNATION</t>
  </si>
  <si>
    <t>U</t>
  </si>
  <si>
    <t>Q</t>
  </si>
  <si>
    <t>PU</t>
  </si>
  <si>
    <t>Montants</t>
  </si>
  <si>
    <t>(euros)</t>
  </si>
  <si>
    <t>-</t>
  </si>
  <si>
    <t>Vanne d'isolement</t>
  </si>
  <si>
    <t>ml</t>
  </si>
  <si>
    <t>Etude d'exécution (Synoptique hydraulique, dimensionnement tuyauterie, calcul de dilatation, étude de structure)</t>
  </si>
  <si>
    <t>Ens</t>
  </si>
  <si>
    <t>Repérages avant intervention en logement</t>
  </si>
  <si>
    <t>Etat des lieux - Reportage photos</t>
  </si>
  <si>
    <t>DOE</t>
  </si>
  <si>
    <t>Tube multicouches conforme au CCTP</t>
  </si>
  <si>
    <t>Calorifuge 30 mm finition PVC</t>
  </si>
  <si>
    <t>Vanne de vidange DN 15 bouchonnée</t>
  </si>
  <si>
    <t>Vanne autoréglage CALEFFI</t>
  </si>
  <si>
    <t>Tête de colonnes ECS</t>
  </si>
  <si>
    <t>Purgeur grand débit</t>
  </si>
  <si>
    <t>Pieds de colonnes RECS</t>
  </si>
  <si>
    <t>Installation de chantier</t>
  </si>
  <si>
    <t xml:space="preserve">Remplissage et purge de l'installation </t>
  </si>
  <si>
    <t>Analyse d'eau après travaux</t>
  </si>
  <si>
    <t>Nettoyage de chantier</t>
  </si>
  <si>
    <t xml:space="preserve">DÉCHETS le cas échéant </t>
  </si>
  <si>
    <t>m2</t>
  </si>
  <si>
    <t>Percements dans les parois, murs porteurs, poutres, … (parking)</t>
  </si>
  <si>
    <t>TOTAL PARTIE 2…..........</t>
  </si>
  <si>
    <t>Dépose</t>
  </si>
  <si>
    <t>Neutralisation, vidange, dépose de l’ensemble des réseaux horizontaux, y compris calorifuge, vannerie et supports</t>
  </si>
  <si>
    <t>Déconnexion des logements et dépose des réseaux verticaux, y compris supports</t>
  </si>
  <si>
    <t>Pieds de colonnes ECS:</t>
  </si>
  <si>
    <t>Prescriptions Complémentaires:</t>
  </si>
  <si>
    <t>Distribution horizontale ECS</t>
  </si>
  <si>
    <t>Distribution verticale ECS</t>
  </si>
  <si>
    <t>Travaux en logement</t>
  </si>
  <si>
    <t>Protection des ouvrages - Logements</t>
  </si>
  <si>
    <t>Dépose de la faillance</t>
  </si>
  <si>
    <t>Agrandissement de la trappe d'accès</t>
  </si>
  <si>
    <t>Mise en place d'une vanne d'arrêt</t>
  </si>
  <si>
    <t xml:space="preserve">Mise en place d'un clapet antipollution </t>
  </si>
  <si>
    <t xml:space="preserve">Mise en place d'une manchette </t>
  </si>
  <si>
    <t>Peinture selon descriptif CCTP</t>
  </si>
  <si>
    <t xml:space="preserve">Equilibrage </t>
  </si>
  <si>
    <t>Repérage et étiquetage de chaque vanne d’équilibrage</t>
  </si>
  <si>
    <t>Réglage des débits</t>
  </si>
  <si>
    <t>Fourniture d’une grille d’équilibrage</t>
  </si>
  <si>
    <t>Relève et contrôle des températures</t>
  </si>
  <si>
    <t>TOTAL PARTIE 4…..........</t>
  </si>
  <si>
    <t xml:space="preserve">Epreuve et rinçage </t>
  </si>
  <si>
    <t>Reception et mise en service des installations</t>
  </si>
  <si>
    <t>Dépose et mise en place de faux plafond visitable sous-sol (bâtiment A et B)</t>
  </si>
  <si>
    <t>Hauts-de-Seine Habitat</t>
  </si>
  <si>
    <t>Date</t>
  </si>
  <si>
    <t>Signature et cachet</t>
  </si>
  <si>
    <t xml:space="preserve">   TOTAL BASE HT ……………</t>
  </si>
  <si>
    <t xml:space="preserve">   TOTAL BASE TTC……………</t>
  </si>
  <si>
    <t>TOTAL DECHETS…..........</t>
  </si>
  <si>
    <t>HAUT DE SEINE HABITAT 
RPA CHAMPS PHILIPPE</t>
  </si>
  <si>
    <t>LOT 2 - TRAVAUX DISTRIBUTION</t>
  </si>
  <si>
    <t xml:space="preserve">LOT 2 - TRAVAUX FIN DE CHANTIER </t>
  </si>
  <si>
    <t xml:space="preserve">LOT 2 - ETUDE D'EXECUTION, INSTALLATION DE CHANTIER ET TRAVAUX PREPARATOIRES </t>
  </si>
  <si>
    <t>Total LOT 2 - Travaux distribution €HT</t>
  </si>
  <si>
    <t>Total LOT 2 - Travaux distribution €TTC</t>
  </si>
  <si>
    <t>15-17 avenue de Verdun à la Garenne-Colombes, 92250</t>
  </si>
  <si>
    <t>TVA (10%)</t>
  </si>
  <si>
    <t>Lot 2 : Réseaux</t>
  </si>
  <si>
    <t xml:space="preserve">Neutralisation, dépose et repose des WC pour intervention </t>
  </si>
  <si>
    <t>Travaux de retrait, manipulation et évacuation de matériaux amiantés, selon descriptif CCTP</t>
  </si>
  <si>
    <t>Travaux de retrait, manipulation et évacuation de matériaux plombés, selon descriptif CCTP</t>
  </si>
  <si>
    <t>3.1</t>
  </si>
  <si>
    <t>3.2</t>
  </si>
  <si>
    <t>3.3</t>
  </si>
  <si>
    <t>3.4</t>
  </si>
  <si>
    <t>3.5</t>
  </si>
  <si>
    <t xml:space="preserve">Nota: L'entreprise devra prévoir en début de chantier 2 WC d’avance pour pallier toute dégradation </t>
  </si>
  <si>
    <t>TOTAL PARTIE 3.1…..........</t>
  </si>
  <si>
    <t>TOTAL PARTIE 3.2…..........</t>
  </si>
  <si>
    <t>TOTAL PARTIE 3.3…..........</t>
  </si>
  <si>
    <t>TOTAL PARTIE 3.4…..........</t>
  </si>
  <si>
    <t>TOTAL PARTIE 3.5…..........</t>
  </si>
  <si>
    <t>TOTAL PARTIE 3…..........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</si>
</sst>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\-\ #,##0.00\ &quot;€&quot;;&quot; --- € &quot;"/>
    <numFmt numFmtId="166" formatCode="&quot;TVA   &quot;0.00&quot; &quot;%&quot;..................&quot;"/>
    <numFmt numFmtId="167" formatCode="0.00;[Red]\-0.00;&quot;---&quot;"/>
  </numFmts>
  <fonts count="43">
    <font>
      <sz val="10"/>
      <name val="Arial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0"/>
      <name val="Verdana"/>
      <family val="2"/>
    </font>
    <font>
      <sz val="11"/>
      <name val="Verdana"/>
      <family val="2"/>
    </font>
    <font>
      <sz val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8"/>
      <color rgb="FFC00000"/>
      <name val="Arial"/>
      <family val="2"/>
    </font>
    <font>
      <sz val="16"/>
      <color theme="3"/>
      <name val="Arial"/>
      <family val="2"/>
    </font>
    <font>
      <sz val="10"/>
      <color theme="1"/>
      <name val="Calibri"/>
      <family val="2"/>
      <scheme val="minor"/>
    </font>
    <font>
      <b/>
      <u/>
      <sz val="12"/>
      <name val="Arial"/>
      <family val="2"/>
    </font>
    <font>
      <u/>
      <sz val="10"/>
      <name val="Calibri"/>
      <family val="2"/>
      <scheme val="minor"/>
    </font>
    <font>
      <sz val="10"/>
      <name val="Calibri"/>
      <family val="2"/>
      <scheme val="minor"/>
    </font>
    <font>
      <sz val="18"/>
      <color rgb="FF20A9C2"/>
      <name val="Calibri"/>
      <family val="2"/>
      <scheme val="minor"/>
    </font>
    <font>
      <b/>
      <sz val="10"/>
      <name val="Calibri"/>
      <family val="2"/>
      <scheme val="minor"/>
    </font>
    <font>
      <sz val="14"/>
      <color theme="3"/>
      <name val="DIN Pro Cond Medium"/>
    </font>
    <font>
      <b/>
      <sz val="14"/>
      <name val="Calibri"/>
      <family val="2"/>
      <scheme val="minor"/>
    </font>
    <font>
      <b/>
      <sz val="18"/>
      <color rgb="FF20A9C2"/>
      <name val="Calibri"/>
      <family val="2"/>
      <scheme val="minor"/>
    </font>
    <font>
      <u/>
      <sz val="10"/>
      <name val="Arial"/>
      <family val="2"/>
    </font>
    <font>
      <b/>
      <sz val="10"/>
      <color theme="0"/>
      <name val="DIN Pro Cond"/>
      <family val="2"/>
    </font>
    <font>
      <sz val="10"/>
      <name val="DIN Pro Cond"/>
      <family val="2"/>
    </font>
    <font>
      <sz val="10"/>
      <color theme="1"/>
      <name val="DIN Pro Cond"/>
      <family val="2"/>
    </font>
    <font>
      <b/>
      <sz val="10"/>
      <color rgb="FF00B050"/>
      <name val="DIN Pro Cond"/>
      <family val="2"/>
    </font>
    <font>
      <sz val="10"/>
      <color rgb="FF00B050"/>
      <name val="DIN Pro Cond"/>
      <family val="2"/>
    </font>
    <font>
      <b/>
      <sz val="12"/>
      <name val="DIN Pro Cond"/>
      <family val="2"/>
    </font>
    <font>
      <sz val="12"/>
      <name val="DIN Pro Cond"/>
      <family val="2"/>
    </font>
    <font>
      <b/>
      <sz val="12"/>
      <name val="Arial"/>
      <family val="2"/>
    </font>
    <font>
      <sz val="11"/>
      <name val="DIN Pro Cond"/>
      <family val="2"/>
    </font>
    <font>
      <b/>
      <sz val="12"/>
      <name val="DIN Pro Cond"/>
    </font>
    <font>
      <b/>
      <sz val="10"/>
      <name val="DIN Pro Cond"/>
    </font>
    <font>
      <b/>
      <sz val="10"/>
      <color theme="1"/>
      <name val="DIN Pro Cond"/>
    </font>
    <font>
      <sz val="11"/>
      <name val="DIN Pro Cond"/>
    </font>
    <font>
      <b/>
      <sz val="11"/>
      <name val="DIN Pro Cond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gray0625"/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0" fontId="3" fillId="0" borderId="0"/>
    <xf numFmtId="0" fontId="1" fillId="0" borderId="0"/>
  </cellStyleXfs>
  <cellXfs count="196">
    <xf numFmtId="0" fontId="0" fillId="0" borderId="0" xfId="0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/>
    </xf>
    <xf numFmtId="0" fontId="8" fillId="0" borderId="3" xfId="0" applyFont="1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164" fontId="12" fillId="0" borderId="0" xfId="0" applyNumberFormat="1" applyFont="1" applyAlignment="1">
      <alignment horizontal="right"/>
    </xf>
    <xf numFmtId="0" fontId="3" fillId="0" borderId="6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0" fillId="3" borderId="0" xfId="0" applyFill="1"/>
    <xf numFmtId="0" fontId="3" fillId="4" borderId="10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center"/>
    </xf>
    <xf numFmtId="0" fontId="3" fillId="4" borderId="11" xfId="0" applyFont="1" applyFill="1" applyBorder="1"/>
    <xf numFmtId="0" fontId="3" fillId="4" borderId="12" xfId="0" applyFont="1" applyFill="1" applyBorder="1"/>
    <xf numFmtId="0" fontId="3" fillId="4" borderId="15" xfId="0" applyFont="1" applyFill="1" applyBorder="1" applyAlignment="1">
      <alignment vertical="center"/>
    </xf>
    <xf numFmtId="0" fontId="3" fillId="4" borderId="16" xfId="0" applyFont="1" applyFill="1" applyBorder="1"/>
    <xf numFmtId="0" fontId="7" fillId="4" borderId="16" xfId="0" applyFont="1" applyFill="1" applyBorder="1" applyAlignment="1">
      <alignment horizontal="center" vertical="center"/>
    </xf>
    <xf numFmtId="0" fontId="3" fillId="4" borderId="17" xfId="0" applyFont="1" applyFill="1" applyBorder="1"/>
    <xf numFmtId="0" fontId="8" fillId="0" borderId="10" xfId="0" applyFont="1" applyBorder="1" applyAlignment="1">
      <alignment horizontal="left"/>
    </xf>
    <xf numFmtId="0" fontId="3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64" fontId="5" fillId="5" borderId="0" xfId="0" applyNumberFormat="1" applyFont="1" applyFill="1" applyAlignment="1">
      <alignment horizontal="right"/>
    </xf>
    <xf numFmtId="164" fontId="4" fillId="5" borderId="0" xfId="0" applyNumberFormat="1" applyFont="1" applyFill="1" applyAlignment="1">
      <alignment horizontal="right"/>
    </xf>
    <xf numFmtId="0" fontId="8" fillId="2" borderId="8" xfId="0" applyFont="1" applyFill="1" applyBorder="1" applyAlignment="1">
      <alignment horizontal="left"/>
    </xf>
    <xf numFmtId="0" fontId="7" fillId="2" borderId="8" xfId="0" applyFont="1" applyFill="1" applyBorder="1"/>
    <xf numFmtId="0" fontId="8" fillId="2" borderId="9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top"/>
    </xf>
    <xf numFmtId="0" fontId="3" fillId="6" borderId="1" xfId="0" applyFont="1" applyFill="1" applyBorder="1" applyAlignment="1">
      <alignment horizontal="center" vertical="center"/>
    </xf>
    <xf numFmtId="44" fontId="3" fillId="4" borderId="11" xfId="0" applyNumberFormat="1" applyFont="1" applyFill="1" applyBorder="1" applyAlignment="1">
      <alignment horizontal="center"/>
    </xf>
    <xf numFmtId="44" fontId="3" fillId="4" borderId="16" xfId="0" applyNumberFormat="1" applyFont="1" applyFill="1" applyBorder="1"/>
    <xf numFmtId="44" fontId="3" fillId="0" borderId="19" xfId="0" applyNumberFormat="1" applyFont="1" applyBorder="1" applyAlignment="1">
      <alignment horizontal="center" vertical="center"/>
    </xf>
    <xf numFmtId="44" fontId="3" fillId="0" borderId="2" xfId="0" applyNumberFormat="1" applyFont="1" applyBorder="1" applyAlignment="1">
      <alignment horizontal="center" vertical="center"/>
    </xf>
    <xf numFmtId="44" fontId="10" fillId="0" borderId="1" xfId="1" applyNumberFormat="1" applyFont="1" applyBorder="1" applyAlignment="1">
      <alignment horizontal="center" vertical="center"/>
    </xf>
    <xf numFmtId="44" fontId="3" fillId="0" borderId="1" xfId="1" applyNumberFormat="1" applyBorder="1" applyAlignment="1">
      <alignment horizontal="center" vertical="center"/>
    </xf>
    <xf numFmtId="44" fontId="3" fillId="6" borderId="1" xfId="1" applyNumberFormat="1" applyFill="1" applyBorder="1" applyAlignment="1">
      <alignment horizontal="center" vertical="center"/>
    </xf>
    <xf numFmtId="44" fontId="3" fillId="0" borderId="7" xfId="1" applyNumberFormat="1" applyBorder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 vertical="top"/>
    </xf>
    <xf numFmtId="164" fontId="11" fillId="0" borderId="23" xfId="0" applyNumberFormat="1" applyFont="1" applyBorder="1" applyAlignment="1">
      <alignment horizontal="center" vertical="center"/>
    </xf>
    <xf numFmtId="164" fontId="11" fillId="0" borderId="24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top"/>
    </xf>
    <xf numFmtId="0" fontId="10" fillId="0" borderId="0" xfId="0" applyFont="1" applyAlignment="1">
      <alignment horizontal="left"/>
    </xf>
    <xf numFmtId="164" fontId="14" fillId="0" borderId="25" xfId="1" applyNumberFormat="1" applyFont="1" applyBorder="1" applyAlignment="1">
      <alignment horizontal="right"/>
    </xf>
    <xf numFmtId="0" fontId="3" fillId="2" borderId="0" xfId="0" quotePrefix="1" applyFont="1" applyFill="1" applyAlignment="1">
      <alignment horizontal="center" vertical="top"/>
    </xf>
    <xf numFmtId="164" fontId="3" fillId="0" borderId="25" xfId="0" applyNumberFormat="1" applyFont="1" applyBorder="1" applyAlignment="1">
      <alignment vertical="center"/>
    </xf>
    <xf numFmtId="164" fontId="11" fillId="0" borderId="25" xfId="1" applyNumberFormat="1" applyFont="1" applyBorder="1" applyAlignment="1">
      <alignment horizontal="right"/>
    </xf>
    <xf numFmtId="164" fontId="13" fillId="6" borderId="25" xfId="1" applyNumberFormat="1" applyFont="1" applyFill="1" applyBorder="1" applyAlignment="1">
      <alignment horizontal="right"/>
    </xf>
    <xf numFmtId="164" fontId="11" fillId="0" borderId="26" xfId="1" applyNumberFormat="1" applyFont="1" applyBorder="1" applyAlignment="1">
      <alignment horizontal="right"/>
    </xf>
    <xf numFmtId="164" fontId="11" fillId="0" borderId="25" xfId="1" applyNumberFormat="1" applyFont="1" applyBorder="1" applyAlignment="1">
      <alignment horizontal="right" vertical="center"/>
    </xf>
    <xf numFmtId="0" fontId="3" fillId="0" borderId="0" xfId="0" quotePrefix="1" applyFont="1" applyAlignment="1">
      <alignment horizontal="right"/>
    </xf>
    <xf numFmtId="0" fontId="3" fillId="2" borderId="0" xfId="0" applyFont="1" applyFill="1" applyAlignment="1">
      <alignment horizontal="left" vertical="top"/>
    </xf>
    <xf numFmtId="0" fontId="3" fillId="2" borderId="0" xfId="0" quotePrefix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 wrapText="1"/>
    </xf>
    <xf numFmtId="0" fontId="18" fillId="4" borderId="13" xfId="0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4" borderId="14" xfId="0" applyFont="1" applyFill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8" fillId="2" borderId="8" xfId="0" applyFont="1" applyFill="1" applyBorder="1"/>
    <xf numFmtId="0" fontId="7" fillId="2" borderId="8" xfId="0" applyFont="1" applyFill="1" applyBorder="1" applyAlignment="1">
      <alignment horizontal="left"/>
    </xf>
    <xf numFmtId="0" fontId="22" fillId="2" borderId="0" xfId="2" applyFont="1" applyFill="1" applyAlignment="1">
      <alignment horizontal="center" vertical="center" wrapText="1"/>
    </xf>
    <xf numFmtId="0" fontId="22" fillId="0" borderId="0" xfId="2" applyFont="1" applyAlignment="1">
      <alignment horizontal="center" vertical="center" wrapText="1"/>
    </xf>
    <xf numFmtId="0" fontId="23" fillId="2" borderId="0" xfId="2" applyFont="1" applyFill="1"/>
    <xf numFmtId="0" fontId="23" fillId="2" borderId="0" xfId="2" applyFont="1" applyFill="1" applyAlignment="1">
      <alignment horizontal="center"/>
    </xf>
    <xf numFmtId="0" fontId="1" fillId="2" borderId="0" xfId="2" applyFill="1"/>
    <xf numFmtId="0" fontId="24" fillId="0" borderId="0" xfId="2" applyFont="1" applyAlignment="1">
      <alignment horizontal="right" vertical="center" wrapText="1" indent="1"/>
    </xf>
    <xf numFmtId="0" fontId="24" fillId="0" borderId="0" xfId="2" applyFont="1" applyAlignment="1">
      <alignment horizontal="center" vertical="center" wrapText="1"/>
    </xf>
    <xf numFmtId="0" fontId="26" fillId="0" borderId="0" xfId="2" applyFont="1" applyAlignment="1">
      <alignment horizontal="right" vertical="center" wrapText="1" indent="1"/>
    </xf>
    <xf numFmtId="0" fontId="26" fillId="0" borderId="0" xfId="2" applyFont="1" applyAlignment="1">
      <alignment horizontal="center" vertical="center" wrapText="1"/>
    </xf>
    <xf numFmtId="0" fontId="24" fillId="2" borderId="0" xfId="2" applyFont="1" applyFill="1" applyAlignment="1">
      <alignment horizontal="center" vertical="center" wrapText="1"/>
    </xf>
    <xf numFmtId="0" fontId="27" fillId="2" borderId="0" xfId="2" applyFont="1" applyFill="1" applyAlignment="1">
      <alignment horizontal="center" vertical="center" wrapText="1"/>
    </xf>
    <xf numFmtId="0" fontId="1" fillId="0" borderId="0" xfId="2"/>
    <xf numFmtId="0" fontId="22" fillId="0" borderId="0" xfId="2" applyFont="1" applyAlignment="1">
      <alignment horizontal="right" vertical="center" wrapText="1" indent="1"/>
    </xf>
    <xf numFmtId="49" fontId="24" fillId="0" borderId="0" xfId="2" applyNumberFormat="1" applyFont="1" applyAlignment="1">
      <alignment horizontal="center" vertical="center" wrapText="1"/>
    </xf>
    <xf numFmtId="4" fontId="29" fillId="7" borderId="27" xfId="3" applyNumberFormat="1" applyFont="1" applyFill="1" applyBorder="1" applyAlignment="1">
      <alignment horizontal="center" vertical="center"/>
    </xf>
    <xf numFmtId="0" fontId="30" fillId="0" borderId="0" xfId="4" applyFont="1" applyAlignment="1">
      <alignment vertical="center"/>
    </xf>
    <xf numFmtId="0" fontId="31" fillId="0" borderId="0" xfId="4" applyFont="1" applyAlignment="1">
      <alignment vertical="center"/>
    </xf>
    <xf numFmtId="4" fontId="29" fillId="7" borderId="28" xfId="3" applyNumberFormat="1" applyFont="1" applyFill="1" applyBorder="1" applyAlignment="1">
      <alignment horizontal="center" vertical="center"/>
    </xf>
    <xf numFmtId="0" fontId="32" fillId="0" borderId="0" xfId="4" applyFont="1" applyAlignment="1">
      <alignment vertical="center"/>
    </xf>
    <xf numFmtId="0" fontId="33" fillId="0" borderId="0" xfId="4" applyFont="1" applyAlignment="1">
      <alignment vertical="center"/>
    </xf>
    <xf numFmtId="0" fontId="34" fillId="0" borderId="29" xfId="3" applyFont="1" applyBorder="1" applyAlignment="1">
      <alignment horizontal="center" vertical="center"/>
    </xf>
    <xf numFmtId="0" fontId="34" fillId="0" borderId="29" xfId="3" applyFont="1" applyBorder="1" applyAlignment="1">
      <alignment horizontal="left" vertical="center" wrapText="1"/>
    </xf>
    <xf numFmtId="4" fontId="34" fillId="0" borderId="29" xfId="3" applyNumberFormat="1" applyFont="1" applyBorder="1" applyAlignment="1">
      <alignment horizontal="right" vertical="center" indent="1"/>
    </xf>
    <xf numFmtId="0" fontId="30" fillId="0" borderId="0" xfId="3" applyFont="1" applyAlignment="1">
      <alignment vertical="center"/>
    </xf>
    <xf numFmtId="0" fontId="35" fillId="0" borderId="29" xfId="3" applyFont="1" applyBorder="1" applyAlignment="1">
      <alignment horizontal="center" vertical="center"/>
    </xf>
    <xf numFmtId="4" fontId="35" fillId="0" borderId="29" xfId="3" applyNumberFormat="1" applyFont="1" applyBorder="1" applyAlignment="1">
      <alignment horizontal="right" vertical="center" indent="1"/>
    </xf>
    <xf numFmtId="0" fontId="35" fillId="0" borderId="29" xfId="3" applyFont="1" applyBorder="1" applyAlignment="1">
      <alignment vertical="center"/>
    </xf>
    <xf numFmtId="0" fontId="35" fillId="0" borderId="29" xfId="3" applyFont="1" applyBorder="1" applyAlignment="1">
      <alignment horizontal="left" vertical="center"/>
    </xf>
    <xf numFmtId="0" fontId="30" fillId="0" borderId="0" xfId="4" applyFont="1" applyAlignment="1">
      <alignment horizontal="center" vertical="center"/>
    </xf>
    <xf numFmtId="0" fontId="30" fillId="0" borderId="0" xfId="4" applyFont="1" applyAlignment="1">
      <alignment horizontal="left" vertical="center"/>
    </xf>
    <xf numFmtId="0" fontId="3" fillId="8" borderId="1" xfId="1" applyFill="1" applyBorder="1" applyAlignment="1">
      <alignment horizontal="center"/>
    </xf>
    <xf numFmtId="0" fontId="3" fillId="0" borderId="0" xfId="1"/>
    <xf numFmtId="0" fontId="2" fillId="0" borderId="0" xfId="1" applyFont="1"/>
    <xf numFmtId="0" fontId="3" fillId="0" borderId="1" xfId="1" applyBorder="1" applyAlignment="1">
      <alignment horizontal="center"/>
    </xf>
    <xf numFmtId="0" fontId="3" fillId="8" borderId="30" xfId="1" applyFill="1" applyBorder="1" applyAlignment="1">
      <alignment horizontal="left"/>
    </xf>
    <xf numFmtId="0" fontId="3" fillId="8" borderId="0" xfId="1" applyFill="1" applyAlignment="1">
      <alignment horizontal="left"/>
    </xf>
    <xf numFmtId="0" fontId="3" fillId="8" borderId="0" xfId="1" applyFill="1" applyAlignment="1">
      <alignment horizontal="center"/>
    </xf>
    <xf numFmtId="0" fontId="3" fillId="8" borderId="0" xfId="1" applyFill="1"/>
    <xf numFmtId="165" fontId="13" fillId="8" borderId="0" xfId="1" applyNumberFormat="1" applyFont="1" applyFill="1" applyAlignment="1">
      <alignment vertical="center"/>
    </xf>
    <xf numFmtId="165" fontId="13" fillId="8" borderId="25" xfId="1" applyNumberFormat="1" applyFont="1" applyFill="1" applyBorder="1" applyAlignment="1">
      <alignment vertical="center"/>
    </xf>
    <xf numFmtId="0" fontId="3" fillId="0" borderId="30" xfId="1" applyBorder="1" applyAlignment="1">
      <alignment horizontal="left"/>
    </xf>
    <xf numFmtId="0" fontId="3" fillId="0" borderId="0" xfId="1" applyAlignment="1">
      <alignment horizontal="left"/>
    </xf>
    <xf numFmtId="0" fontId="3" fillId="0" borderId="0" xfId="1" applyAlignment="1">
      <alignment horizontal="center"/>
    </xf>
    <xf numFmtId="167" fontId="2" fillId="0" borderId="0" xfId="1" applyNumberFormat="1" applyFont="1" applyAlignment="1">
      <alignment horizontal="center"/>
    </xf>
    <xf numFmtId="165" fontId="11" fillId="0" borderId="0" xfId="1" applyNumberFormat="1" applyFont="1" applyAlignment="1">
      <alignment vertical="center"/>
    </xf>
    <xf numFmtId="165" fontId="11" fillId="0" borderId="25" xfId="1" applyNumberFormat="1" applyFont="1" applyBorder="1" applyAlignment="1">
      <alignment vertical="center"/>
    </xf>
    <xf numFmtId="0" fontId="3" fillId="9" borderId="31" xfId="1" applyFill="1" applyBorder="1" applyAlignment="1">
      <alignment horizontal="left"/>
    </xf>
    <xf numFmtId="0" fontId="3" fillId="9" borderId="16" xfId="1" applyFill="1" applyBorder="1" applyAlignment="1">
      <alignment horizontal="left"/>
    </xf>
    <xf numFmtId="0" fontId="3" fillId="9" borderId="16" xfId="1" applyFill="1" applyBorder="1" applyAlignment="1">
      <alignment horizontal="center"/>
    </xf>
    <xf numFmtId="0" fontId="3" fillId="9" borderId="16" xfId="1" applyFill="1" applyBorder="1"/>
    <xf numFmtId="0" fontId="3" fillId="9" borderId="32" xfId="1" applyFill="1" applyBorder="1" applyAlignment="1">
      <alignment horizontal="center"/>
    </xf>
    <xf numFmtId="165" fontId="13" fillId="9" borderId="16" xfId="1" applyNumberFormat="1" applyFont="1" applyFill="1" applyBorder="1" applyAlignment="1">
      <alignment vertical="center"/>
    </xf>
    <xf numFmtId="165" fontId="13" fillId="9" borderId="33" xfId="1" applyNumberFormat="1" applyFont="1" applyFill="1" applyBorder="1" applyAlignment="1">
      <alignment vertical="center"/>
    </xf>
    <xf numFmtId="0" fontId="36" fillId="8" borderId="0" xfId="1" applyFont="1" applyFill="1" applyAlignment="1">
      <alignment horizontal="right"/>
    </xf>
    <xf numFmtId="0" fontId="36" fillId="9" borderId="16" xfId="1" applyFont="1" applyFill="1" applyBorder="1" applyAlignment="1">
      <alignment horizontal="right"/>
    </xf>
    <xf numFmtId="166" fontId="9" fillId="0" borderId="0" xfId="1" applyNumberFormat="1" applyFont="1" applyAlignment="1">
      <alignment horizontal="right"/>
    </xf>
    <xf numFmtId="0" fontId="37" fillId="0" borderId="29" xfId="3" applyFont="1" applyBorder="1" applyAlignment="1">
      <alignment horizontal="center" vertical="center"/>
    </xf>
    <xf numFmtId="0" fontId="38" fillId="0" borderId="29" xfId="3" applyFont="1" applyBorder="1" applyAlignment="1">
      <alignment horizontal="center" vertical="center"/>
    </xf>
    <xf numFmtId="4" fontId="38" fillId="0" borderId="29" xfId="3" applyNumberFormat="1" applyFont="1" applyBorder="1" applyAlignment="1">
      <alignment horizontal="right" vertical="center" indent="1"/>
    </xf>
    <xf numFmtId="0" fontId="40" fillId="0" borderId="0" xfId="4" applyFont="1" applyAlignment="1">
      <alignment vertical="center"/>
    </xf>
    <xf numFmtId="0" fontId="38" fillId="0" borderId="29" xfId="3" applyFont="1" applyBorder="1" applyAlignment="1">
      <alignment vertical="center"/>
    </xf>
    <xf numFmtId="0" fontId="39" fillId="0" borderId="0" xfId="4" applyFont="1" applyAlignment="1">
      <alignment vertical="center"/>
    </xf>
    <xf numFmtId="4" fontId="41" fillId="0" borderId="29" xfId="3" applyNumberFormat="1" applyFont="1" applyBorder="1" applyAlignment="1">
      <alignment horizontal="right" vertical="center" indent="1"/>
    </xf>
    <xf numFmtId="0" fontId="42" fillId="0" borderId="29" xfId="3" applyFont="1" applyBorder="1" applyAlignment="1">
      <alignment horizontal="center" vertical="center"/>
    </xf>
    <xf numFmtId="0" fontId="35" fillId="8" borderId="29" xfId="3" applyFont="1" applyFill="1" applyBorder="1" applyAlignment="1">
      <alignment horizontal="center" vertical="center"/>
    </xf>
    <xf numFmtId="0" fontId="34" fillId="8" borderId="29" xfId="3" applyFont="1" applyFill="1" applyBorder="1" applyAlignment="1">
      <alignment horizontal="right" vertical="center"/>
    </xf>
    <xf numFmtId="4" fontId="34" fillId="8" borderId="29" xfId="3" applyNumberFormat="1" applyFont="1" applyFill="1" applyBorder="1" applyAlignment="1">
      <alignment horizontal="right" vertical="center" indent="1"/>
    </xf>
    <xf numFmtId="0" fontId="35" fillId="8" borderId="29" xfId="3" applyFont="1" applyFill="1" applyBorder="1" applyAlignment="1">
      <alignment horizontal="right" vertical="center"/>
    </xf>
    <xf numFmtId="4" fontId="35" fillId="8" borderId="29" xfId="3" applyNumberFormat="1" applyFont="1" applyFill="1" applyBorder="1" applyAlignment="1">
      <alignment horizontal="right" vertical="center" indent="1"/>
    </xf>
    <xf numFmtId="0" fontId="35" fillId="0" borderId="0" xfId="3" applyFont="1" applyAlignment="1">
      <alignment horizontal="center" vertical="center"/>
    </xf>
    <xf numFmtId="0" fontId="34" fillId="0" borderId="0" xfId="3" applyFont="1" applyAlignment="1">
      <alignment horizontal="right" vertical="center"/>
    </xf>
    <xf numFmtId="4" fontId="34" fillId="0" borderId="0" xfId="3" applyNumberFormat="1" applyFont="1" applyAlignment="1">
      <alignment horizontal="right" vertical="center" indent="1"/>
    </xf>
    <xf numFmtId="0" fontId="9" fillId="0" borderId="0" xfId="2" applyFont="1"/>
    <xf numFmtId="0" fontId="2" fillId="0" borderId="0" xfId="2" applyFont="1"/>
    <xf numFmtId="0" fontId="28" fillId="0" borderId="0" xfId="2" applyFont="1" applyAlignment="1">
      <alignment vertical="center"/>
    </xf>
    <xf numFmtId="0" fontId="18" fillId="4" borderId="0" xfId="0" applyFont="1" applyFill="1" applyAlignment="1">
      <alignment horizontal="center" vertical="center"/>
    </xf>
    <xf numFmtId="0" fontId="7" fillId="0" borderId="8" xfId="0" applyFont="1" applyBorder="1"/>
    <xf numFmtId="0" fontId="3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/>
    </xf>
    <xf numFmtId="164" fontId="13" fillId="0" borderId="25" xfId="1" applyNumberFormat="1" applyFont="1" applyBorder="1" applyAlignment="1">
      <alignment horizontal="right"/>
    </xf>
    <xf numFmtId="0" fontId="25" fillId="2" borderId="0" xfId="2" applyFont="1" applyFill="1" applyAlignment="1">
      <alignment horizontal="center" vertical="center" wrapText="1"/>
    </xf>
    <xf numFmtId="0" fontId="25" fillId="2" borderId="0" xfId="2" applyFont="1" applyFill="1" applyAlignment="1">
      <alignment horizontal="center" vertical="center"/>
    </xf>
    <xf numFmtId="0" fontId="27" fillId="2" borderId="0" xfId="2" applyFont="1" applyFill="1" applyAlignment="1">
      <alignment horizontal="center"/>
    </xf>
    <xf numFmtId="0" fontId="27" fillId="2" borderId="0" xfId="2" applyFont="1" applyFill="1" applyAlignment="1">
      <alignment horizontal="center" vertical="center" wrapText="1"/>
    </xf>
    <xf numFmtId="0" fontId="22" fillId="0" borderId="0" xfId="2" applyFont="1" applyAlignment="1">
      <alignment horizontal="center" vertical="center" wrapText="1"/>
    </xf>
    <xf numFmtId="0" fontId="19" fillId="2" borderId="0" xfId="0" applyFont="1" applyFill="1" applyAlignment="1">
      <alignment horizontal="left" vertical="center" wrapText="1"/>
    </xf>
    <xf numFmtId="0" fontId="19" fillId="2" borderId="22" xfId="0" applyFont="1" applyFill="1" applyBorder="1" applyAlignment="1">
      <alignment horizontal="left" vertical="center" wrapText="1"/>
    </xf>
    <xf numFmtId="0" fontId="20" fillId="6" borderId="8" xfId="0" applyFont="1" applyFill="1" applyBorder="1" applyAlignment="1">
      <alignment horizontal="right" vertical="center"/>
    </xf>
    <xf numFmtId="0" fontId="20" fillId="6" borderId="0" xfId="0" applyFont="1" applyFill="1" applyAlignment="1">
      <alignment horizontal="right" vertical="center"/>
    </xf>
    <xf numFmtId="0" fontId="20" fillId="6" borderId="22" xfId="0" applyFont="1" applyFill="1" applyBorder="1" applyAlignment="1">
      <alignment horizontal="right" vertical="center"/>
    </xf>
    <xf numFmtId="0" fontId="17" fillId="4" borderId="13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22" xfId="0" applyFont="1" applyBorder="1" applyAlignment="1">
      <alignment horizontal="right" vertical="center"/>
    </xf>
    <xf numFmtId="0" fontId="7" fillId="6" borderId="8" xfId="0" applyFont="1" applyFill="1" applyBorder="1" applyAlignment="1">
      <alignment horizontal="right" vertical="center"/>
    </xf>
    <xf numFmtId="0" fontId="7" fillId="6" borderId="0" xfId="0" applyFont="1" applyFill="1" applyAlignment="1">
      <alignment horizontal="right" vertical="center"/>
    </xf>
    <xf numFmtId="0" fontId="7" fillId="6" borderId="22" xfId="0" applyFont="1" applyFill="1" applyBorder="1" applyAlignment="1">
      <alignment horizontal="right" vertical="center"/>
    </xf>
    <xf numFmtId="0" fontId="21" fillId="2" borderId="0" xfId="0" applyFont="1" applyFill="1" applyAlignment="1">
      <alignment horizontal="left" vertical="top"/>
    </xf>
    <xf numFmtId="0" fontId="21" fillId="2" borderId="22" xfId="0" applyFont="1" applyFill="1" applyBorder="1" applyAlignment="1">
      <alignment horizontal="left" vertical="top"/>
    </xf>
    <xf numFmtId="0" fontId="9" fillId="0" borderId="34" xfId="2" applyFont="1" applyBorder="1" applyAlignment="1">
      <alignment horizontal="center"/>
    </xf>
    <xf numFmtId="0" fontId="9" fillId="0" borderId="35" xfId="2" applyFont="1" applyBorder="1" applyAlignment="1">
      <alignment horizontal="center"/>
    </xf>
    <xf numFmtId="0" fontId="9" fillId="0" borderId="36" xfId="2" applyFont="1" applyBorder="1" applyAlignment="1">
      <alignment horizontal="center"/>
    </xf>
    <xf numFmtId="0" fontId="9" fillId="0" borderId="37" xfId="2" applyFont="1" applyBorder="1" applyAlignment="1">
      <alignment horizontal="center" wrapText="1"/>
    </xf>
    <xf numFmtId="0" fontId="9" fillId="0" borderId="0" xfId="2" applyFont="1" applyAlignment="1">
      <alignment horizontal="center" wrapText="1"/>
    </xf>
    <xf numFmtId="0" fontId="9" fillId="0" borderId="38" xfId="2" applyFont="1" applyBorder="1" applyAlignment="1">
      <alignment horizontal="center" wrapText="1"/>
    </xf>
    <xf numFmtId="0" fontId="3" fillId="0" borderId="39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40" xfId="2" applyFont="1" applyBorder="1" applyAlignment="1">
      <alignment horizontal="center" vertical="center"/>
    </xf>
    <xf numFmtId="0" fontId="29" fillId="7" borderId="27" xfId="3" applyFont="1" applyFill="1" applyBorder="1" applyAlignment="1">
      <alignment horizontal="center" vertical="center"/>
    </xf>
    <xf numFmtId="0" fontId="29" fillId="7" borderId="28" xfId="3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2" xfId="3" xr:uid="{5D873262-725E-41BB-8186-2479D5108581}"/>
    <cellStyle name="Normal 3" xfId="2" xr:uid="{6888F4D2-6EE9-4D50-82C5-DC5ECC8C8F55}"/>
    <cellStyle name="Normal 3 2" xfId="4" xr:uid="{8643D9CC-F88F-42E6-A01E-0415332D583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820616</xdr:colOff>
      <xdr:row>5</xdr:row>
      <xdr:rowOff>234462</xdr:rowOff>
    </xdr:from>
    <xdr:to>
      <xdr:col>6</xdr:col>
      <xdr:colOff>221029</xdr:colOff>
      <xdr:row>18</xdr:row>
      <xdr:rowOff>128417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3DD2150-3B44-4DAB-81EB-0A3116988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006" y="1863237"/>
          <a:ext cx="3543788" cy="37325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18</xdr:row>
      <xdr:rowOff>117231</xdr:rowOff>
    </xdr:from>
    <xdr:to>
      <xdr:col>8</xdr:col>
      <xdr:colOff>0</xdr:colOff>
      <xdr:row>22</xdr:row>
      <xdr:rowOff>263819</xdr:rowOff>
    </xdr:to>
    <xdr:grpSp>
      <xdr:nvGrpSpPr>
        <xdr:cNvPr id="3" name="Groupe 2">
          <a:extLst>
            <a:ext uri="{FF2B5EF4-FFF2-40B4-BE49-F238E27FC236}">
              <a16:creationId xmlns:a16="http://schemas.microsoft.com/office/drawing/2014/main" id="{6EE5BF07-ED2F-4628-8CCD-5D64F766B255}"/>
            </a:ext>
          </a:extLst>
        </xdr:cNvPr>
        <xdr:cNvGrpSpPr/>
      </xdr:nvGrpSpPr>
      <xdr:grpSpPr>
        <a:xfrm>
          <a:off x="0" y="5518466"/>
          <a:ext cx="6701118" cy="1312000"/>
          <a:chOff x="0" y="382137"/>
          <a:chExt cx="7557609" cy="1319530"/>
        </a:xfrm>
        <a:solidFill>
          <a:schemeClr val="accent5">
            <a:lumMod val="50000"/>
          </a:schemeClr>
        </a:solidFill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33A6BC3B-559A-93F2-65A6-6BD9ECE920EC}"/>
              </a:ext>
            </a:extLst>
          </xdr:cNvPr>
          <xdr:cNvSpPr/>
        </xdr:nvSpPr>
        <xdr:spPr>
          <a:xfrm>
            <a:off x="0" y="382137"/>
            <a:ext cx="7557609" cy="1319530"/>
          </a:xfrm>
          <a:prstGeom prst="rect">
            <a:avLst/>
          </a:prstGeom>
          <a:solidFill>
            <a:srgbClr val="1B3B5A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/>
          <a:p>
            <a:pPr marL="270510" algn="l">
              <a:lnSpc>
                <a:spcPct val="107000"/>
              </a:lnSpc>
              <a:spcAft>
                <a:spcPts val="200"/>
              </a:spcAft>
            </a:pPr>
            <a:r>
              <a:rPr lang="fr-FR" sz="1800">
                <a:solidFill>
                  <a:srgbClr val="FFFFFF"/>
                </a:solidFill>
                <a:effectLst/>
                <a:latin typeface="Arial Nova Cond" panose="020B0506020202020204" pitchFamily="34" charset="0"/>
                <a:ea typeface="Segoe UI" panose="020B0502040204020203" pitchFamily="34" charset="0"/>
                <a:cs typeface="+mn-cs"/>
              </a:rPr>
              <a:t> </a:t>
            </a:r>
          </a:p>
          <a:p>
            <a:pPr marL="270510" marR="0" lvl="0" indent="0" algn="l" defTabSz="914400" eaLnBrk="1" fontAlgn="auto" latinLnBrk="0" hangingPunct="1">
              <a:lnSpc>
                <a:spcPct val="107000"/>
              </a:lnSpc>
              <a:spcBef>
                <a:spcPts val="0"/>
              </a:spcBef>
              <a:spcAft>
                <a:spcPts val="200"/>
              </a:spcAft>
              <a:buClrTx/>
              <a:buSzTx/>
              <a:buFontTx/>
              <a:buNone/>
              <a:tabLst/>
              <a:defRPr/>
            </a:pPr>
            <a:r>
              <a:rPr lang="fr-FR" sz="1800" b="1">
                <a:solidFill>
                  <a:srgbClr val="FFFFFF"/>
                </a:solidFill>
                <a:effectLst/>
                <a:latin typeface="Arial Nova Cond" panose="020B0506020202020204" pitchFamily="34" charset="0"/>
                <a:ea typeface="Segoe UI" panose="020B0502040204020203" pitchFamily="34" charset="0"/>
                <a:cs typeface="+mn-cs"/>
              </a:rPr>
              <a:t>Décomposition des Prix Globale et Forfaitaire</a:t>
            </a:r>
          </a:p>
        </xdr:txBody>
      </xdr:sp>
      <xdr:sp macro="" textlink="">
        <xdr:nvSpPr>
          <xdr:cNvPr id="5" name="Zone de texte 2">
            <a:extLst>
              <a:ext uri="{FF2B5EF4-FFF2-40B4-BE49-F238E27FC236}">
                <a16:creationId xmlns:a16="http://schemas.microsoft.com/office/drawing/2014/main" id="{6AA98F49-5E0F-0191-0C73-F19331F776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5745707" y="614149"/>
            <a:ext cx="1586902" cy="330953"/>
          </a:xfrm>
          <a:prstGeom prst="rect">
            <a:avLst/>
          </a:prstGeom>
          <a:solidFill>
            <a:srgbClr val="1B3B5A"/>
          </a:solidFill>
          <a:ln w="9525">
            <a:noFill/>
            <a:miter lim="800000"/>
            <a:headEnd/>
            <a:tailEnd/>
          </a:ln>
        </xdr:spPr>
        <xdr:txBody>
          <a:bodyPr rot="0" vert="horz" wrap="square" lIns="91440" tIns="45720" rIns="91440" bIns="45720" anchor="t" anchorCtr="0">
            <a:spAutoFit/>
          </a:bodyPr>
          <a:lstStyle/>
          <a:p>
            <a:pPr algn="r">
              <a:lnSpc>
                <a:spcPct val="107000"/>
              </a:lnSpc>
              <a:spcAft>
                <a:spcPts val="200"/>
              </a:spcAft>
            </a:pPr>
            <a:r>
              <a:rPr lang="fr-FR" sz="1400">
                <a:solidFill>
                  <a:srgbClr val="FFFFFF"/>
                </a:solidFill>
                <a:effectLst/>
                <a:latin typeface="Arial Nova Cond" panose="020B0506020202020204" pitchFamily="34" charset="0"/>
                <a:ea typeface="Segoe UI" panose="020B0502040204020203" pitchFamily="34" charset="0"/>
                <a:cs typeface="Segoe UI" panose="020B0502040204020203" pitchFamily="34" charset="0"/>
              </a:rPr>
              <a:t>22/01/2026</a:t>
            </a:r>
            <a:endParaRPr lang="fr-FR" sz="1100">
              <a:solidFill>
                <a:srgbClr val="1B3B5A"/>
              </a:solidFill>
              <a:effectLst/>
              <a:latin typeface="Segoe UI" panose="020B0502040204020203" pitchFamily="34" charset="0"/>
              <a:ea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21</xdr:row>
      <xdr:rowOff>214167</xdr:rowOff>
    </xdr:from>
    <xdr:to>
      <xdr:col>7</xdr:col>
      <xdr:colOff>437377</xdr:colOff>
      <xdr:row>26</xdr:row>
      <xdr:rowOff>253097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F649B71-3281-44CA-B979-C6EF432730FF}"/>
            </a:ext>
          </a:extLst>
        </xdr:cNvPr>
        <xdr:cNvSpPr>
          <a:spLocks noChangeArrowheads="1"/>
        </xdr:cNvSpPr>
      </xdr:nvSpPr>
      <xdr:spPr bwMode="auto">
        <a:xfrm>
          <a:off x="0" y="6603537"/>
          <a:ext cx="6255247" cy="1522925"/>
        </a:xfrm>
        <a:prstGeom prst="rect">
          <a:avLst/>
        </a:prstGeom>
        <a:solidFill>
          <a:srgbClr val="EC6331"/>
        </a:solidFill>
        <a:ln>
          <a:noFill/>
        </a:ln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/>
          <a:r>
            <a:rPr lang="fr-FR" sz="3200" b="1">
              <a:solidFill>
                <a:schemeClr val="bg1"/>
              </a:solidFill>
              <a:effectLst/>
              <a:latin typeface="Arial Nova Cond" panose="020B0506020202020204" pitchFamily="34" charset="0"/>
              <a:ea typeface="Segoe UI" panose="020B0502040204020203" pitchFamily="34" charset="0"/>
            </a:rPr>
            <a:t> </a:t>
          </a:r>
          <a:r>
            <a:rPr lang="fr-FR" sz="2000" b="1">
              <a:solidFill>
                <a:schemeClr val="bg1"/>
              </a:solidFill>
              <a:effectLst/>
              <a:latin typeface="Arial Nova Cond" panose="020B0506020202020204" pitchFamily="34" charset="0"/>
              <a:ea typeface="+mn-ea"/>
              <a:cs typeface="+mn-cs"/>
            </a:rPr>
            <a:t>Travaux de rénovation</a:t>
          </a:r>
          <a:r>
            <a:rPr lang="fr-FR" sz="2000" b="1" baseline="0">
              <a:solidFill>
                <a:schemeClr val="bg1"/>
              </a:solidFill>
              <a:effectLst/>
              <a:latin typeface="Arial Nova Cond" panose="020B0506020202020204" pitchFamily="34" charset="0"/>
              <a:ea typeface="+mn-ea"/>
              <a:cs typeface="+mn-cs"/>
            </a:rPr>
            <a:t> </a:t>
          </a:r>
          <a:r>
            <a:rPr lang="fr-FR" sz="2000" b="1">
              <a:solidFill>
                <a:schemeClr val="bg1"/>
              </a:solidFill>
              <a:effectLst/>
              <a:latin typeface="Arial Nova Cond" panose="020B0506020202020204" pitchFamily="34" charset="0"/>
              <a:ea typeface="+mn-ea"/>
              <a:cs typeface="+mn-cs"/>
            </a:rPr>
            <a:t>distribution ECS</a:t>
          </a:r>
        </a:p>
        <a:p>
          <a:pPr algn="ctr"/>
          <a:r>
            <a:rPr lang="fr-FR" sz="2000" b="1">
              <a:solidFill>
                <a:schemeClr val="bg1"/>
              </a:solidFill>
              <a:effectLst/>
              <a:latin typeface="Arial Nova Cond" panose="020B0506020202020204" pitchFamily="34" charset="0"/>
              <a:ea typeface="+mn-ea"/>
              <a:cs typeface="+mn-cs"/>
            </a:rPr>
            <a:t>Lot</a:t>
          </a:r>
          <a:r>
            <a:rPr lang="fr-FR" sz="2000" b="1" baseline="0">
              <a:solidFill>
                <a:schemeClr val="bg1"/>
              </a:solidFill>
              <a:effectLst/>
              <a:latin typeface="Arial Nova Cond" panose="020B0506020202020204" pitchFamily="34" charset="0"/>
              <a:ea typeface="+mn-ea"/>
              <a:cs typeface="+mn-cs"/>
            </a:rPr>
            <a:t> 2 : réseaux</a:t>
          </a:r>
          <a:endParaRPr lang="fr-FR" sz="2000">
            <a:solidFill>
              <a:schemeClr val="bg1"/>
            </a:solidFill>
            <a:effectLst/>
            <a:latin typeface="Arial Nova Cond" panose="020B0506020202020204" pitchFamily="34" charset="0"/>
            <a:ea typeface="+mn-ea"/>
            <a:cs typeface="+mn-cs"/>
          </a:endParaRPr>
        </a:p>
        <a:p>
          <a:pPr algn="ctr">
            <a:spcBef>
              <a:spcPts val="600"/>
            </a:spcBef>
          </a:pPr>
          <a:r>
            <a:rPr lang="fr-FR" sz="2000" b="1">
              <a:solidFill>
                <a:schemeClr val="bg1"/>
              </a:solidFill>
              <a:effectLst/>
              <a:latin typeface="Arial Nova Cond" panose="020B0506020202020204" pitchFamily="34" charset="0"/>
              <a:ea typeface="+mn-ea"/>
              <a:cs typeface="+mn-cs"/>
            </a:rPr>
            <a:t>RPA CHAMPS PHILIPPE</a:t>
          </a:r>
          <a:endParaRPr lang="fr-FR" sz="2000">
            <a:solidFill>
              <a:schemeClr val="bg1"/>
            </a:solidFill>
            <a:effectLst/>
            <a:latin typeface="Arial Nova Cond" panose="020B050602020202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11205</xdr:rowOff>
    </xdr:from>
    <xdr:to>
      <xdr:col>8</xdr:col>
      <xdr:colOff>19528</xdr:colOff>
      <xdr:row>18</xdr:row>
      <xdr:rowOff>140634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6E695222-6885-4958-8434-74C6D1126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9300"/>
          <a:ext cx="6715603" cy="559677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109140</xdr:colOff>
      <xdr:row>5</xdr:row>
      <xdr:rowOff>285854</xdr:rowOff>
    </xdr:from>
    <xdr:to>
      <xdr:col>7</xdr:col>
      <xdr:colOff>494215</xdr:colOff>
      <xdr:row>10</xdr:row>
      <xdr:rowOff>84380</xdr:rowOff>
    </xdr:to>
    <xdr:pic>
      <xdr:nvPicPr>
        <xdr:cNvPr id="8" name="Picture 14">
          <a:extLst>
            <a:ext uri="{FF2B5EF4-FFF2-40B4-BE49-F238E27FC236}">
              <a16:creationId xmlns:a16="http://schemas.microsoft.com/office/drawing/2014/main" id="{384B8B5F-92F5-40D9-9AB6-8FF27F3C1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4525" y="1920344"/>
          <a:ext cx="1213750" cy="12749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254000</xdr:colOff>
      <xdr:row>16</xdr:row>
      <xdr:rowOff>271097</xdr:rowOff>
    </xdr:from>
    <xdr:to>
      <xdr:col>7</xdr:col>
      <xdr:colOff>911679</xdr:colOff>
      <xdr:row>18</xdr:row>
      <xdr:rowOff>204010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5E3D8F3-EFAD-404B-B433-6F4A6CC80CEA}"/>
            </a:ext>
          </a:extLst>
        </xdr:cNvPr>
        <xdr:cNvSpPr>
          <a:spLocks noChangeArrowheads="1"/>
        </xdr:cNvSpPr>
      </xdr:nvSpPr>
      <xdr:spPr bwMode="auto">
        <a:xfrm>
          <a:off x="2747645" y="5170757"/>
          <a:ext cx="3962854" cy="525368"/>
        </a:xfrm>
        <a:prstGeom prst="rect">
          <a:avLst/>
        </a:prstGeom>
        <a:solidFill>
          <a:srgbClr val="EC6331"/>
        </a:solidFill>
        <a:ln w="12700">
          <a:solidFill>
            <a:schemeClr val="accent4">
              <a:lumMod val="100000"/>
              <a:lumOff val="0"/>
            </a:schemeClr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marR="232410" algn="r">
            <a:lnSpc>
              <a:spcPct val="107000"/>
            </a:lnSpc>
            <a:spcAft>
              <a:spcPts val="200"/>
            </a:spcAft>
          </a:pPr>
          <a:r>
            <a:rPr lang="fr-FR" sz="1600" b="1">
              <a:solidFill>
                <a:srgbClr val="FFFFFF"/>
              </a:solidFill>
              <a:effectLst/>
              <a:latin typeface="Arial Nova Cond" panose="020B0506020202020204" pitchFamily="34" charset="0"/>
              <a:ea typeface="Segoe UI" panose="020B0502040204020203" pitchFamily="34" charset="0"/>
            </a:rPr>
            <a:t>HABITAT &amp; ÉQUIPEMENTS COLLECTIFS</a:t>
          </a:r>
          <a:endParaRPr lang="fr-FR" sz="1100">
            <a:solidFill>
              <a:srgbClr val="1B3B5A"/>
            </a:solidFill>
            <a:effectLst/>
            <a:latin typeface="Segoe UI" panose="020B0502040204020203" pitchFamily="34" charset="0"/>
            <a:ea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535781</xdr:colOff>
      <xdr:row>0</xdr:row>
      <xdr:rowOff>0</xdr:rowOff>
    </xdr:from>
    <xdr:to>
      <xdr:col>5</xdr:col>
      <xdr:colOff>362743</xdr:colOff>
      <xdr:row>2</xdr:row>
      <xdr:rowOff>18574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E948A77-0F41-411E-A265-0B55AA295947}"/>
            </a:ext>
          </a:extLst>
        </xdr:cNvPr>
        <xdr:cNvSpPr/>
      </xdr:nvSpPr>
      <xdr:spPr>
        <a:xfrm>
          <a:off x="2196941" y="0"/>
          <a:ext cx="2322512" cy="479584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200"/>
            </a:spcAft>
          </a:pPr>
          <a:r>
            <a:rPr lang="fr-FR" sz="1600" b="1">
              <a:solidFill>
                <a:srgbClr val="EC6331"/>
              </a:solidFill>
              <a:effectLst/>
              <a:latin typeface="Arial Nova Cond" panose="020B0506020202020204" pitchFamily="34" charset="0"/>
              <a:ea typeface="Segoe UI" panose="020B0502040204020203" pitchFamily="34" charset="0"/>
            </a:rPr>
            <a:t>PÔLE PATRIMOINES</a:t>
          </a:r>
          <a:endParaRPr lang="fr-FR" sz="1100">
            <a:solidFill>
              <a:srgbClr val="1B3B5A"/>
            </a:solidFill>
            <a:effectLst/>
            <a:ea typeface="Segoe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218282</xdr:colOff>
      <xdr:row>27</xdr:row>
      <xdr:rowOff>238125</xdr:rowOff>
    </xdr:from>
    <xdr:to>
      <xdr:col>3</xdr:col>
      <xdr:colOff>464979</xdr:colOff>
      <xdr:row>31</xdr:row>
      <xdr:rowOff>200025</xdr:rowOff>
    </xdr:to>
    <xdr:pic>
      <xdr:nvPicPr>
        <xdr:cNvPr id="11" name="Image 10" descr="Une image contenant Police, texte, capture d’écran, Graphique&#10;&#10;Description générée automatiquement">
          <a:extLst>
            <a:ext uri="{FF2B5EF4-FFF2-40B4-BE49-F238E27FC236}">
              <a16:creationId xmlns:a16="http://schemas.microsoft.com/office/drawing/2014/main" id="{8FDF1B21-38F8-414E-93D7-26B9D712E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187" y="8404860"/>
          <a:ext cx="2732722" cy="1143000"/>
        </a:xfrm>
        <a:prstGeom prst="rect">
          <a:avLst/>
        </a:prstGeom>
      </xdr:spPr>
    </xdr:pic>
    <xdr:clientData/>
  </xdr:twoCellAnchor>
  <xdr:twoCellAnchor editAs="oneCell">
    <xdr:from>
      <xdr:col>3</xdr:col>
      <xdr:colOff>555624</xdr:colOff>
      <xdr:row>26</xdr:row>
      <xdr:rowOff>287735</xdr:rowOff>
    </xdr:from>
    <xdr:to>
      <xdr:col>5</xdr:col>
      <xdr:colOff>458469</xdr:colOff>
      <xdr:row>32</xdr:row>
      <xdr:rowOff>79138</xdr:rowOff>
    </xdr:to>
    <xdr:pic>
      <xdr:nvPicPr>
        <xdr:cNvPr id="12" name="Image 11" descr="HAUTS-DE-SEINE HABITAT - OPH | LinkedIn">
          <a:extLst>
            <a:ext uri="{FF2B5EF4-FFF2-40B4-BE49-F238E27FC236}">
              <a16:creationId xmlns:a16="http://schemas.microsoft.com/office/drawing/2014/main" id="{BEF67531-F429-4E3A-9538-4EFD4AABD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1174" y="8163005"/>
          <a:ext cx="1560195" cy="156305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Man-dc-ad\dm%20hec\PUBLIC\AFFAIRES\Bailleurs\HAUTS%20DE%20SEINE%20HABITAT\13%20-%20Missions%20compl&#233;mentaires\2025\AF-003062%20-%20SURESNES%20-%20RPA%20CARON\3%20-%20Dossier%20de%20travail\2%20-%20DCE\Rendu%20client%20V4\DPGF%20-%20Travaux%20r&#233;seaux%20-%2011013-SURESNES-RPA%20Caron%20V4.xlsx" TargetMode="External"/><Relationship Id="rId2" Type="http://schemas.microsoft.com/office/2019/04/relationships/externalLinkLongPath" Target="file:///\\Man-dc-ad\dm%20hec\PUBLIC\AFFAIRES\Bailleurs\HAUTS%20DE%20SEINE%20HABITAT\13%20-%20Missions%20compl&#233;mentaires\2025\AF-003062%20-%20SURESNES%20-%20RPA%20CARON\3%20-%20Dossier%20de%20travail\2%20-%20DCE\Rendu%20client%20V4\DPGF%20-%20Travaux%20r&#233;seaux%20-%2011013-SURESNES-RPA%20Caron%20V4.xlsx?3E4D0E56" TargetMode="External"/><Relationship Id="rId1" Type="http://schemas.openxmlformats.org/officeDocument/2006/relationships/externalLinkPath" Target="file:///\\3E4D0E56\DPGF%20-%20Travaux%20r&#233;seaux%20-%2011013-SURESNES-RPA%20Caron%20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ge de garde"/>
      <sheetName val="DPGF"/>
      <sheetName val="Récap"/>
    </sheetNames>
    <sheetDataSet>
      <sheetData sheetId="0"/>
      <sheetData sheetId="1">
        <row r="6">
          <cell r="A6" t="str">
            <v>N°</v>
          </cell>
          <cell r="B6" t="str">
            <v>DÉSIGNATION</v>
          </cell>
          <cell r="I6" t="str">
            <v>Prix Total</v>
          </cell>
        </row>
        <row r="7">
          <cell r="I7" t="str">
            <v>(€ HT)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0034-0D1E-4F06-AD36-022B23849DF3}">
  <sheetPr>
    <pageSetUpPr fitToPage="1"/>
  </sheetPr>
  <dimension ref="A1:J74"/>
  <sheetViews>
    <sheetView view="pageBreakPreview" topLeftCell="A10" zoomScale="85" zoomScaleNormal="55" zoomScaleSheetLayoutView="85" workbookViewId="0">
      <selection activeCell="L28" sqref="L28"/>
    </sheetView>
  </sheetViews>
  <sheetFormatPr baseColWidth="10" defaultRowHeight="12.75"/>
  <cols>
    <col min="1" max="7" width="12.42578125" style="79" customWidth="1"/>
    <col min="8" max="8" width="13.42578125" style="79" customWidth="1"/>
    <col min="9" max="256" width="11.42578125" style="79"/>
    <col min="257" max="263" width="12.42578125" style="79" customWidth="1"/>
    <col min="264" max="264" width="13.42578125" style="79" customWidth="1"/>
    <col min="265" max="512" width="11.42578125" style="79"/>
    <col min="513" max="519" width="12.42578125" style="79" customWidth="1"/>
    <col min="520" max="520" width="13.42578125" style="79" customWidth="1"/>
    <col min="521" max="768" width="11.42578125" style="79"/>
    <col min="769" max="775" width="12.42578125" style="79" customWidth="1"/>
    <col min="776" max="776" width="13.42578125" style="79" customWidth="1"/>
    <col min="777" max="1024" width="11.42578125" style="79"/>
    <col min="1025" max="1031" width="12.42578125" style="79" customWidth="1"/>
    <col min="1032" max="1032" width="13.42578125" style="79" customWidth="1"/>
    <col min="1033" max="1280" width="11.42578125" style="79"/>
    <col min="1281" max="1287" width="12.42578125" style="79" customWidth="1"/>
    <col min="1288" max="1288" width="13.42578125" style="79" customWidth="1"/>
    <col min="1289" max="1536" width="11.42578125" style="79"/>
    <col min="1537" max="1543" width="12.42578125" style="79" customWidth="1"/>
    <col min="1544" max="1544" width="13.42578125" style="79" customWidth="1"/>
    <col min="1545" max="1792" width="11.42578125" style="79"/>
    <col min="1793" max="1799" width="12.42578125" style="79" customWidth="1"/>
    <col min="1800" max="1800" width="13.42578125" style="79" customWidth="1"/>
    <col min="1801" max="2048" width="11.42578125" style="79"/>
    <col min="2049" max="2055" width="12.42578125" style="79" customWidth="1"/>
    <col min="2056" max="2056" width="13.42578125" style="79" customWidth="1"/>
    <col min="2057" max="2304" width="11.42578125" style="79"/>
    <col min="2305" max="2311" width="12.42578125" style="79" customWidth="1"/>
    <col min="2312" max="2312" width="13.42578125" style="79" customWidth="1"/>
    <col min="2313" max="2560" width="11.42578125" style="79"/>
    <col min="2561" max="2567" width="12.42578125" style="79" customWidth="1"/>
    <col min="2568" max="2568" width="13.42578125" style="79" customWidth="1"/>
    <col min="2569" max="2816" width="11.42578125" style="79"/>
    <col min="2817" max="2823" width="12.42578125" style="79" customWidth="1"/>
    <col min="2824" max="2824" width="13.42578125" style="79" customWidth="1"/>
    <col min="2825" max="3072" width="11.42578125" style="79"/>
    <col min="3073" max="3079" width="12.42578125" style="79" customWidth="1"/>
    <col min="3080" max="3080" width="13.42578125" style="79" customWidth="1"/>
    <col min="3081" max="3328" width="11.42578125" style="79"/>
    <col min="3329" max="3335" width="12.42578125" style="79" customWidth="1"/>
    <col min="3336" max="3336" width="13.42578125" style="79" customWidth="1"/>
    <col min="3337" max="3584" width="11.42578125" style="79"/>
    <col min="3585" max="3591" width="12.42578125" style="79" customWidth="1"/>
    <col min="3592" max="3592" width="13.42578125" style="79" customWidth="1"/>
    <col min="3593" max="3840" width="11.42578125" style="79"/>
    <col min="3841" max="3847" width="12.42578125" style="79" customWidth="1"/>
    <col min="3848" max="3848" width="13.42578125" style="79" customWidth="1"/>
    <col min="3849" max="4096" width="11.42578125" style="79"/>
    <col min="4097" max="4103" width="12.42578125" style="79" customWidth="1"/>
    <col min="4104" max="4104" width="13.42578125" style="79" customWidth="1"/>
    <col min="4105" max="4352" width="11.42578125" style="79"/>
    <col min="4353" max="4359" width="12.42578125" style="79" customWidth="1"/>
    <col min="4360" max="4360" width="13.42578125" style="79" customWidth="1"/>
    <col min="4361" max="4608" width="11.42578125" style="79"/>
    <col min="4609" max="4615" width="12.42578125" style="79" customWidth="1"/>
    <col min="4616" max="4616" width="13.42578125" style="79" customWidth="1"/>
    <col min="4617" max="4864" width="11.42578125" style="79"/>
    <col min="4865" max="4871" width="12.42578125" style="79" customWidth="1"/>
    <col min="4872" max="4872" width="13.42578125" style="79" customWidth="1"/>
    <col min="4873" max="5120" width="11.42578125" style="79"/>
    <col min="5121" max="5127" width="12.42578125" style="79" customWidth="1"/>
    <col min="5128" max="5128" width="13.42578125" style="79" customWidth="1"/>
    <col min="5129" max="5376" width="11.42578125" style="79"/>
    <col min="5377" max="5383" width="12.42578125" style="79" customWidth="1"/>
    <col min="5384" max="5384" width="13.42578125" style="79" customWidth="1"/>
    <col min="5385" max="5632" width="11.42578125" style="79"/>
    <col min="5633" max="5639" width="12.42578125" style="79" customWidth="1"/>
    <col min="5640" max="5640" width="13.42578125" style="79" customWidth="1"/>
    <col min="5641" max="5888" width="11.42578125" style="79"/>
    <col min="5889" max="5895" width="12.42578125" style="79" customWidth="1"/>
    <col min="5896" max="5896" width="13.42578125" style="79" customWidth="1"/>
    <col min="5897" max="6144" width="11.42578125" style="79"/>
    <col min="6145" max="6151" width="12.42578125" style="79" customWidth="1"/>
    <col min="6152" max="6152" width="13.42578125" style="79" customWidth="1"/>
    <col min="6153" max="6400" width="11.42578125" style="79"/>
    <col min="6401" max="6407" width="12.42578125" style="79" customWidth="1"/>
    <col min="6408" max="6408" width="13.42578125" style="79" customWidth="1"/>
    <col min="6409" max="6656" width="11.42578125" style="79"/>
    <col min="6657" max="6663" width="12.42578125" style="79" customWidth="1"/>
    <col min="6664" max="6664" width="13.42578125" style="79" customWidth="1"/>
    <col min="6665" max="6912" width="11.42578125" style="79"/>
    <col min="6913" max="6919" width="12.42578125" style="79" customWidth="1"/>
    <col min="6920" max="6920" width="13.42578125" style="79" customWidth="1"/>
    <col min="6921" max="7168" width="11.42578125" style="79"/>
    <col min="7169" max="7175" width="12.42578125" style="79" customWidth="1"/>
    <col min="7176" max="7176" width="13.42578125" style="79" customWidth="1"/>
    <col min="7177" max="7424" width="11.42578125" style="79"/>
    <col min="7425" max="7431" width="12.42578125" style="79" customWidth="1"/>
    <col min="7432" max="7432" width="13.42578125" style="79" customWidth="1"/>
    <col min="7433" max="7680" width="11.42578125" style="79"/>
    <col min="7681" max="7687" width="12.42578125" style="79" customWidth="1"/>
    <col min="7688" max="7688" width="13.42578125" style="79" customWidth="1"/>
    <col min="7689" max="7936" width="11.42578125" style="79"/>
    <col min="7937" max="7943" width="12.42578125" style="79" customWidth="1"/>
    <col min="7944" max="7944" width="13.42578125" style="79" customWidth="1"/>
    <col min="7945" max="8192" width="11.42578125" style="79"/>
    <col min="8193" max="8199" width="12.42578125" style="79" customWidth="1"/>
    <col min="8200" max="8200" width="13.42578125" style="79" customWidth="1"/>
    <col min="8201" max="8448" width="11.42578125" style="79"/>
    <col min="8449" max="8455" width="12.42578125" style="79" customWidth="1"/>
    <col min="8456" max="8456" width="13.42578125" style="79" customWidth="1"/>
    <col min="8457" max="8704" width="11.42578125" style="79"/>
    <col min="8705" max="8711" width="12.42578125" style="79" customWidth="1"/>
    <col min="8712" max="8712" width="13.42578125" style="79" customWidth="1"/>
    <col min="8713" max="8960" width="11.42578125" style="79"/>
    <col min="8961" max="8967" width="12.42578125" style="79" customWidth="1"/>
    <col min="8968" max="8968" width="13.42578125" style="79" customWidth="1"/>
    <col min="8969" max="9216" width="11.42578125" style="79"/>
    <col min="9217" max="9223" width="12.42578125" style="79" customWidth="1"/>
    <col min="9224" max="9224" width="13.42578125" style="79" customWidth="1"/>
    <col min="9225" max="9472" width="11.42578125" style="79"/>
    <col min="9473" max="9479" width="12.42578125" style="79" customWidth="1"/>
    <col min="9480" max="9480" width="13.42578125" style="79" customWidth="1"/>
    <col min="9481" max="9728" width="11.42578125" style="79"/>
    <col min="9729" max="9735" width="12.42578125" style="79" customWidth="1"/>
    <col min="9736" max="9736" width="13.42578125" style="79" customWidth="1"/>
    <col min="9737" max="9984" width="11.42578125" style="79"/>
    <col min="9985" max="9991" width="12.42578125" style="79" customWidth="1"/>
    <col min="9992" max="9992" width="13.42578125" style="79" customWidth="1"/>
    <col min="9993" max="10240" width="11.42578125" style="79"/>
    <col min="10241" max="10247" width="12.42578125" style="79" customWidth="1"/>
    <col min="10248" max="10248" width="13.42578125" style="79" customWidth="1"/>
    <col min="10249" max="10496" width="11.42578125" style="79"/>
    <col min="10497" max="10503" width="12.42578125" style="79" customWidth="1"/>
    <col min="10504" max="10504" width="13.42578125" style="79" customWidth="1"/>
    <col min="10505" max="10752" width="11.42578125" style="79"/>
    <col min="10753" max="10759" width="12.42578125" style="79" customWidth="1"/>
    <col min="10760" max="10760" width="13.42578125" style="79" customWidth="1"/>
    <col min="10761" max="11008" width="11.42578125" style="79"/>
    <col min="11009" max="11015" width="12.42578125" style="79" customWidth="1"/>
    <col min="11016" max="11016" width="13.42578125" style="79" customWidth="1"/>
    <col min="11017" max="11264" width="11.42578125" style="79"/>
    <col min="11265" max="11271" width="12.42578125" style="79" customWidth="1"/>
    <col min="11272" max="11272" width="13.42578125" style="79" customWidth="1"/>
    <col min="11273" max="11520" width="11.42578125" style="79"/>
    <col min="11521" max="11527" width="12.42578125" style="79" customWidth="1"/>
    <col min="11528" max="11528" width="13.42578125" style="79" customWidth="1"/>
    <col min="11529" max="11776" width="11.42578125" style="79"/>
    <col min="11777" max="11783" width="12.42578125" style="79" customWidth="1"/>
    <col min="11784" max="11784" width="13.42578125" style="79" customWidth="1"/>
    <col min="11785" max="12032" width="11.42578125" style="79"/>
    <col min="12033" max="12039" width="12.42578125" style="79" customWidth="1"/>
    <col min="12040" max="12040" width="13.42578125" style="79" customWidth="1"/>
    <col min="12041" max="12288" width="11.42578125" style="79"/>
    <col min="12289" max="12295" width="12.42578125" style="79" customWidth="1"/>
    <col min="12296" max="12296" width="13.42578125" style="79" customWidth="1"/>
    <col min="12297" max="12544" width="11.42578125" style="79"/>
    <col min="12545" max="12551" width="12.42578125" style="79" customWidth="1"/>
    <col min="12552" max="12552" width="13.42578125" style="79" customWidth="1"/>
    <col min="12553" max="12800" width="11.42578125" style="79"/>
    <col min="12801" max="12807" width="12.42578125" style="79" customWidth="1"/>
    <col min="12808" max="12808" width="13.42578125" style="79" customWidth="1"/>
    <col min="12809" max="13056" width="11.42578125" style="79"/>
    <col min="13057" max="13063" width="12.42578125" style="79" customWidth="1"/>
    <col min="13064" max="13064" width="13.42578125" style="79" customWidth="1"/>
    <col min="13065" max="13312" width="11.42578125" style="79"/>
    <col min="13313" max="13319" width="12.42578125" style="79" customWidth="1"/>
    <col min="13320" max="13320" width="13.42578125" style="79" customWidth="1"/>
    <col min="13321" max="13568" width="11.42578125" style="79"/>
    <col min="13569" max="13575" width="12.42578125" style="79" customWidth="1"/>
    <col min="13576" max="13576" width="13.42578125" style="79" customWidth="1"/>
    <col min="13577" max="13824" width="11.42578125" style="79"/>
    <col min="13825" max="13831" width="12.42578125" style="79" customWidth="1"/>
    <col min="13832" max="13832" width="13.42578125" style="79" customWidth="1"/>
    <col min="13833" max="14080" width="11.42578125" style="79"/>
    <col min="14081" max="14087" width="12.42578125" style="79" customWidth="1"/>
    <col min="14088" max="14088" width="13.42578125" style="79" customWidth="1"/>
    <col min="14089" max="14336" width="11.42578125" style="79"/>
    <col min="14337" max="14343" width="12.42578125" style="79" customWidth="1"/>
    <col min="14344" max="14344" width="13.42578125" style="79" customWidth="1"/>
    <col min="14345" max="14592" width="11.42578125" style="79"/>
    <col min="14593" max="14599" width="12.42578125" style="79" customWidth="1"/>
    <col min="14600" max="14600" width="13.42578125" style="79" customWidth="1"/>
    <col min="14601" max="14848" width="11.42578125" style="79"/>
    <col min="14849" max="14855" width="12.42578125" style="79" customWidth="1"/>
    <col min="14856" max="14856" width="13.42578125" style="79" customWidth="1"/>
    <col min="14857" max="15104" width="11.42578125" style="79"/>
    <col min="15105" max="15111" width="12.42578125" style="79" customWidth="1"/>
    <col min="15112" max="15112" width="13.42578125" style="79" customWidth="1"/>
    <col min="15113" max="15360" width="11.42578125" style="79"/>
    <col min="15361" max="15367" width="12.42578125" style="79" customWidth="1"/>
    <col min="15368" max="15368" width="13.42578125" style="79" customWidth="1"/>
    <col min="15369" max="15616" width="11.42578125" style="79"/>
    <col min="15617" max="15623" width="12.42578125" style="79" customWidth="1"/>
    <col min="15624" max="15624" width="13.42578125" style="79" customWidth="1"/>
    <col min="15625" max="15872" width="11.42578125" style="79"/>
    <col min="15873" max="15879" width="12.42578125" style="79" customWidth="1"/>
    <col min="15880" max="15880" width="13.42578125" style="79" customWidth="1"/>
    <col min="15881" max="16128" width="11.42578125" style="79"/>
    <col min="16129" max="16135" width="12.42578125" style="79" customWidth="1"/>
    <col min="16136" max="16136" width="13.42578125" style="79" customWidth="1"/>
    <col min="16137" max="16384" width="11.42578125" style="79"/>
  </cols>
  <sheetData>
    <row r="1" spans="1:10">
      <c r="A1" s="78"/>
      <c r="B1" s="78"/>
      <c r="C1" s="78"/>
      <c r="D1" s="78"/>
      <c r="E1" s="78"/>
      <c r="F1" s="78"/>
      <c r="G1" s="78"/>
      <c r="H1" s="78"/>
    </row>
    <row r="2" spans="1:10" ht="23.25">
      <c r="A2" s="80"/>
      <c r="B2" s="80"/>
      <c r="C2" s="80"/>
      <c r="D2" s="80"/>
      <c r="E2" s="80"/>
      <c r="F2" s="80"/>
      <c r="G2" s="81"/>
      <c r="H2" s="81"/>
    </row>
    <row r="3" spans="1:10" s="84" customFormat="1" ht="23.25">
      <c r="A3" s="80"/>
      <c r="B3" s="80"/>
      <c r="C3" s="80"/>
      <c r="D3" s="80"/>
      <c r="E3" s="82"/>
      <c r="F3" s="80"/>
      <c r="G3" s="81"/>
      <c r="H3" s="81"/>
      <c r="I3" s="83"/>
    </row>
    <row r="4" spans="1:10" s="86" customFormat="1" ht="56.25" customHeight="1">
      <c r="A4" s="163"/>
      <c r="B4" s="164"/>
      <c r="C4" s="164"/>
      <c r="D4" s="164"/>
      <c r="E4" s="164"/>
      <c r="F4" s="164"/>
      <c r="G4" s="164"/>
      <c r="H4" s="164"/>
      <c r="I4" s="85"/>
    </row>
    <row r="5" spans="1:10" s="84" customFormat="1">
      <c r="A5" s="87"/>
      <c r="B5" s="87"/>
      <c r="C5" s="87"/>
      <c r="D5" s="87"/>
      <c r="E5" s="87"/>
      <c r="F5" s="87"/>
      <c r="G5" s="87"/>
      <c r="H5" s="87"/>
      <c r="I5" s="83"/>
    </row>
    <row r="6" spans="1:10" s="84" customFormat="1" ht="23.25">
      <c r="A6" s="165"/>
      <c r="B6" s="165"/>
      <c r="C6" s="165"/>
      <c r="D6" s="165"/>
      <c r="E6" s="165"/>
      <c r="F6" s="165"/>
      <c r="G6" s="165"/>
      <c r="H6" s="165"/>
      <c r="I6" s="83"/>
    </row>
    <row r="7" spans="1:10" s="84" customFormat="1" ht="23.25">
      <c r="A7" s="80"/>
      <c r="B7" s="80"/>
      <c r="C7" s="80"/>
      <c r="D7" s="80"/>
      <c r="E7" s="80"/>
      <c r="F7" s="80"/>
      <c r="G7" s="81"/>
      <c r="H7" s="81"/>
      <c r="I7" s="83"/>
    </row>
    <row r="8" spans="1:10" s="84" customFormat="1" ht="23.25">
      <c r="A8" s="80"/>
      <c r="B8" s="80"/>
      <c r="C8" s="80"/>
      <c r="D8" s="80"/>
      <c r="E8" s="80"/>
      <c r="F8" s="80"/>
      <c r="G8" s="81"/>
      <c r="H8" s="81"/>
      <c r="I8" s="83"/>
    </row>
    <row r="9" spans="1:10" s="84" customFormat="1" ht="23.25">
      <c r="A9" s="80"/>
      <c r="B9" s="80"/>
      <c r="C9" s="80"/>
      <c r="D9" s="80"/>
      <c r="E9" s="80"/>
      <c r="F9" s="80"/>
      <c r="G9" s="81"/>
      <c r="H9" s="81"/>
      <c r="I9" s="83"/>
    </row>
    <row r="10" spans="1:10" s="84" customFormat="1" ht="23.25">
      <c r="A10" s="80"/>
      <c r="B10" s="80"/>
      <c r="C10" s="80"/>
      <c r="D10" s="80"/>
      <c r="E10" s="80"/>
      <c r="F10" s="80"/>
      <c r="G10" s="81"/>
      <c r="H10" s="81"/>
      <c r="I10" s="83"/>
    </row>
    <row r="11" spans="1:10" s="84" customFormat="1" ht="23.25">
      <c r="A11" s="80"/>
      <c r="B11" s="80"/>
      <c r="C11" s="80"/>
      <c r="D11" s="80"/>
      <c r="E11" s="80"/>
      <c r="F11" s="80"/>
      <c r="G11" s="81"/>
      <c r="H11" s="81"/>
      <c r="I11" s="83"/>
    </row>
    <row r="12" spans="1:10" s="84" customFormat="1" ht="23.25">
      <c r="A12" s="80"/>
      <c r="B12" s="80"/>
      <c r="C12" s="80"/>
      <c r="D12" s="80"/>
      <c r="E12" s="80"/>
      <c r="F12" s="80"/>
      <c r="G12" s="81"/>
      <c r="H12" s="81"/>
      <c r="I12" s="83"/>
    </row>
    <row r="13" spans="1:10" s="84" customFormat="1" ht="23.25">
      <c r="A13" s="80"/>
      <c r="B13" s="80"/>
      <c r="C13" s="80"/>
      <c r="D13" s="80"/>
      <c r="E13" s="80"/>
      <c r="F13" s="80"/>
      <c r="G13" s="81"/>
      <c r="H13" s="81"/>
      <c r="I13" s="83"/>
    </row>
    <row r="14" spans="1:10" s="84" customFormat="1" ht="23.25" customHeight="1">
      <c r="A14" s="166"/>
      <c r="B14" s="166"/>
      <c r="C14" s="166"/>
      <c r="D14" s="166"/>
      <c r="E14" s="166"/>
      <c r="F14" s="166"/>
      <c r="G14" s="166"/>
      <c r="H14" s="166"/>
      <c r="I14" s="83"/>
      <c r="J14" s="89"/>
    </row>
    <row r="15" spans="1:10" s="84" customFormat="1" ht="23.25" customHeight="1">
      <c r="A15" s="88"/>
      <c r="B15" s="88"/>
      <c r="C15" s="88"/>
      <c r="D15" s="88"/>
      <c r="E15" s="88"/>
      <c r="F15" s="88"/>
      <c r="G15" s="88"/>
      <c r="H15" s="88"/>
      <c r="I15" s="83"/>
    </row>
    <row r="16" spans="1:10" s="84" customFormat="1" ht="23.25" customHeight="1">
      <c r="A16" s="88"/>
      <c r="B16" s="88"/>
      <c r="C16" s="88"/>
      <c r="D16" s="88"/>
      <c r="E16" s="88"/>
      <c r="F16" s="88"/>
      <c r="G16" s="88"/>
      <c r="H16" s="88"/>
      <c r="I16" s="83"/>
    </row>
    <row r="17" spans="1:9" s="84" customFormat="1" ht="23.25" customHeight="1">
      <c r="A17" s="88"/>
      <c r="B17" s="88"/>
      <c r="C17" s="88"/>
      <c r="D17" s="88"/>
      <c r="E17" s="88"/>
      <c r="F17" s="88"/>
      <c r="G17" s="88"/>
      <c r="H17" s="88"/>
      <c r="I17" s="83"/>
    </row>
    <row r="18" spans="1:9" s="84" customFormat="1" ht="23.25" customHeight="1">
      <c r="A18" s="88"/>
      <c r="B18" s="88"/>
      <c r="C18" s="88"/>
      <c r="D18" s="88"/>
      <c r="E18" s="88"/>
      <c r="F18" s="88"/>
      <c r="G18" s="88"/>
      <c r="H18" s="88"/>
      <c r="I18" s="83"/>
    </row>
    <row r="19" spans="1:9" s="84" customFormat="1" ht="23.25">
      <c r="A19" s="80"/>
      <c r="B19" s="80"/>
      <c r="C19" s="80"/>
      <c r="D19" s="80"/>
      <c r="E19" s="80"/>
      <c r="F19" s="80"/>
      <c r="G19" s="81"/>
      <c r="H19" s="81"/>
      <c r="I19" s="83"/>
    </row>
    <row r="20" spans="1:9" s="84" customFormat="1" ht="23.25">
      <c r="A20" s="80"/>
      <c r="B20" s="80"/>
      <c r="C20" s="80"/>
      <c r="D20" s="80"/>
      <c r="E20" s="80"/>
      <c r="F20" s="80"/>
      <c r="G20" s="81"/>
      <c r="H20" s="81"/>
      <c r="I20" s="83"/>
    </row>
    <row r="21" spans="1:9" s="84" customFormat="1" ht="23.25">
      <c r="A21" s="80"/>
      <c r="B21" s="80"/>
      <c r="C21" s="80"/>
      <c r="D21" s="80"/>
      <c r="E21" s="80"/>
      <c r="F21" s="80"/>
      <c r="G21" s="81"/>
      <c r="H21" s="81"/>
      <c r="I21" s="83"/>
    </row>
    <row r="22" spans="1:9" s="84" customFormat="1" ht="23.25">
      <c r="A22" s="80"/>
      <c r="B22" s="80"/>
      <c r="C22" s="80"/>
      <c r="D22" s="80"/>
      <c r="E22" s="80"/>
      <c r="F22" s="80"/>
      <c r="G22" s="81"/>
      <c r="H22" s="81"/>
      <c r="I22" s="83"/>
    </row>
    <row r="23" spans="1:9" s="84" customFormat="1" ht="23.25">
      <c r="A23" s="80"/>
      <c r="B23" s="80"/>
      <c r="C23" s="80"/>
      <c r="D23" s="80"/>
      <c r="E23" s="80"/>
      <c r="F23" s="80"/>
      <c r="G23" s="81"/>
      <c r="H23" s="81"/>
      <c r="I23" s="83"/>
    </row>
    <row r="24" spans="1:9" s="84" customFormat="1" ht="23.25">
      <c r="A24" s="80"/>
      <c r="B24" s="80"/>
      <c r="C24" s="80"/>
      <c r="D24" s="80"/>
      <c r="E24" s="80"/>
      <c r="F24" s="80"/>
      <c r="G24" s="81"/>
      <c r="H24" s="81"/>
      <c r="I24" s="83"/>
    </row>
    <row r="25" spans="1:9" s="84" customFormat="1" ht="23.25">
      <c r="A25" s="80"/>
      <c r="B25" s="80"/>
      <c r="C25" s="80"/>
      <c r="D25" s="80"/>
      <c r="E25" s="80"/>
      <c r="F25" s="80"/>
      <c r="G25" s="81"/>
      <c r="H25" s="81"/>
      <c r="I25" s="83"/>
    </row>
    <row r="26" spans="1:9" s="84" customFormat="1" ht="23.25">
      <c r="A26" s="80"/>
      <c r="B26" s="80"/>
      <c r="C26" s="80"/>
      <c r="D26" s="80"/>
      <c r="E26" s="80"/>
      <c r="F26" s="80"/>
      <c r="G26" s="81"/>
      <c r="H26" s="81"/>
      <c r="I26" s="83"/>
    </row>
    <row r="27" spans="1:9" s="84" customFormat="1" ht="23.25">
      <c r="A27" s="80"/>
      <c r="B27" s="80"/>
      <c r="C27" s="80"/>
      <c r="D27" s="80"/>
      <c r="E27" s="80"/>
      <c r="F27" s="80"/>
      <c r="G27" s="81"/>
      <c r="H27" s="81"/>
      <c r="I27" s="83"/>
    </row>
    <row r="28" spans="1:9" s="84" customFormat="1" ht="23.25">
      <c r="A28" s="80"/>
      <c r="B28" s="80"/>
      <c r="C28" s="80"/>
      <c r="D28" s="80"/>
      <c r="E28" s="80"/>
      <c r="F28" s="80"/>
      <c r="G28" s="81"/>
      <c r="H28" s="81"/>
      <c r="I28" s="83"/>
    </row>
    <row r="29" spans="1:9" s="84" customFormat="1" ht="23.25">
      <c r="A29" s="80"/>
      <c r="B29" s="80"/>
      <c r="C29" s="80"/>
      <c r="D29" s="80"/>
      <c r="E29" s="80"/>
      <c r="F29" s="80"/>
      <c r="G29" s="81"/>
      <c r="H29" s="81"/>
      <c r="I29" s="83"/>
    </row>
    <row r="30" spans="1:9" s="84" customFormat="1" ht="23.25">
      <c r="A30" s="80"/>
      <c r="B30" s="80"/>
      <c r="C30" s="80"/>
      <c r="D30" s="80"/>
      <c r="E30" s="80"/>
      <c r="F30" s="80"/>
      <c r="G30" s="81"/>
      <c r="H30" s="81"/>
      <c r="I30" s="83"/>
    </row>
    <row r="31" spans="1:9" s="84" customFormat="1" ht="23.25">
      <c r="A31" s="80"/>
      <c r="B31" s="80"/>
      <c r="C31" s="80"/>
      <c r="D31" s="80"/>
      <c r="E31" s="80"/>
      <c r="F31" s="80"/>
      <c r="G31" s="81"/>
      <c r="H31" s="81"/>
      <c r="I31" s="83"/>
    </row>
    <row r="32" spans="1:9" s="84" customFormat="1" ht="23.25">
      <c r="A32" s="80"/>
      <c r="B32" s="80"/>
      <c r="C32" s="80"/>
      <c r="D32" s="80"/>
      <c r="E32" s="80"/>
      <c r="F32" s="80"/>
      <c r="G32" s="81"/>
      <c r="H32" s="81"/>
      <c r="I32" s="83"/>
    </row>
    <row r="33" spans="1:9" s="84" customFormat="1" ht="23.25">
      <c r="A33" s="80"/>
      <c r="B33" s="80"/>
      <c r="C33" s="80"/>
      <c r="D33" s="80"/>
      <c r="E33" s="80"/>
      <c r="F33" s="80"/>
      <c r="G33" s="81"/>
      <c r="H33" s="81"/>
      <c r="I33" s="83"/>
    </row>
    <row r="34" spans="1:9" s="84" customFormat="1">
      <c r="A34" s="87"/>
      <c r="B34" s="87"/>
      <c r="C34" s="87"/>
      <c r="D34" s="87"/>
      <c r="E34" s="87"/>
      <c r="F34" s="87"/>
      <c r="G34" s="87"/>
      <c r="H34" s="87"/>
      <c r="I34" s="83"/>
    </row>
    <row r="35" spans="1:9" s="84" customFormat="1">
      <c r="A35" s="87"/>
      <c r="B35" s="87"/>
      <c r="C35" s="87"/>
      <c r="D35" s="87"/>
      <c r="E35" s="87"/>
      <c r="F35" s="87"/>
      <c r="G35" s="87"/>
      <c r="H35" s="87"/>
      <c r="I35" s="83"/>
    </row>
    <row r="36" spans="1:9" s="84" customFormat="1">
      <c r="A36" s="87"/>
      <c r="B36" s="87"/>
      <c r="C36" s="87"/>
      <c r="D36" s="87"/>
      <c r="E36" s="87"/>
      <c r="F36" s="87"/>
      <c r="G36" s="87"/>
      <c r="H36" s="87"/>
      <c r="I36" s="83"/>
    </row>
    <row r="37" spans="1:9" s="84" customFormat="1">
      <c r="A37" s="87"/>
      <c r="B37" s="87"/>
      <c r="C37" s="87"/>
      <c r="D37" s="87"/>
      <c r="E37" s="87"/>
      <c r="F37" s="87"/>
      <c r="G37" s="87"/>
      <c r="H37" s="87"/>
      <c r="I37" s="83"/>
    </row>
    <row r="38" spans="1:9" s="84" customFormat="1">
      <c r="A38" s="87"/>
      <c r="B38" s="87"/>
      <c r="C38" s="87"/>
      <c r="D38" s="87"/>
      <c r="E38" s="87"/>
      <c r="F38" s="87"/>
      <c r="G38" s="87"/>
      <c r="H38" s="87"/>
      <c r="I38" s="83"/>
    </row>
    <row r="39" spans="1:9" s="84" customFormat="1">
      <c r="A39" s="87"/>
      <c r="B39" s="87"/>
      <c r="C39" s="87"/>
      <c r="D39" s="87"/>
      <c r="E39" s="87"/>
      <c r="F39" s="87"/>
      <c r="G39" s="87"/>
      <c r="H39" s="87"/>
      <c r="I39" s="83"/>
    </row>
    <row r="40" spans="1:9" s="84" customFormat="1">
      <c r="A40" s="87"/>
      <c r="B40" s="87"/>
      <c r="C40" s="87"/>
      <c r="D40" s="87"/>
      <c r="E40" s="87"/>
      <c r="F40" s="87"/>
      <c r="G40" s="87"/>
      <c r="H40" s="87"/>
      <c r="I40" s="83"/>
    </row>
    <row r="41" spans="1:9" s="84" customFormat="1">
      <c r="A41" s="87"/>
      <c r="B41" s="87"/>
      <c r="C41" s="87"/>
      <c r="D41" s="87"/>
      <c r="E41" s="87"/>
      <c r="F41" s="87"/>
      <c r="G41" s="87"/>
      <c r="H41" s="87"/>
      <c r="I41" s="83"/>
    </row>
    <row r="42" spans="1:9" s="84" customFormat="1">
      <c r="A42" s="87"/>
      <c r="B42" s="87"/>
      <c r="C42" s="87"/>
      <c r="D42" s="87"/>
      <c r="E42" s="87"/>
      <c r="F42" s="87"/>
      <c r="G42" s="87"/>
      <c r="H42" s="87"/>
      <c r="I42" s="83"/>
    </row>
    <row r="43" spans="1:9" s="84" customFormat="1">
      <c r="I43" s="83"/>
    </row>
    <row r="44" spans="1:9">
      <c r="I44" s="90"/>
    </row>
    <row r="45" spans="1:9">
      <c r="A45" s="167"/>
      <c r="B45" s="167"/>
      <c r="C45" s="167"/>
      <c r="D45" s="167"/>
      <c r="E45" s="167"/>
      <c r="F45" s="167"/>
      <c r="I45" s="90"/>
    </row>
    <row r="46" spans="1:9">
      <c r="I46" s="90"/>
    </row>
    <row r="47" spans="1:9">
      <c r="A47" s="91"/>
      <c r="B47" s="91"/>
      <c r="G47" s="91"/>
      <c r="H47" s="91"/>
      <c r="I47" s="90"/>
    </row>
    <row r="48" spans="1:9">
      <c r="I48" s="90"/>
    </row>
    <row r="49" spans="9:9">
      <c r="I49" s="90"/>
    </row>
    <row r="50" spans="9:9">
      <c r="I50" s="90"/>
    </row>
    <row r="51" spans="9:9">
      <c r="I51" s="90"/>
    </row>
    <row r="52" spans="9:9">
      <c r="I52" s="90"/>
    </row>
    <row r="53" spans="9:9">
      <c r="I53" s="90"/>
    </row>
    <row r="63" spans="9:9" ht="20.100000000000001" customHeight="1"/>
    <row r="64" spans="9:9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</sheetData>
  <mergeCells count="4">
    <mergeCell ref="A4:H4"/>
    <mergeCell ref="A6:H6"/>
    <mergeCell ref="A14:H14"/>
    <mergeCell ref="A45:F45"/>
  </mergeCells>
  <printOptions horizontalCentered="1" verticalCentered="1"/>
  <pageMargins left="0" right="0" top="0" bottom="0" header="0" footer="0"/>
  <pageSetup paperSize="9" orientation="portrait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4F2F-7110-476F-9309-FF62CB49F8C7}">
  <dimension ref="A1:AH596"/>
  <sheetViews>
    <sheetView showGridLines="0" tabSelected="1" view="pageBreakPreview" topLeftCell="A69" zoomScaleNormal="100" zoomScaleSheetLayoutView="100" zoomScalePageLayoutView="90" workbookViewId="0">
      <selection activeCell="C94" sqref="C94:F94"/>
    </sheetView>
  </sheetViews>
  <sheetFormatPr baseColWidth="10" defaultColWidth="11.42578125" defaultRowHeight="15" customHeight="1"/>
  <cols>
    <col min="1" max="1" width="3" style="13" customWidth="1"/>
    <col min="2" max="2" width="7.140625" style="8" customWidth="1"/>
    <col min="3" max="3" width="1.5703125" style="39" customWidth="1"/>
    <col min="4" max="4" width="2.42578125" style="40" customWidth="1"/>
    <col min="5" max="5" width="30.42578125" style="40" customWidth="1"/>
    <col min="6" max="6" width="64.5703125" style="3" customWidth="1"/>
    <col min="7" max="7" width="5.5703125" style="1" customWidth="1"/>
    <col min="8" max="8" width="5" style="1" customWidth="1"/>
    <col min="9" max="9" width="12.42578125" style="50" bestFit="1" customWidth="1"/>
    <col min="10" max="10" width="19.42578125" style="10" customWidth="1"/>
    <col min="11" max="11" width="3" style="2" customWidth="1"/>
    <col min="12" max="12" width="5.5703125" style="13" customWidth="1"/>
    <col min="13" max="13" width="11.42578125" style="13" customWidth="1"/>
    <col min="14" max="16384" width="11.42578125" style="13"/>
  </cols>
  <sheetData>
    <row r="1" spans="1:13" ht="18" customHeight="1" thickBo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3" ht="18" customHeight="1">
      <c r="A2" s="17"/>
      <c r="B2" s="18"/>
      <c r="C2" s="19"/>
      <c r="D2" s="20"/>
      <c r="E2" s="20"/>
      <c r="F2" s="20"/>
      <c r="G2" s="21"/>
      <c r="H2" s="20"/>
      <c r="I2" s="42"/>
      <c r="J2" s="22"/>
      <c r="K2" s="33"/>
      <c r="L2" s="15"/>
      <c r="M2" s="17"/>
    </row>
    <row r="3" spans="1:13" ht="18" customHeight="1">
      <c r="A3" s="17"/>
      <c r="B3" s="173" t="s">
        <v>60</v>
      </c>
      <c r="C3" s="174"/>
      <c r="D3" s="174"/>
      <c r="E3" s="174"/>
      <c r="F3" s="174"/>
      <c r="G3" s="174"/>
      <c r="H3" s="174"/>
      <c r="I3" s="174"/>
      <c r="J3" s="175"/>
      <c r="K3" s="34"/>
      <c r="M3" s="17"/>
    </row>
    <row r="4" spans="1:13" ht="18" customHeight="1">
      <c r="A4" s="17"/>
      <c r="B4" s="176"/>
      <c r="C4" s="174"/>
      <c r="D4" s="174"/>
      <c r="E4" s="174"/>
      <c r="F4" s="174"/>
      <c r="G4" s="174"/>
      <c r="H4" s="174"/>
      <c r="I4" s="174"/>
      <c r="J4" s="175"/>
      <c r="K4" s="33"/>
      <c r="L4" s="15"/>
      <c r="M4" s="17"/>
    </row>
    <row r="5" spans="1:13" ht="18" customHeight="1">
      <c r="A5" s="17"/>
      <c r="B5" s="69"/>
      <c r="C5" s="70"/>
      <c r="D5" s="70"/>
      <c r="E5" s="70"/>
      <c r="F5" s="153" t="s">
        <v>68</v>
      </c>
      <c r="G5" s="70"/>
      <c r="H5" s="70"/>
      <c r="I5" s="70"/>
      <c r="J5" s="71"/>
      <c r="K5" s="34"/>
      <c r="M5" s="17"/>
    </row>
    <row r="6" spans="1:13" ht="18" customHeight="1" thickBot="1">
      <c r="A6" s="17"/>
      <c r="B6" s="23"/>
      <c r="C6" s="24"/>
      <c r="D6" s="24"/>
      <c r="E6" s="24"/>
      <c r="F6" s="24"/>
      <c r="G6" s="25"/>
      <c r="H6" s="24"/>
      <c r="I6" s="43"/>
      <c r="J6" s="26"/>
      <c r="K6" s="33"/>
      <c r="L6" s="15"/>
      <c r="M6" s="17"/>
    </row>
    <row r="7" spans="1:13" s="14" customFormat="1" ht="15.75">
      <c r="A7" s="17"/>
      <c r="B7" s="27" t="s">
        <v>0</v>
      </c>
      <c r="C7" s="72" t="s">
        <v>1</v>
      </c>
      <c r="D7" s="73"/>
      <c r="E7" s="73"/>
      <c r="F7" s="73"/>
      <c r="G7" s="28" t="s">
        <v>2</v>
      </c>
      <c r="H7" s="28" t="s">
        <v>3</v>
      </c>
      <c r="I7" s="44" t="s">
        <v>4</v>
      </c>
      <c r="J7" s="54" t="s">
        <v>5</v>
      </c>
      <c r="K7" s="33"/>
      <c r="L7" s="15"/>
    </row>
    <row r="8" spans="1:13" s="14" customFormat="1" ht="17.25" customHeight="1">
      <c r="A8" s="17"/>
      <c r="B8" s="29"/>
      <c r="C8" s="74"/>
      <c r="D8" s="75"/>
      <c r="E8" s="75"/>
      <c r="F8" s="75"/>
      <c r="G8" s="4"/>
      <c r="H8" s="4"/>
      <c r="I8" s="45" t="s">
        <v>6</v>
      </c>
      <c r="J8" s="55" t="s">
        <v>6</v>
      </c>
      <c r="K8" s="34"/>
      <c r="L8" s="13"/>
    </row>
    <row r="9" spans="1:13" s="16" customFormat="1" ht="12.75">
      <c r="A9"/>
      <c r="B9" s="31"/>
      <c r="C9" s="154" t="s">
        <v>26</v>
      </c>
      <c r="D9" s="155"/>
      <c r="E9" s="155"/>
      <c r="F9" s="6"/>
      <c r="G9" s="5"/>
      <c r="H9" s="5"/>
      <c r="I9" s="47"/>
      <c r="J9" s="61"/>
      <c r="K9" s="2"/>
    </row>
    <row r="10" spans="1:13" s="14" customFormat="1" ht="15.75">
      <c r="A10"/>
      <c r="B10" s="31"/>
      <c r="C10" s="156"/>
      <c r="D10" s="157" t="s">
        <v>7</v>
      </c>
      <c r="E10" s="158" t="s">
        <v>70</v>
      </c>
      <c r="F10" s="159"/>
      <c r="G10" s="5" t="s">
        <v>11</v>
      </c>
      <c r="H10" s="5">
        <v>1</v>
      </c>
      <c r="I10" s="160"/>
      <c r="J10" s="60">
        <f t="shared" ref="J10:J11" si="0">H10*I10</f>
        <v>0</v>
      </c>
      <c r="K10" s="2"/>
      <c r="L10" s="13"/>
    </row>
    <row r="11" spans="1:13" s="14" customFormat="1" ht="15.75">
      <c r="A11"/>
      <c r="B11" s="31"/>
      <c r="C11" s="156"/>
      <c r="D11" s="157" t="s">
        <v>7</v>
      </c>
      <c r="E11" s="158" t="s">
        <v>71</v>
      </c>
      <c r="F11" s="159"/>
      <c r="G11" s="5" t="s">
        <v>11</v>
      </c>
      <c r="H11" s="5">
        <v>1</v>
      </c>
      <c r="I11" s="160"/>
      <c r="J11" s="60">
        <f t="shared" si="0"/>
        <v>0</v>
      </c>
      <c r="K11" s="2"/>
      <c r="L11" s="13"/>
    </row>
    <row r="12" spans="1:13" s="16" customFormat="1" ht="6" customHeight="1">
      <c r="A12"/>
      <c r="B12" s="31"/>
      <c r="C12" s="161"/>
      <c r="D12" s="155"/>
      <c r="E12" s="155"/>
      <c r="F12" s="6"/>
      <c r="G12" s="5"/>
      <c r="H12" s="5"/>
      <c r="I12" s="47"/>
      <c r="J12" s="61"/>
      <c r="K12" s="2"/>
    </row>
    <row r="13" spans="1:13" ht="15.75" customHeight="1">
      <c r="A13"/>
      <c r="B13" s="31"/>
      <c r="C13" s="177" t="s">
        <v>59</v>
      </c>
      <c r="D13" s="178"/>
      <c r="E13" s="178"/>
      <c r="F13" s="179"/>
      <c r="G13" s="5"/>
      <c r="H13" s="5"/>
      <c r="I13" s="47"/>
      <c r="J13" s="162">
        <f>SUM(J9:J12)</f>
        <v>0</v>
      </c>
    </row>
    <row r="14" spans="1:13" s="16" customFormat="1" ht="12.75">
      <c r="A14" s="17"/>
      <c r="B14" s="32"/>
      <c r="C14" s="37"/>
      <c r="D14" s="38"/>
      <c r="E14" s="38"/>
      <c r="F14" s="11"/>
      <c r="G14" s="9"/>
      <c r="H14" s="9"/>
      <c r="I14" s="49"/>
      <c r="J14" s="63"/>
      <c r="K14" s="34"/>
    </row>
    <row r="15" spans="1:13" s="15" customFormat="1">
      <c r="A15" s="17"/>
      <c r="B15" s="30">
        <v>2</v>
      </c>
      <c r="C15" s="36" t="s">
        <v>63</v>
      </c>
      <c r="D15" s="56"/>
      <c r="E15" s="56"/>
      <c r="F15" s="57"/>
      <c r="G15" s="12"/>
      <c r="H15" s="12"/>
      <c r="I15" s="46"/>
      <c r="J15" s="58"/>
      <c r="K15" s="33"/>
    </row>
    <row r="16" spans="1:13" ht="19.5" customHeight="1">
      <c r="A16" s="17"/>
      <c r="B16" s="31"/>
      <c r="C16" s="35"/>
      <c r="D16" s="67" t="s">
        <v>7</v>
      </c>
      <c r="E16" s="168" t="s">
        <v>10</v>
      </c>
      <c r="F16" s="169"/>
      <c r="G16" s="5" t="s">
        <v>11</v>
      </c>
      <c r="H16" s="5">
        <v>1</v>
      </c>
      <c r="I16" s="51"/>
      <c r="J16" s="60">
        <f t="shared" ref="J16:J20" si="1">H16*I16</f>
        <v>0</v>
      </c>
      <c r="K16" s="34"/>
    </row>
    <row r="17" spans="1:11" ht="15.75" customHeight="1">
      <c r="A17" s="17"/>
      <c r="B17" s="31"/>
      <c r="C17" s="35"/>
      <c r="D17" s="59" t="s">
        <v>7</v>
      </c>
      <c r="E17" s="168" t="s">
        <v>22</v>
      </c>
      <c r="F17" s="169"/>
      <c r="G17" s="52" t="s">
        <v>11</v>
      </c>
      <c r="H17" s="5">
        <v>1</v>
      </c>
      <c r="I17" s="51"/>
      <c r="J17" s="60">
        <f t="shared" si="1"/>
        <v>0</v>
      </c>
      <c r="K17" s="34"/>
    </row>
    <row r="18" spans="1:11" ht="15.75" customHeight="1">
      <c r="A18" s="17"/>
      <c r="B18" s="31"/>
      <c r="C18" s="35"/>
      <c r="D18" s="59" t="s">
        <v>7</v>
      </c>
      <c r="E18" s="168" t="s">
        <v>12</v>
      </c>
      <c r="F18" s="169"/>
      <c r="G18" s="5" t="s">
        <v>11</v>
      </c>
      <c r="H18" s="5">
        <v>1</v>
      </c>
      <c r="I18" s="51"/>
      <c r="J18" s="60">
        <f t="shared" si="1"/>
        <v>0</v>
      </c>
      <c r="K18" s="34"/>
    </row>
    <row r="19" spans="1:11" ht="15.75" customHeight="1">
      <c r="A19" s="17"/>
      <c r="B19" s="31"/>
      <c r="C19" s="35"/>
      <c r="D19" s="59" t="s">
        <v>7</v>
      </c>
      <c r="E19" s="168" t="s">
        <v>13</v>
      </c>
      <c r="F19" s="169"/>
      <c r="G19" s="52" t="s">
        <v>11</v>
      </c>
      <c r="H19" s="5">
        <v>1</v>
      </c>
      <c r="I19" s="51"/>
      <c r="J19" s="60">
        <f t="shared" si="1"/>
        <v>0</v>
      </c>
      <c r="K19" s="34"/>
    </row>
    <row r="20" spans="1:11" ht="15.75" customHeight="1">
      <c r="A20" s="17"/>
      <c r="B20" s="31"/>
      <c r="C20" s="35"/>
      <c r="D20" s="59" t="s">
        <v>7</v>
      </c>
      <c r="E20" s="168" t="s">
        <v>38</v>
      </c>
      <c r="F20" s="169"/>
      <c r="G20" s="52" t="s">
        <v>11</v>
      </c>
      <c r="H20" s="5">
        <v>1</v>
      </c>
      <c r="I20" s="51"/>
      <c r="J20" s="60">
        <f t="shared" si="1"/>
        <v>0</v>
      </c>
      <c r="K20" s="34"/>
    </row>
    <row r="21" spans="1:11" s="16" customFormat="1" ht="6" customHeight="1">
      <c r="A21" s="17"/>
      <c r="B21" s="31"/>
      <c r="C21" s="35"/>
      <c r="D21" s="53"/>
      <c r="E21" s="53"/>
      <c r="F21" s="6"/>
      <c r="G21" s="5"/>
      <c r="H21" s="5"/>
      <c r="I21" s="47"/>
      <c r="J21" s="61"/>
      <c r="K21" s="34"/>
    </row>
    <row r="22" spans="1:11" s="16" customFormat="1" ht="6" customHeight="1">
      <c r="A22" s="17"/>
      <c r="B22" s="31"/>
      <c r="C22" s="35"/>
      <c r="D22" s="53"/>
      <c r="E22" s="53"/>
      <c r="F22" s="6"/>
      <c r="G22" s="5"/>
      <c r="H22" s="5"/>
      <c r="I22" s="47"/>
      <c r="J22" s="61"/>
      <c r="K22" s="34"/>
    </row>
    <row r="23" spans="1:11" ht="15.75" customHeight="1">
      <c r="A23" s="17"/>
      <c r="B23" s="31"/>
      <c r="C23" s="170" t="s">
        <v>29</v>
      </c>
      <c r="D23" s="171"/>
      <c r="E23" s="171"/>
      <c r="F23" s="172"/>
      <c r="G23" s="41"/>
      <c r="H23" s="41"/>
      <c r="I23" s="48"/>
      <c r="J23" s="62">
        <f>SUM(J13:J21)</f>
        <v>0</v>
      </c>
      <c r="K23" s="34"/>
    </row>
    <row r="24" spans="1:11" s="16" customFormat="1" ht="12.75">
      <c r="A24" s="17"/>
      <c r="B24" s="32"/>
      <c r="C24" s="37"/>
      <c r="D24" s="38"/>
      <c r="E24" s="38"/>
      <c r="F24" s="11"/>
      <c r="G24" s="9"/>
      <c r="H24" s="9"/>
      <c r="I24" s="49"/>
      <c r="J24" s="63"/>
      <c r="K24" s="34"/>
    </row>
    <row r="25" spans="1:11" s="16" customFormat="1">
      <c r="A25" s="17"/>
      <c r="B25" s="30">
        <v>3</v>
      </c>
      <c r="C25" s="77" t="s">
        <v>61</v>
      </c>
      <c r="D25" s="53"/>
      <c r="E25" s="53"/>
      <c r="F25" s="6"/>
      <c r="G25" s="5"/>
      <c r="H25" s="5"/>
      <c r="I25" s="47"/>
      <c r="J25" s="61"/>
      <c r="K25" s="34"/>
    </row>
    <row r="26" spans="1:11" s="16" customFormat="1" ht="12.75">
      <c r="A26" s="17"/>
      <c r="B26" s="31"/>
      <c r="C26" s="35"/>
      <c r="D26" s="53"/>
      <c r="E26" s="53"/>
      <c r="F26" s="6"/>
      <c r="G26" s="5"/>
      <c r="H26" s="5"/>
      <c r="I26" s="47"/>
      <c r="J26" s="61"/>
      <c r="K26" s="34"/>
    </row>
    <row r="27" spans="1:11" s="16" customFormat="1" ht="12.75">
      <c r="A27" s="17"/>
      <c r="B27" s="31" t="s">
        <v>72</v>
      </c>
      <c r="C27" s="77" t="s">
        <v>30</v>
      </c>
      <c r="D27" s="53"/>
      <c r="E27" s="53"/>
      <c r="F27" s="6"/>
      <c r="G27" s="5"/>
      <c r="H27" s="5"/>
      <c r="I27" s="47"/>
      <c r="J27" s="61"/>
      <c r="K27" s="34"/>
    </row>
    <row r="28" spans="1:11" s="16" customFormat="1" ht="12.75" customHeight="1">
      <c r="A28" s="17"/>
      <c r="B28" s="31"/>
      <c r="C28" s="35"/>
      <c r="D28" s="53" t="s">
        <v>7</v>
      </c>
      <c r="E28" s="168" t="s">
        <v>31</v>
      </c>
      <c r="F28" s="169"/>
      <c r="G28" s="5" t="s">
        <v>11</v>
      </c>
      <c r="H28" s="5">
        <v>1</v>
      </c>
      <c r="I28" s="47"/>
      <c r="J28" s="60">
        <f t="shared" ref="J28:J29" si="2">H28*I28</f>
        <v>0</v>
      </c>
      <c r="K28" s="34"/>
    </row>
    <row r="29" spans="1:11" s="16" customFormat="1" ht="12.75">
      <c r="A29" s="17"/>
      <c r="B29" s="31"/>
      <c r="C29" s="35"/>
      <c r="D29" s="53" t="s">
        <v>7</v>
      </c>
      <c r="E29" s="168" t="s">
        <v>32</v>
      </c>
      <c r="F29" s="169"/>
      <c r="G29" s="5" t="s">
        <v>11</v>
      </c>
      <c r="H29" s="5">
        <v>1</v>
      </c>
      <c r="I29" s="47"/>
      <c r="J29" s="60">
        <f t="shared" si="2"/>
        <v>0</v>
      </c>
      <c r="K29" s="34"/>
    </row>
    <row r="30" spans="1:11" s="16" customFormat="1" ht="12.75">
      <c r="A30" s="17"/>
      <c r="B30" s="31"/>
      <c r="C30" s="35"/>
      <c r="D30" s="53"/>
      <c r="E30" s="66"/>
      <c r="F30" s="66"/>
      <c r="G30" s="5"/>
      <c r="H30" s="5"/>
      <c r="I30" s="47"/>
      <c r="J30" s="61"/>
      <c r="K30" s="34"/>
    </row>
    <row r="31" spans="1:11" s="16" customFormat="1" ht="12.75">
      <c r="A31" s="17"/>
      <c r="B31" s="31"/>
      <c r="C31" s="180" t="s">
        <v>78</v>
      </c>
      <c r="D31" s="181"/>
      <c r="E31" s="181"/>
      <c r="F31" s="182"/>
      <c r="G31" s="41"/>
      <c r="H31" s="41"/>
      <c r="I31" s="48"/>
      <c r="J31" s="62">
        <f>+SUM(J28:J29)</f>
        <v>0</v>
      </c>
      <c r="K31" s="34"/>
    </row>
    <row r="32" spans="1:11" s="16" customFormat="1" ht="12.75">
      <c r="A32" s="17"/>
      <c r="B32" s="31"/>
      <c r="C32" s="35"/>
      <c r="D32" s="53"/>
      <c r="E32" s="53"/>
      <c r="F32" s="6"/>
      <c r="G32" s="5"/>
      <c r="H32" s="5"/>
      <c r="I32" s="47"/>
      <c r="J32" s="61"/>
      <c r="K32" s="34"/>
    </row>
    <row r="33" spans="1:11" s="16" customFormat="1" ht="12.75">
      <c r="A33" s="17"/>
      <c r="B33" s="31" t="s">
        <v>73</v>
      </c>
      <c r="C33" s="36" t="s">
        <v>35</v>
      </c>
      <c r="D33" s="53"/>
      <c r="E33" s="53"/>
      <c r="F33" s="6"/>
      <c r="G33" s="5"/>
      <c r="H33" s="5"/>
      <c r="I33" s="47"/>
      <c r="J33" s="61"/>
      <c r="K33" s="34"/>
    </row>
    <row r="34" spans="1:11" s="16" customFormat="1" ht="12.75">
      <c r="A34" s="17"/>
      <c r="B34" s="31"/>
      <c r="C34" s="35"/>
      <c r="D34" s="53" t="s">
        <v>7</v>
      </c>
      <c r="E34" s="168" t="s">
        <v>28</v>
      </c>
      <c r="F34" s="169"/>
      <c r="G34" s="5" t="s">
        <v>11</v>
      </c>
      <c r="H34" s="52">
        <v>1</v>
      </c>
      <c r="I34" s="47"/>
      <c r="J34" s="60">
        <f t="shared" ref="J34:J35" si="3">H34*I34</f>
        <v>0</v>
      </c>
      <c r="K34" s="34"/>
    </row>
    <row r="35" spans="1:11" s="16" customFormat="1" ht="12.75">
      <c r="A35" s="17"/>
      <c r="B35" s="31"/>
      <c r="C35" s="35"/>
      <c r="D35" s="53" t="s">
        <v>7</v>
      </c>
      <c r="E35" s="168" t="s">
        <v>15</v>
      </c>
      <c r="F35" s="169"/>
      <c r="G35" s="5" t="s">
        <v>9</v>
      </c>
      <c r="H35" s="52">
        <v>320</v>
      </c>
      <c r="I35" s="47"/>
      <c r="J35" s="60">
        <f t="shared" si="3"/>
        <v>0</v>
      </c>
      <c r="K35" s="34"/>
    </row>
    <row r="36" spans="1:11" s="16" customFormat="1" ht="12.75">
      <c r="A36" s="17"/>
      <c r="B36" s="31"/>
      <c r="C36" s="35"/>
      <c r="D36" s="53"/>
      <c r="E36" s="53"/>
      <c r="F36" s="6"/>
      <c r="G36" s="5"/>
      <c r="H36" s="5"/>
      <c r="I36" s="47"/>
      <c r="J36" s="61"/>
      <c r="K36" s="34"/>
    </row>
    <row r="37" spans="1:11" s="16" customFormat="1" ht="12.75">
      <c r="A37" s="17"/>
      <c r="B37" s="31"/>
      <c r="C37" s="35"/>
      <c r="D37" s="183" t="s">
        <v>33</v>
      </c>
      <c r="E37" s="183"/>
      <c r="F37" s="184"/>
      <c r="G37" s="5"/>
      <c r="H37" s="5"/>
      <c r="I37" s="47"/>
      <c r="J37" s="61"/>
      <c r="K37" s="34"/>
    </row>
    <row r="38" spans="1:11" s="16" customFormat="1" ht="12.75">
      <c r="A38" s="17"/>
      <c r="B38" s="31"/>
      <c r="C38" s="35"/>
      <c r="D38" s="53" t="s">
        <v>7</v>
      </c>
      <c r="E38" s="168" t="s">
        <v>8</v>
      </c>
      <c r="F38" s="169"/>
      <c r="G38" s="5" t="s">
        <v>2</v>
      </c>
      <c r="H38" s="5">
        <v>15</v>
      </c>
      <c r="I38" s="47"/>
      <c r="J38" s="60">
        <f>H37*I37</f>
        <v>0</v>
      </c>
      <c r="K38" s="34"/>
    </row>
    <row r="39" spans="1:11" s="16" customFormat="1" ht="12.75">
      <c r="A39" s="17"/>
      <c r="B39" s="31"/>
      <c r="C39" s="35"/>
      <c r="D39" s="53" t="s">
        <v>7</v>
      </c>
      <c r="E39" s="168" t="s">
        <v>17</v>
      </c>
      <c r="F39" s="169"/>
      <c r="G39" s="5" t="s">
        <v>2</v>
      </c>
      <c r="H39" s="5">
        <v>15</v>
      </c>
      <c r="I39" s="47"/>
      <c r="J39" s="60">
        <f>H38*I38</f>
        <v>0</v>
      </c>
      <c r="K39" s="34"/>
    </row>
    <row r="40" spans="1:11" s="16" customFormat="1" ht="12.75">
      <c r="A40" s="17"/>
      <c r="B40" s="31"/>
      <c r="C40" s="35"/>
      <c r="D40" s="53"/>
      <c r="E40" s="53"/>
      <c r="F40" s="6"/>
      <c r="G40" s="5"/>
      <c r="H40" s="5"/>
      <c r="I40" s="47"/>
      <c r="J40" s="61"/>
      <c r="K40" s="34"/>
    </row>
    <row r="41" spans="1:11" s="16" customFormat="1" ht="12.75">
      <c r="A41" s="17"/>
      <c r="B41" s="31"/>
      <c r="C41" s="76"/>
      <c r="D41" s="183" t="s">
        <v>21</v>
      </c>
      <c r="E41" s="183"/>
      <c r="F41" s="184"/>
      <c r="G41" s="5"/>
      <c r="H41" s="5"/>
      <c r="I41" s="47"/>
      <c r="J41" s="61"/>
      <c r="K41" s="34"/>
    </row>
    <row r="42" spans="1:11" s="16" customFormat="1" ht="12.75">
      <c r="A42" s="17"/>
      <c r="B42" s="31"/>
      <c r="C42" s="35"/>
      <c r="D42" s="53" t="s">
        <v>7</v>
      </c>
      <c r="E42" s="68" t="s">
        <v>8</v>
      </c>
      <c r="F42" s="6"/>
      <c r="G42" s="5" t="s">
        <v>2</v>
      </c>
      <c r="H42" s="5">
        <v>15</v>
      </c>
      <c r="I42" s="47"/>
      <c r="J42" s="60">
        <f>H41*I41</f>
        <v>0</v>
      </c>
      <c r="K42" s="34"/>
    </row>
    <row r="43" spans="1:11" s="16" customFormat="1" ht="12.75">
      <c r="A43" s="17"/>
      <c r="B43" s="31"/>
      <c r="C43" s="35"/>
      <c r="D43" s="53" t="s">
        <v>7</v>
      </c>
      <c r="E43" s="68" t="s">
        <v>18</v>
      </c>
      <c r="F43" s="6"/>
      <c r="G43" s="5" t="s">
        <v>2</v>
      </c>
      <c r="H43" s="5">
        <v>15</v>
      </c>
      <c r="I43" s="47"/>
      <c r="J43" s="60">
        <f t="shared" ref="J43:J44" si="4">H42*I42</f>
        <v>0</v>
      </c>
      <c r="K43" s="34"/>
    </row>
    <row r="44" spans="1:11" s="16" customFormat="1" ht="12.75">
      <c r="A44" s="17"/>
      <c r="B44" s="31"/>
      <c r="C44" s="35"/>
      <c r="D44" s="53" t="s">
        <v>7</v>
      </c>
      <c r="E44" s="68" t="s">
        <v>17</v>
      </c>
      <c r="F44" s="6"/>
      <c r="G44" s="5" t="s">
        <v>2</v>
      </c>
      <c r="H44" s="5">
        <v>15</v>
      </c>
      <c r="I44" s="47"/>
      <c r="J44" s="60">
        <f t="shared" si="4"/>
        <v>0</v>
      </c>
      <c r="K44" s="34"/>
    </row>
    <row r="45" spans="1:11" s="16" customFormat="1" ht="12.75">
      <c r="A45" s="17"/>
      <c r="B45" s="31"/>
      <c r="C45" s="35"/>
      <c r="D45" s="53"/>
      <c r="E45" s="53"/>
      <c r="F45" s="6"/>
      <c r="G45" s="5"/>
      <c r="H45" s="5"/>
      <c r="I45" s="47"/>
      <c r="J45" s="61"/>
      <c r="K45" s="34"/>
    </row>
    <row r="46" spans="1:11" s="16" customFormat="1" ht="12.75">
      <c r="A46" s="17"/>
      <c r="B46" s="31"/>
      <c r="C46" s="35"/>
      <c r="D46" s="183" t="s">
        <v>34</v>
      </c>
      <c r="E46" s="183"/>
      <c r="F46" s="184"/>
      <c r="G46" s="5"/>
      <c r="H46" s="5"/>
      <c r="I46" s="47"/>
      <c r="J46" s="61"/>
      <c r="K46" s="34"/>
    </row>
    <row r="47" spans="1:11" s="16" customFormat="1" ht="12.75">
      <c r="A47" s="17"/>
      <c r="B47" s="31"/>
      <c r="C47" s="35"/>
      <c r="D47" s="59" t="s">
        <v>7</v>
      </c>
      <c r="E47" s="68" t="s">
        <v>16</v>
      </c>
      <c r="F47" s="6"/>
      <c r="G47" s="5" t="s">
        <v>27</v>
      </c>
      <c r="H47" s="5">
        <v>200</v>
      </c>
      <c r="I47" s="47"/>
      <c r="J47" s="60">
        <f>H46*I46</f>
        <v>0</v>
      </c>
      <c r="K47" s="34"/>
    </row>
    <row r="48" spans="1:11" s="16" customFormat="1" ht="12.75">
      <c r="A48" s="17"/>
      <c r="B48" s="31"/>
      <c r="C48" s="35"/>
      <c r="D48" s="59" t="s">
        <v>7</v>
      </c>
      <c r="E48" s="168" t="s">
        <v>53</v>
      </c>
      <c r="F48" s="169"/>
      <c r="G48" s="5" t="s">
        <v>11</v>
      </c>
      <c r="H48" s="5">
        <v>1</v>
      </c>
      <c r="I48" s="47"/>
      <c r="J48" s="60">
        <f>H47*I47</f>
        <v>0</v>
      </c>
      <c r="K48" s="34"/>
    </row>
    <row r="49" spans="1:11" s="16" customFormat="1" ht="12.75">
      <c r="A49" s="17"/>
      <c r="B49" s="31"/>
      <c r="C49" s="35"/>
      <c r="D49" s="59"/>
      <c r="E49" s="66"/>
      <c r="F49" s="6"/>
      <c r="G49" s="5"/>
      <c r="H49" s="5"/>
      <c r="I49" s="47"/>
      <c r="J49" s="61"/>
      <c r="K49" s="34"/>
    </row>
    <row r="50" spans="1:11" s="16" customFormat="1" ht="12.75">
      <c r="A50" s="17"/>
      <c r="B50" s="31"/>
      <c r="C50" s="180" t="s">
        <v>79</v>
      </c>
      <c r="D50" s="181"/>
      <c r="E50" s="181"/>
      <c r="F50" s="182"/>
      <c r="G50" s="41"/>
      <c r="H50" s="41"/>
      <c r="I50" s="48"/>
      <c r="J50" s="62">
        <f>+SUM(J34:J48)</f>
        <v>0</v>
      </c>
      <c r="K50" s="34"/>
    </row>
    <row r="51" spans="1:11" s="16" customFormat="1" ht="12.75">
      <c r="A51" s="17"/>
      <c r="B51" s="31"/>
      <c r="C51" s="35"/>
      <c r="D51" s="53"/>
      <c r="E51" s="53"/>
      <c r="F51" s="6"/>
      <c r="G51" s="5"/>
      <c r="H51" s="5"/>
      <c r="I51" s="47"/>
      <c r="J51" s="61"/>
      <c r="K51" s="34"/>
    </row>
    <row r="52" spans="1:11" s="16" customFormat="1" ht="12.75">
      <c r="A52" s="17"/>
      <c r="B52" s="31" t="s">
        <v>74</v>
      </c>
      <c r="C52" s="35" t="s">
        <v>36</v>
      </c>
      <c r="D52" s="53"/>
      <c r="E52" s="53"/>
      <c r="F52" s="6"/>
      <c r="G52" s="5"/>
      <c r="H52" s="5"/>
      <c r="I52" s="47"/>
      <c r="J52" s="61"/>
      <c r="K52" s="34"/>
    </row>
    <row r="53" spans="1:11" s="16" customFormat="1" ht="12.75">
      <c r="A53" s="17"/>
      <c r="B53" s="31"/>
      <c r="C53" s="35"/>
      <c r="D53" s="53" t="s">
        <v>7</v>
      </c>
      <c r="E53" s="168" t="s">
        <v>15</v>
      </c>
      <c r="F53" s="169"/>
      <c r="G53" s="5" t="s">
        <v>9</v>
      </c>
      <c r="H53" s="52">
        <v>450</v>
      </c>
      <c r="I53" s="47"/>
      <c r="J53" s="60">
        <f>H52*I52</f>
        <v>0</v>
      </c>
      <c r="K53" s="34"/>
    </row>
    <row r="54" spans="1:11" s="16" customFormat="1" ht="13.5" customHeight="1">
      <c r="A54" s="17"/>
      <c r="B54" s="31"/>
      <c r="C54" s="35"/>
      <c r="D54" s="53"/>
      <c r="E54" s="53"/>
      <c r="F54" s="6"/>
      <c r="G54" s="5"/>
      <c r="H54" s="5"/>
      <c r="I54" s="47"/>
      <c r="J54" s="61"/>
      <c r="K54" s="34"/>
    </row>
    <row r="55" spans="1:11" s="16" customFormat="1" ht="13.5" customHeight="1">
      <c r="A55" s="17"/>
      <c r="B55" s="31"/>
      <c r="C55" s="35"/>
      <c r="D55" s="183" t="s">
        <v>19</v>
      </c>
      <c r="E55" s="183"/>
      <c r="F55" s="184"/>
      <c r="G55" s="5"/>
      <c r="H55" s="5"/>
      <c r="I55" s="47"/>
      <c r="J55" s="61"/>
      <c r="K55" s="34"/>
    </row>
    <row r="56" spans="1:11" s="16" customFormat="1" ht="13.5" customHeight="1">
      <c r="A56" s="17"/>
      <c r="B56" s="31"/>
      <c r="C56" s="35"/>
      <c r="D56" s="53" t="s">
        <v>7</v>
      </c>
      <c r="E56" s="168" t="s">
        <v>8</v>
      </c>
      <c r="F56" s="169"/>
      <c r="G56" s="5" t="s">
        <v>2</v>
      </c>
      <c r="H56" s="5">
        <v>15</v>
      </c>
      <c r="I56" s="47"/>
      <c r="J56" s="60">
        <f>H55*I55</f>
        <v>0</v>
      </c>
      <c r="K56" s="34"/>
    </row>
    <row r="57" spans="1:11" s="16" customFormat="1" ht="13.5" customHeight="1">
      <c r="A57" s="17"/>
      <c r="B57" s="31"/>
      <c r="C57" s="35"/>
      <c r="D57" s="53" t="s">
        <v>7</v>
      </c>
      <c r="E57" s="168" t="s">
        <v>20</v>
      </c>
      <c r="F57" s="169"/>
      <c r="G57" s="5" t="s">
        <v>2</v>
      </c>
      <c r="H57" s="5">
        <v>15</v>
      </c>
      <c r="I57" s="47"/>
      <c r="J57" s="60">
        <f>H56*I56</f>
        <v>0</v>
      </c>
      <c r="K57" s="34"/>
    </row>
    <row r="58" spans="1:11" s="16" customFormat="1" ht="13.5" customHeight="1">
      <c r="A58" s="17"/>
      <c r="B58" s="31"/>
      <c r="C58" s="35"/>
      <c r="D58" s="53"/>
      <c r="E58" s="53"/>
      <c r="F58" s="6"/>
      <c r="G58" s="5"/>
      <c r="H58" s="5"/>
      <c r="I58" s="47"/>
      <c r="J58" s="61"/>
      <c r="K58" s="34"/>
    </row>
    <row r="59" spans="1:11" s="16" customFormat="1" ht="12.75">
      <c r="A59" s="17"/>
      <c r="B59" s="31"/>
      <c r="C59" s="35"/>
      <c r="D59" s="183" t="s">
        <v>34</v>
      </c>
      <c r="E59" s="183"/>
      <c r="F59" s="184"/>
      <c r="G59" s="5"/>
      <c r="H59" s="5"/>
      <c r="I59" s="47"/>
      <c r="J59" s="61"/>
      <c r="K59" s="34"/>
    </row>
    <row r="60" spans="1:11" s="16" customFormat="1" ht="12.75">
      <c r="A60" s="17"/>
      <c r="B60" s="31"/>
      <c r="C60" s="35"/>
      <c r="D60" s="59" t="s">
        <v>7</v>
      </c>
      <c r="E60" s="168" t="s">
        <v>16</v>
      </c>
      <c r="F60" s="169"/>
      <c r="G60" s="5" t="s">
        <v>27</v>
      </c>
      <c r="H60" s="5">
        <v>260</v>
      </c>
      <c r="I60" s="47"/>
      <c r="J60" s="60">
        <f>H59*I59</f>
        <v>0</v>
      </c>
      <c r="K60" s="34"/>
    </row>
    <row r="61" spans="1:11" s="16" customFormat="1" ht="13.5" customHeight="1">
      <c r="A61" s="17"/>
      <c r="B61" s="31"/>
      <c r="C61" s="35"/>
      <c r="D61" s="53"/>
      <c r="E61" s="53"/>
      <c r="F61" s="6"/>
      <c r="G61" s="5"/>
      <c r="H61" s="5"/>
      <c r="I61" s="47"/>
      <c r="J61" s="61"/>
      <c r="K61" s="34"/>
    </row>
    <row r="62" spans="1:11" s="16" customFormat="1" ht="12.75">
      <c r="A62" s="17"/>
      <c r="B62" s="31"/>
      <c r="C62" s="180" t="s">
        <v>80</v>
      </c>
      <c r="D62" s="181"/>
      <c r="E62" s="181"/>
      <c r="F62" s="182"/>
      <c r="G62" s="41"/>
      <c r="H62" s="41"/>
      <c r="I62" s="48"/>
      <c r="J62" s="62">
        <f>+SUM(J53:J60)</f>
        <v>0</v>
      </c>
      <c r="K62" s="34"/>
    </row>
    <row r="63" spans="1:11" s="16" customFormat="1" ht="13.5" customHeight="1">
      <c r="A63" s="17"/>
      <c r="B63" s="31"/>
      <c r="C63" s="35"/>
      <c r="D63" s="53"/>
      <c r="E63" s="53"/>
      <c r="F63" s="6"/>
      <c r="G63" s="5"/>
      <c r="H63" s="5"/>
      <c r="I63" s="47"/>
      <c r="J63" s="61"/>
      <c r="K63" s="34"/>
    </row>
    <row r="64" spans="1:11" s="16" customFormat="1" ht="12.75">
      <c r="A64" s="17"/>
      <c r="B64" s="31" t="s">
        <v>75</v>
      </c>
      <c r="C64" s="36" t="s">
        <v>37</v>
      </c>
      <c r="D64" s="53"/>
      <c r="E64" s="53"/>
      <c r="F64" s="6"/>
      <c r="G64" s="5"/>
      <c r="H64" s="5"/>
      <c r="I64" s="47"/>
      <c r="J64" s="61"/>
      <c r="K64" s="34"/>
    </row>
    <row r="65" spans="1:11" s="16" customFormat="1" ht="12.75">
      <c r="A65" s="17"/>
      <c r="B65" s="31"/>
      <c r="C65" s="35"/>
      <c r="D65" s="59" t="s">
        <v>7</v>
      </c>
      <c r="E65" s="168" t="s">
        <v>39</v>
      </c>
      <c r="F65" s="169"/>
      <c r="G65" s="7" t="s">
        <v>2</v>
      </c>
      <c r="H65" s="7">
        <v>75</v>
      </c>
      <c r="I65" s="51"/>
      <c r="J65" s="60">
        <f>H64*I64</f>
        <v>0</v>
      </c>
      <c r="K65" s="34"/>
    </row>
    <row r="66" spans="1:11" s="16" customFormat="1" ht="12.75">
      <c r="A66" s="17"/>
      <c r="B66" s="31"/>
      <c r="C66" s="35"/>
      <c r="D66" s="59" t="s">
        <v>7</v>
      </c>
      <c r="E66" s="168" t="s">
        <v>40</v>
      </c>
      <c r="F66" s="169"/>
      <c r="G66" s="7" t="s">
        <v>2</v>
      </c>
      <c r="H66" s="7">
        <v>75</v>
      </c>
      <c r="I66" s="51"/>
      <c r="J66" s="60">
        <f t="shared" ref="J66:J71" si="5">H65*I65</f>
        <v>0</v>
      </c>
      <c r="K66" s="34"/>
    </row>
    <row r="67" spans="1:11" s="16" customFormat="1" ht="12.75">
      <c r="A67" s="17"/>
      <c r="B67" s="31"/>
      <c r="C67" s="35"/>
      <c r="D67" s="59" t="s">
        <v>7</v>
      </c>
      <c r="E67" s="168" t="s">
        <v>41</v>
      </c>
      <c r="F67" s="169"/>
      <c r="G67" s="7" t="s">
        <v>2</v>
      </c>
      <c r="H67" s="7">
        <v>75</v>
      </c>
      <c r="I67" s="51"/>
      <c r="J67" s="60">
        <f t="shared" si="5"/>
        <v>0</v>
      </c>
      <c r="K67" s="34"/>
    </row>
    <row r="68" spans="1:11" s="16" customFormat="1" ht="12.75">
      <c r="A68" s="17"/>
      <c r="B68" s="31"/>
      <c r="C68" s="35"/>
      <c r="D68" s="59" t="s">
        <v>7</v>
      </c>
      <c r="E68" s="168" t="s">
        <v>42</v>
      </c>
      <c r="F68" s="169"/>
      <c r="G68" s="7" t="s">
        <v>2</v>
      </c>
      <c r="H68" s="7">
        <v>75</v>
      </c>
      <c r="I68" s="51"/>
      <c r="J68" s="60">
        <f t="shared" si="5"/>
        <v>0</v>
      </c>
      <c r="K68" s="34"/>
    </row>
    <row r="69" spans="1:11" s="16" customFormat="1" ht="12.75">
      <c r="A69" s="17"/>
      <c r="B69" s="31"/>
      <c r="C69" s="35"/>
      <c r="D69" s="59" t="s">
        <v>7</v>
      </c>
      <c r="E69" s="168" t="s">
        <v>43</v>
      </c>
      <c r="F69" s="169"/>
      <c r="G69" s="7" t="s">
        <v>2</v>
      </c>
      <c r="H69" s="7">
        <v>75</v>
      </c>
      <c r="I69" s="51"/>
      <c r="J69" s="60">
        <f t="shared" si="5"/>
        <v>0</v>
      </c>
      <c r="K69" s="34"/>
    </row>
    <row r="70" spans="1:11" s="16" customFormat="1" ht="12.75">
      <c r="A70" s="17"/>
      <c r="B70" s="31"/>
      <c r="C70" s="35"/>
      <c r="D70" s="59" t="s">
        <v>7</v>
      </c>
      <c r="E70" s="168" t="s">
        <v>44</v>
      </c>
      <c r="F70" s="169"/>
      <c r="G70" s="7" t="s">
        <v>27</v>
      </c>
      <c r="H70" s="7">
        <v>100</v>
      </c>
      <c r="I70" s="51"/>
      <c r="J70" s="60">
        <f t="shared" si="5"/>
        <v>0</v>
      </c>
      <c r="K70" s="34"/>
    </row>
    <row r="71" spans="1:11" s="16" customFormat="1" ht="12.75">
      <c r="A71" s="17"/>
      <c r="B71" s="31"/>
      <c r="C71" s="35"/>
      <c r="D71" s="59" t="s">
        <v>7</v>
      </c>
      <c r="E71" s="168" t="s">
        <v>69</v>
      </c>
      <c r="F71" s="169"/>
      <c r="G71" s="7" t="s">
        <v>2</v>
      </c>
      <c r="H71" s="7">
        <v>75</v>
      </c>
      <c r="I71" s="51"/>
      <c r="J71" s="60">
        <f t="shared" si="5"/>
        <v>0</v>
      </c>
      <c r="K71" s="34"/>
    </row>
    <row r="72" spans="1:11" s="16" customFormat="1" ht="22.5" customHeight="1">
      <c r="A72" s="17"/>
      <c r="B72" s="31"/>
      <c r="C72" s="35"/>
      <c r="D72" s="59"/>
      <c r="E72" s="168" t="s">
        <v>77</v>
      </c>
      <c r="F72" s="169"/>
      <c r="G72" s="7"/>
      <c r="H72" s="7"/>
      <c r="I72" s="51"/>
      <c r="J72" s="60"/>
      <c r="K72" s="34"/>
    </row>
    <row r="73" spans="1:11" s="16" customFormat="1" ht="12.75">
      <c r="A73" s="17"/>
      <c r="B73" s="31"/>
      <c r="C73" s="35"/>
      <c r="D73" s="53"/>
      <c r="E73" s="53"/>
      <c r="F73" s="65"/>
      <c r="G73" s="7"/>
      <c r="H73" s="7"/>
      <c r="I73" s="47"/>
      <c r="J73" s="61"/>
      <c r="K73" s="34"/>
    </row>
    <row r="74" spans="1:11" ht="15.75" customHeight="1">
      <c r="A74" s="17"/>
      <c r="B74" s="31"/>
      <c r="C74" s="180" t="s">
        <v>81</v>
      </c>
      <c r="D74" s="181"/>
      <c r="E74" s="181"/>
      <c r="F74" s="182"/>
      <c r="G74" s="41"/>
      <c r="H74" s="41"/>
      <c r="I74" s="48"/>
      <c r="J74" s="62">
        <f>+SUM(J65:J71)</f>
        <v>0</v>
      </c>
      <c r="K74" s="34"/>
    </row>
    <row r="75" spans="1:11" s="16" customFormat="1" ht="12.75">
      <c r="A75" s="17"/>
      <c r="B75" s="31"/>
      <c r="C75" s="35"/>
      <c r="D75" s="53"/>
      <c r="E75" s="6"/>
      <c r="F75" s="6"/>
      <c r="G75" s="5"/>
      <c r="H75" s="52"/>
      <c r="I75" s="51"/>
      <c r="J75" s="61"/>
      <c r="K75" s="34"/>
    </row>
    <row r="76" spans="1:11" s="16" customFormat="1" ht="12.75">
      <c r="A76" s="17"/>
      <c r="B76" s="31" t="s">
        <v>76</v>
      </c>
      <c r="C76" s="77" t="s">
        <v>45</v>
      </c>
      <c r="D76" s="53"/>
      <c r="E76" s="6"/>
      <c r="F76" s="6"/>
      <c r="G76" s="5"/>
      <c r="H76" s="52"/>
      <c r="I76" s="51"/>
      <c r="J76" s="61"/>
      <c r="K76" s="34"/>
    </row>
    <row r="77" spans="1:11" s="16" customFormat="1" ht="12.75">
      <c r="A77" s="17"/>
      <c r="B77" s="31"/>
      <c r="C77" s="35"/>
      <c r="D77" s="53" t="s">
        <v>7</v>
      </c>
      <c r="E77" s="168" t="s">
        <v>46</v>
      </c>
      <c r="F77" s="169"/>
      <c r="G77" s="5" t="s">
        <v>11</v>
      </c>
      <c r="H77" s="52">
        <v>1</v>
      </c>
      <c r="I77" s="51"/>
      <c r="J77" s="60">
        <f t="shared" ref="J77:J80" si="6">H76*I76</f>
        <v>0</v>
      </c>
      <c r="K77" s="34"/>
    </row>
    <row r="78" spans="1:11" s="16" customFormat="1" ht="12.75">
      <c r="A78" s="17"/>
      <c r="B78" s="31"/>
      <c r="C78" s="35"/>
      <c r="D78" s="53" t="s">
        <v>7</v>
      </c>
      <c r="E78" s="168" t="s">
        <v>47</v>
      </c>
      <c r="F78" s="169"/>
      <c r="G78" s="5" t="s">
        <v>11</v>
      </c>
      <c r="H78" s="52">
        <v>1</v>
      </c>
      <c r="I78" s="51"/>
      <c r="J78" s="60">
        <f t="shared" si="6"/>
        <v>0</v>
      </c>
      <c r="K78" s="34"/>
    </row>
    <row r="79" spans="1:11" s="16" customFormat="1" ht="12.75">
      <c r="A79" s="17"/>
      <c r="B79" s="31"/>
      <c r="C79" s="35"/>
      <c r="D79" s="53" t="s">
        <v>7</v>
      </c>
      <c r="E79" s="168" t="s">
        <v>49</v>
      </c>
      <c r="F79" s="169"/>
      <c r="G79" s="5" t="s">
        <v>11</v>
      </c>
      <c r="H79" s="52">
        <v>1</v>
      </c>
      <c r="I79" s="51"/>
      <c r="J79" s="60">
        <f t="shared" si="6"/>
        <v>0</v>
      </c>
      <c r="K79" s="34"/>
    </row>
    <row r="80" spans="1:11" s="16" customFormat="1" ht="12.75">
      <c r="A80" s="17"/>
      <c r="B80" s="31"/>
      <c r="C80" s="35"/>
      <c r="D80" s="53" t="s">
        <v>7</v>
      </c>
      <c r="E80" s="168" t="s">
        <v>48</v>
      </c>
      <c r="F80" s="169"/>
      <c r="G80" s="5" t="s">
        <v>11</v>
      </c>
      <c r="H80" s="52">
        <v>1</v>
      </c>
      <c r="I80" s="51"/>
      <c r="J80" s="60">
        <f t="shared" si="6"/>
        <v>0</v>
      </c>
      <c r="K80" s="34"/>
    </row>
    <row r="81" spans="1:11" s="16" customFormat="1" ht="12.75">
      <c r="A81" s="17"/>
      <c r="B81" s="31"/>
      <c r="C81" s="35"/>
      <c r="D81" s="53"/>
      <c r="E81" s="6"/>
      <c r="F81" s="6"/>
      <c r="G81" s="5"/>
      <c r="H81" s="52"/>
      <c r="I81" s="51"/>
      <c r="J81" s="61"/>
      <c r="K81" s="34"/>
    </row>
    <row r="82" spans="1:11" s="16" customFormat="1" ht="12.75">
      <c r="A82" s="17"/>
      <c r="B82" s="31"/>
      <c r="C82" s="180" t="s">
        <v>82</v>
      </c>
      <c r="D82" s="181"/>
      <c r="E82" s="181"/>
      <c r="F82" s="182"/>
      <c r="G82" s="41"/>
      <c r="H82" s="41"/>
      <c r="I82" s="48"/>
      <c r="J82" s="62">
        <f>+SUM(J77:J80)</f>
        <v>0</v>
      </c>
      <c r="K82" s="34"/>
    </row>
    <row r="83" spans="1:11" s="16" customFormat="1" ht="12.75">
      <c r="A83" s="17"/>
      <c r="B83" s="31"/>
      <c r="C83" s="35"/>
      <c r="D83" s="53"/>
      <c r="E83" s="6"/>
      <c r="F83" s="6"/>
      <c r="G83" s="5"/>
      <c r="H83" s="52"/>
      <c r="I83" s="51"/>
      <c r="J83" s="61"/>
      <c r="K83" s="34"/>
    </row>
    <row r="84" spans="1:11" s="16" customFormat="1" ht="15.75">
      <c r="A84" s="17"/>
      <c r="B84" s="31"/>
      <c r="C84" s="170" t="s">
        <v>83</v>
      </c>
      <c r="D84" s="171"/>
      <c r="E84" s="171"/>
      <c r="F84" s="172"/>
      <c r="G84" s="41"/>
      <c r="H84" s="41"/>
      <c r="I84" s="48"/>
      <c r="J84" s="62">
        <f>+J82+J74+J62+J31+J50</f>
        <v>0</v>
      </c>
      <c r="K84" s="34"/>
    </row>
    <row r="85" spans="1:11" s="16" customFormat="1" ht="12.75">
      <c r="A85" s="17"/>
      <c r="B85" s="31"/>
      <c r="C85" s="35"/>
      <c r="D85" s="53"/>
      <c r="E85" s="6"/>
      <c r="F85" s="6"/>
      <c r="G85" s="5"/>
      <c r="H85" s="52"/>
      <c r="I85" s="51"/>
      <c r="J85" s="61"/>
      <c r="K85" s="34"/>
    </row>
    <row r="86" spans="1:11" s="16" customFormat="1" ht="12.75">
      <c r="A86" s="17"/>
      <c r="B86" s="31">
        <v>4</v>
      </c>
      <c r="C86" s="36" t="s">
        <v>62</v>
      </c>
      <c r="D86" s="53"/>
      <c r="E86" s="53"/>
      <c r="F86" s="6"/>
      <c r="G86" s="5"/>
      <c r="H86" s="5"/>
      <c r="I86" s="47"/>
      <c r="J86" s="61"/>
      <c r="K86" s="34"/>
    </row>
    <row r="87" spans="1:11" s="16" customFormat="1" ht="12.75">
      <c r="A87" s="17"/>
      <c r="B87" s="31"/>
      <c r="C87" s="36"/>
      <c r="D87" s="53" t="s">
        <v>7</v>
      </c>
      <c r="E87" s="168" t="s">
        <v>51</v>
      </c>
      <c r="F87" s="169"/>
      <c r="G87" s="5"/>
      <c r="H87" s="5"/>
      <c r="I87" s="47"/>
      <c r="J87" s="61"/>
      <c r="K87" s="34"/>
    </row>
    <row r="88" spans="1:11" s="16" customFormat="1" ht="12.75">
      <c r="A88" s="17"/>
      <c r="B88" s="31"/>
      <c r="C88" s="35"/>
      <c r="D88" s="53" t="s">
        <v>7</v>
      </c>
      <c r="E88" s="168" t="s">
        <v>23</v>
      </c>
      <c r="F88" s="169"/>
      <c r="G88" s="5" t="s">
        <v>11</v>
      </c>
      <c r="H88" s="5">
        <v>1</v>
      </c>
      <c r="I88" s="51"/>
      <c r="J88" s="64">
        <f t="shared" ref="J88:J90" si="7">H87*I87</f>
        <v>0</v>
      </c>
      <c r="K88" s="34"/>
    </row>
    <row r="89" spans="1:11" s="16" customFormat="1" ht="12.75">
      <c r="A89" s="17"/>
      <c r="B89" s="31"/>
      <c r="C89" s="35"/>
      <c r="D89" s="53" t="s">
        <v>7</v>
      </c>
      <c r="E89" s="168" t="s">
        <v>24</v>
      </c>
      <c r="F89" s="169"/>
      <c r="G89" s="5" t="s">
        <v>11</v>
      </c>
      <c r="H89" s="5">
        <v>1</v>
      </c>
      <c r="I89" s="51"/>
      <c r="J89" s="64">
        <f t="shared" si="7"/>
        <v>0</v>
      </c>
      <c r="K89" s="34"/>
    </row>
    <row r="90" spans="1:11" s="16" customFormat="1" ht="12.75">
      <c r="A90" s="17"/>
      <c r="B90" s="31"/>
      <c r="C90" s="35"/>
      <c r="D90" s="53" t="s">
        <v>7</v>
      </c>
      <c r="E90" s="168" t="s">
        <v>25</v>
      </c>
      <c r="F90" s="169"/>
      <c r="G90" s="5" t="s">
        <v>11</v>
      </c>
      <c r="H90" s="5">
        <v>1</v>
      </c>
      <c r="I90" s="51"/>
      <c r="J90" s="64">
        <f t="shared" si="7"/>
        <v>0</v>
      </c>
      <c r="K90" s="34"/>
    </row>
    <row r="91" spans="1:11" s="16" customFormat="1" ht="12.75">
      <c r="A91" s="17"/>
      <c r="B91" s="31"/>
      <c r="C91" s="35"/>
      <c r="D91" s="53" t="s">
        <v>7</v>
      </c>
      <c r="E91" s="168" t="s">
        <v>52</v>
      </c>
      <c r="F91" s="169"/>
      <c r="G91" s="5" t="s">
        <v>11</v>
      </c>
      <c r="H91" s="5">
        <v>1</v>
      </c>
      <c r="I91" s="51"/>
      <c r="J91" s="64">
        <f>H90*I90</f>
        <v>0</v>
      </c>
      <c r="K91" s="34"/>
    </row>
    <row r="92" spans="1:11" s="16" customFormat="1" ht="12.75">
      <c r="A92" s="17"/>
      <c r="B92" s="31"/>
      <c r="C92" s="35"/>
      <c r="D92" s="53" t="s">
        <v>7</v>
      </c>
      <c r="E92" s="168" t="s">
        <v>14</v>
      </c>
      <c r="F92" s="169"/>
      <c r="G92" s="5" t="s">
        <v>11</v>
      </c>
      <c r="H92" s="5">
        <v>1</v>
      </c>
      <c r="I92" s="51"/>
      <c r="J92" s="64">
        <f t="shared" ref="J92" si="8">H92*I92</f>
        <v>0</v>
      </c>
      <c r="K92" s="34"/>
    </row>
    <row r="93" spans="1:11" s="16" customFormat="1" ht="12.75">
      <c r="A93" s="17"/>
      <c r="B93" s="31"/>
      <c r="C93" s="35"/>
      <c r="D93" s="53"/>
      <c r="E93" s="6"/>
      <c r="F93" s="6"/>
      <c r="G93" s="5"/>
      <c r="H93" s="5"/>
      <c r="I93" s="51"/>
      <c r="J93" s="64"/>
      <c r="K93" s="34"/>
    </row>
    <row r="94" spans="1:11" ht="15.75" customHeight="1">
      <c r="A94" s="17"/>
      <c r="B94" s="31"/>
      <c r="C94" s="170" t="s">
        <v>50</v>
      </c>
      <c r="D94" s="171"/>
      <c r="E94" s="171"/>
      <c r="F94" s="172"/>
      <c r="G94" s="41"/>
      <c r="H94" s="41"/>
      <c r="I94" s="48"/>
      <c r="J94" s="62">
        <f>SUM(J88:J92)</f>
        <v>0</v>
      </c>
      <c r="K94" s="34"/>
    </row>
    <row r="95" spans="1:11" s="16" customFormat="1" ht="12.75">
      <c r="A95" s="17"/>
      <c r="B95" s="31"/>
      <c r="C95" s="35"/>
      <c r="D95" s="53"/>
      <c r="E95" s="53"/>
      <c r="F95" s="6"/>
      <c r="G95" s="5"/>
      <c r="H95" s="5"/>
      <c r="I95" s="47"/>
      <c r="J95" s="61"/>
      <c r="K95" s="34"/>
    </row>
    <row r="96" spans="1:11" s="16" customFormat="1" ht="12.75">
      <c r="A96" s="17"/>
      <c r="B96" s="32"/>
      <c r="C96" s="37"/>
      <c r="D96" s="38"/>
      <c r="E96" s="38"/>
      <c r="F96" s="11"/>
      <c r="G96" s="9"/>
      <c r="H96" s="9"/>
      <c r="I96" s="49"/>
      <c r="J96" s="63"/>
      <c r="K96" s="34"/>
    </row>
    <row r="97" spans="1:34" s="110" customFormat="1" ht="15.75">
      <c r="B97" s="112"/>
      <c r="C97" s="113"/>
      <c r="D97" s="114"/>
      <c r="E97" s="115"/>
      <c r="F97" s="131" t="s">
        <v>57</v>
      </c>
      <c r="G97" s="108"/>
      <c r="H97" s="116"/>
      <c r="I97" s="116"/>
      <c r="J97" s="117">
        <f>+J94+J84+J23</f>
        <v>0</v>
      </c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</row>
    <row r="98" spans="1:34" s="110" customFormat="1" ht="15.75">
      <c r="B98" s="118"/>
      <c r="C98" s="119"/>
      <c r="D98" s="120"/>
      <c r="E98" s="109"/>
      <c r="F98" s="133">
        <v>0.1</v>
      </c>
      <c r="G98" s="111"/>
      <c r="H98" s="121"/>
      <c r="I98" s="122"/>
      <c r="J98" s="123">
        <f>0.1*J97</f>
        <v>0</v>
      </c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</row>
    <row r="99" spans="1:34" s="110" customFormat="1" ht="16.5" thickBot="1">
      <c r="B99" s="124"/>
      <c r="C99" s="125"/>
      <c r="D99" s="126"/>
      <c r="E99" s="127"/>
      <c r="F99" s="132" t="s">
        <v>58</v>
      </c>
      <c r="G99" s="128"/>
      <c r="H99" s="129"/>
      <c r="I99" s="129"/>
      <c r="J99" s="130">
        <f>ROUND(SUM(J97:J98),2)</f>
        <v>0</v>
      </c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</row>
    <row r="100" spans="1:34" ht="1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</row>
    <row r="101" spans="1:34" ht="15" customHeight="1">
      <c r="A101" s="40"/>
      <c r="B101" s="40"/>
      <c r="C101" s="40"/>
    </row>
    <row r="102" spans="1:34" ht="15" customHeight="1">
      <c r="A102" s="40"/>
      <c r="B102" s="40"/>
      <c r="C102" s="40"/>
    </row>
    <row r="103" spans="1:34" ht="15" customHeight="1">
      <c r="A103" s="40"/>
      <c r="B103" s="40"/>
      <c r="C103" s="40"/>
    </row>
    <row r="104" spans="1:34" ht="15" customHeight="1">
      <c r="A104" s="40"/>
      <c r="B104" s="40"/>
      <c r="C104" s="40"/>
    </row>
    <row r="105" spans="1:34" ht="15" customHeight="1">
      <c r="A105" s="40"/>
      <c r="B105" s="40"/>
      <c r="C105" s="40"/>
    </row>
    <row r="106" spans="1:34" ht="15" customHeight="1">
      <c r="A106" s="40"/>
      <c r="B106" s="40"/>
      <c r="C106" s="40"/>
    </row>
    <row r="107" spans="1:34" ht="15" customHeight="1">
      <c r="A107" s="40"/>
      <c r="B107" s="40"/>
      <c r="C107" s="40"/>
    </row>
    <row r="108" spans="1:34" ht="15" customHeight="1">
      <c r="A108" s="40"/>
      <c r="B108" s="40"/>
      <c r="C108" s="40"/>
    </row>
    <row r="109" spans="1:34" ht="15" customHeight="1">
      <c r="A109" s="40"/>
      <c r="B109" s="40"/>
      <c r="C109" s="40"/>
    </row>
    <row r="110" spans="1:34" ht="15" customHeight="1">
      <c r="A110" s="40"/>
      <c r="B110" s="40"/>
      <c r="C110" s="40"/>
    </row>
    <row r="111" spans="1:34" ht="15" customHeight="1">
      <c r="A111" s="40"/>
      <c r="B111" s="40"/>
      <c r="C111" s="40"/>
    </row>
    <row r="112" spans="1:34" ht="15" customHeight="1">
      <c r="A112" s="40"/>
      <c r="B112" s="40"/>
      <c r="C112" s="40"/>
    </row>
    <row r="113" spans="6:34" s="40" customFormat="1" ht="15" customHeight="1">
      <c r="F113" s="3"/>
      <c r="G113" s="1"/>
      <c r="H113" s="1"/>
      <c r="I113" s="50"/>
      <c r="J113" s="10"/>
      <c r="K113" s="2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spans="6:34" s="40" customFormat="1" ht="15" customHeight="1">
      <c r="F114" s="3"/>
      <c r="G114" s="1"/>
      <c r="H114" s="1"/>
      <c r="I114" s="50"/>
      <c r="J114" s="10"/>
      <c r="K114" s="2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spans="6:34" s="40" customFormat="1" ht="15" customHeight="1">
      <c r="F115" s="3"/>
      <c r="G115" s="1"/>
      <c r="H115" s="1"/>
      <c r="I115" s="50"/>
      <c r="J115" s="10"/>
      <c r="K115" s="2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spans="6:34" s="40" customFormat="1" ht="15" customHeight="1">
      <c r="F116" s="3"/>
      <c r="G116" s="1"/>
      <c r="H116" s="1"/>
      <c r="I116" s="50"/>
      <c r="J116" s="10"/>
      <c r="K116" s="2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6:34" s="40" customFormat="1" ht="15" customHeight="1">
      <c r="F117" s="3"/>
      <c r="G117" s="1"/>
      <c r="H117" s="1"/>
      <c r="I117" s="50"/>
      <c r="J117" s="10"/>
      <c r="K117" s="2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spans="6:34" s="40" customFormat="1" ht="15" customHeight="1">
      <c r="F118" s="3"/>
      <c r="G118" s="1"/>
      <c r="H118" s="1"/>
      <c r="I118" s="50"/>
      <c r="J118" s="10"/>
      <c r="K118" s="2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spans="6:34" s="40" customFormat="1" ht="15" customHeight="1">
      <c r="F119" s="3"/>
      <c r="G119" s="1"/>
      <c r="H119" s="1"/>
      <c r="I119" s="50"/>
      <c r="J119" s="10"/>
      <c r="K119" s="2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spans="6:34" s="40" customFormat="1" ht="15" customHeight="1">
      <c r="F120" s="3"/>
      <c r="G120" s="1"/>
      <c r="H120" s="1"/>
      <c r="I120" s="50"/>
      <c r="J120" s="10"/>
      <c r="K120" s="2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spans="6:34" s="40" customFormat="1" ht="15" customHeight="1">
      <c r="F121" s="3"/>
      <c r="G121" s="1"/>
      <c r="H121" s="1"/>
      <c r="I121" s="50"/>
      <c r="J121" s="10"/>
      <c r="K121" s="2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spans="6:34" s="40" customFormat="1" ht="15" customHeight="1">
      <c r="F122" s="3"/>
      <c r="G122" s="1"/>
      <c r="H122" s="1"/>
      <c r="I122" s="50"/>
      <c r="J122" s="10"/>
      <c r="K122" s="2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spans="6:34" s="40" customFormat="1" ht="15" customHeight="1">
      <c r="F123" s="3"/>
      <c r="G123" s="1"/>
      <c r="H123" s="1"/>
      <c r="I123" s="50"/>
      <c r="J123" s="10"/>
      <c r="K123" s="2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spans="6:34" s="40" customFormat="1" ht="15" customHeight="1">
      <c r="F124" s="3"/>
      <c r="G124" s="1"/>
      <c r="H124" s="1"/>
      <c r="I124" s="50"/>
      <c r="J124" s="10"/>
      <c r="K124" s="2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spans="6:34" s="40" customFormat="1" ht="15" customHeight="1">
      <c r="F125" s="3"/>
      <c r="G125" s="1"/>
      <c r="H125" s="1"/>
      <c r="I125" s="50"/>
      <c r="J125" s="10"/>
      <c r="K125" s="2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spans="6:34" s="40" customFormat="1" ht="15" customHeight="1">
      <c r="F126" s="3"/>
      <c r="G126" s="1"/>
      <c r="H126" s="1"/>
      <c r="I126" s="50"/>
      <c r="J126" s="10"/>
      <c r="K126" s="2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spans="6:34" s="40" customFormat="1" ht="15" customHeight="1">
      <c r="F127" s="3"/>
      <c r="G127" s="1"/>
      <c r="H127" s="1"/>
      <c r="I127" s="50"/>
      <c r="J127" s="10"/>
      <c r="K127" s="2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spans="6:34" s="40" customFormat="1" ht="15" customHeight="1">
      <c r="F128" s="3"/>
      <c r="G128" s="1"/>
      <c r="H128" s="1"/>
      <c r="I128" s="50"/>
      <c r="J128" s="10"/>
      <c r="K128" s="2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spans="6:34" s="40" customFormat="1" ht="15" customHeight="1">
      <c r="F129" s="3"/>
      <c r="G129" s="1"/>
      <c r="H129" s="1"/>
      <c r="I129" s="50"/>
      <c r="J129" s="10"/>
      <c r="K129" s="2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spans="6:34" s="40" customFormat="1" ht="15" customHeight="1">
      <c r="F130" s="3"/>
      <c r="G130" s="1"/>
      <c r="H130" s="1"/>
      <c r="I130" s="50"/>
      <c r="J130" s="10"/>
      <c r="K130" s="2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spans="6:34" s="40" customFormat="1" ht="15" customHeight="1">
      <c r="F131" s="3"/>
      <c r="G131" s="1"/>
      <c r="H131" s="1"/>
      <c r="I131" s="50"/>
      <c r="J131" s="10"/>
      <c r="K131" s="2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spans="6:34" s="40" customFormat="1" ht="15" customHeight="1">
      <c r="F132" s="3"/>
      <c r="G132" s="1"/>
      <c r="H132" s="1"/>
      <c r="I132" s="50"/>
      <c r="J132" s="10"/>
      <c r="K132" s="2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6:34" s="40" customFormat="1" ht="15" customHeight="1">
      <c r="F133" s="3"/>
      <c r="G133" s="1"/>
      <c r="H133" s="1"/>
      <c r="I133" s="50"/>
      <c r="J133" s="10"/>
      <c r="K133" s="2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spans="6:34" s="40" customFormat="1" ht="15" customHeight="1">
      <c r="F134" s="3"/>
      <c r="G134" s="1"/>
      <c r="H134" s="1"/>
      <c r="I134" s="50"/>
      <c r="J134" s="10"/>
      <c r="K134" s="2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spans="6:34" s="40" customFormat="1" ht="15" customHeight="1">
      <c r="F135" s="3"/>
      <c r="G135" s="1"/>
      <c r="H135" s="1"/>
      <c r="I135" s="50"/>
      <c r="J135" s="10"/>
      <c r="K135" s="2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spans="6:34" s="40" customFormat="1" ht="15" customHeight="1">
      <c r="F136" s="3"/>
      <c r="G136" s="1"/>
      <c r="H136" s="1"/>
      <c r="I136" s="50"/>
      <c r="J136" s="10"/>
      <c r="K136" s="2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6:34" s="40" customFormat="1" ht="15" customHeight="1">
      <c r="F137" s="3"/>
      <c r="G137" s="1"/>
      <c r="H137" s="1"/>
      <c r="I137" s="50"/>
      <c r="J137" s="10"/>
      <c r="K137" s="2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6:34" s="40" customFormat="1" ht="15" customHeight="1">
      <c r="F138" s="3"/>
      <c r="G138" s="1"/>
      <c r="H138" s="1"/>
      <c r="I138" s="50"/>
      <c r="J138" s="10"/>
      <c r="K138" s="2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6:34" s="40" customFormat="1" ht="15" customHeight="1">
      <c r="F139" s="3"/>
      <c r="G139" s="1"/>
      <c r="H139" s="1"/>
      <c r="I139" s="50"/>
      <c r="J139" s="10"/>
      <c r="K139" s="2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6:34" s="40" customFormat="1" ht="15" customHeight="1">
      <c r="F140" s="3"/>
      <c r="G140" s="1"/>
      <c r="H140" s="1"/>
      <c r="I140" s="50"/>
      <c r="J140" s="10"/>
      <c r="K140" s="2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6:34" s="40" customFormat="1" ht="15" customHeight="1">
      <c r="F141" s="3"/>
      <c r="G141" s="1"/>
      <c r="H141" s="1"/>
      <c r="I141" s="50"/>
      <c r="J141" s="10"/>
      <c r="K141" s="2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spans="6:34" s="40" customFormat="1" ht="15" customHeight="1">
      <c r="F142" s="3"/>
      <c r="G142" s="1"/>
      <c r="H142" s="1"/>
      <c r="I142" s="50"/>
      <c r="J142" s="10"/>
      <c r="K142" s="2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6:34" s="40" customFormat="1" ht="15" customHeight="1">
      <c r="F143" s="3"/>
      <c r="G143" s="1"/>
      <c r="H143" s="1"/>
      <c r="I143" s="50"/>
      <c r="J143" s="10"/>
      <c r="K143" s="2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spans="6:34" s="40" customFormat="1" ht="15" customHeight="1">
      <c r="F144" s="3"/>
      <c r="G144" s="1"/>
      <c r="H144" s="1"/>
      <c r="I144" s="50"/>
      <c r="J144" s="10"/>
      <c r="K144" s="2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6:34" s="40" customFormat="1" ht="15" customHeight="1">
      <c r="F145" s="3"/>
      <c r="G145" s="1"/>
      <c r="H145" s="1"/>
      <c r="I145" s="50"/>
      <c r="J145" s="10"/>
      <c r="K145" s="2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spans="6:34" s="40" customFormat="1" ht="15" customHeight="1">
      <c r="F146" s="3"/>
      <c r="G146" s="1"/>
      <c r="H146" s="1"/>
      <c r="I146" s="50"/>
      <c r="J146" s="10"/>
      <c r="K146" s="2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6:34" s="40" customFormat="1" ht="15" customHeight="1">
      <c r="F147" s="3"/>
      <c r="G147" s="1"/>
      <c r="H147" s="1"/>
      <c r="I147" s="50"/>
      <c r="J147" s="10"/>
      <c r="K147" s="2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spans="6:34" s="40" customFormat="1" ht="15" customHeight="1">
      <c r="F148" s="3"/>
      <c r="G148" s="1"/>
      <c r="H148" s="1"/>
      <c r="I148" s="50"/>
      <c r="J148" s="10"/>
      <c r="K148" s="2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6:34" s="40" customFormat="1" ht="15" customHeight="1">
      <c r="F149" s="3"/>
      <c r="G149" s="1"/>
      <c r="H149" s="1"/>
      <c r="I149" s="50"/>
      <c r="J149" s="10"/>
      <c r="K149" s="2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spans="6:34" s="40" customFormat="1" ht="15" customHeight="1">
      <c r="F150" s="3"/>
      <c r="G150" s="1"/>
      <c r="H150" s="1"/>
      <c r="I150" s="50"/>
      <c r="J150" s="10"/>
      <c r="K150" s="2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spans="6:34" s="40" customFormat="1" ht="15" customHeight="1">
      <c r="F151" s="3"/>
      <c r="G151" s="1"/>
      <c r="H151" s="1"/>
      <c r="I151" s="50"/>
      <c r="J151" s="10"/>
      <c r="K151" s="2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spans="6:34" s="40" customFormat="1" ht="15" customHeight="1">
      <c r="F152" s="3"/>
      <c r="G152" s="1"/>
      <c r="H152" s="1"/>
      <c r="I152" s="50"/>
      <c r="J152" s="10"/>
      <c r="K152" s="2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spans="6:34" s="40" customFormat="1" ht="15" customHeight="1">
      <c r="F153" s="3"/>
      <c r="G153" s="1"/>
      <c r="H153" s="1"/>
      <c r="I153" s="50"/>
      <c r="J153" s="10"/>
      <c r="K153" s="2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spans="6:34" s="40" customFormat="1" ht="15" customHeight="1">
      <c r="F154" s="3"/>
      <c r="G154" s="1"/>
      <c r="H154" s="1"/>
      <c r="I154" s="50"/>
      <c r="J154" s="10"/>
      <c r="K154" s="2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spans="6:34" s="40" customFormat="1" ht="15" customHeight="1">
      <c r="F155" s="3"/>
      <c r="G155" s="1"/>
      <c r="H155" s="1"/>
      <c r="I155" s="50"/>
      <c r="J155" s="10"/>
      <c r="K155" s="2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spans="6:34" s="40" customFormat="1" ht="15" customHeight="1">
      <c r="F156" s="3"/>
      <c r="G156" s="1"/>
      <c r="H156" s="1"/>
      <c r="I156" s="50"/>
      <c r="J156" s="10"/>
      <c r="K156" s="2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spans="6:34" s="40" customFormat="1" ht="15" customHeight="1">
      <c r="F157" s="3"/>
      <c r="G157" s="1"/>
      <c r="H157" s="1"/>
      <c r="I157" s="50"/>
      <c r="J157" s="10"/>
      <c r="K157" s="2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6:34" s="40" customFormat="1" ht="15" customHeight="1">
      <c r="F158" s="3"/>
      <c r="G158" s="1"/>
      <c r="H158" s="1"/>
      <c r="I158" s="50"/>
      <c r="J158" s="10"/>
      <c r="K158" s="2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spans="6:34" s="40" customFormat="1" ht="15" customHeight="1">
      <c r="F159" s="3"/>
      <c r="G159" s="1"/>
      <c r="H159" s="1"/>
      <c r="I159" s="50"/>
      <c r="J159" s="10"/>
      <c r="K159" s="2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spans="6:34" s="40" customFormat="1" ht="15" customHeight="1">
      <c r="F160" s="3"/>
      <c r="G160" s="1"/>
      <c r="H160" s="1"/>
      <c r="I160" s="50"/>
      <c r="J160" s="10"/>
      <c r="K160" s="2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spans="6:34" s="40" customFormat="1" ht="15" customHeight="1">
      <c r="F161" s="3"/>
      <c r="G161" s="1"/>
      <c r="H161" s="1"/>
      <c r="I161" s="50"/>
      <c r="J161" s="10"/>
      <c r="K161" s="2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spans="6:34" s="40" customFormat="1" ht="15" customHeight="1">
      <c r="F162" s="3"/>
      <c r="G162" s="1"/>
      <c r="H162" s="1"/>
      <c r="I162" s="50"/>
      <c r="J162" s="10"/>
      <c r="K162" s="2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spans="6:34" s="40" customFormat="1" ht="15" customHeight="1">
      <c r="F163" s="3"/>
      <c r="G163" s="1"/>
      <c r="H163" s="1"/>
      <c r="I163" s="50"/>
      <c r="J163" s="10"/>
      <c r="K163" s="2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spans="6:34" s="40" customFormat="1" ht="15" customHeight="1">
      <c r="F164" s="3"/>
      <c r="G164" s="1"/>
      <c r="H164" s="1"/>
      <c r="I164" s="50"/>
      <c r="J164" s="10"/>
      <c r="K164" s="2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spans="6:34" s="40" customFormat="1" ht="15" customHeight="1">
      <c r="F165" s="3"/>
      <c r="G165" s="1"/>
      <c r="H165" s="1"/>
      <c r="I165" s="50"/>
      <c r="J165" s="10"/>
      <c r="K165" s="2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spans="6:34" s="40" customFormat="1" ht="15" customHeight="1">
      <c r="F166" s="3"/>
      <c r="G166" s="1"/>
      <c r="H166" s="1"/>
      <c r="I166" s="50"/>
      <c r="J166" s="10"/>
      <c r="K166" s="2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spans="6:34" s="40" customFormat="1" ht="15" customHeight="1">
      <c r="F167" s="3"/>
      <c r="G167" s="1"/>
      <c r="H167" s="1"/>
      <c r="I167" s="50"/>
      <c r="J167" s="10"/>
      <c r="K167" s="2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spans="6:34" s="40" customFormat="1" ht="15" customHeight="1">
      <c r="F168" s="3"/>
      <c r="G168" s="1"/>
      <c r="H168" s="1"/>
      <c r="I168" s="50"/>
      <c r="J168" s="10"/>
      <c r="K168" s="2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spans="6:34" s="40" customFormat="1" ht="15" customHeight="1">
      <c r="F169" s="3"/>
      <c r="G169" s="1"/>
      <c r="H169" s="1"/>
      <c r="I169" s="50"/>
      <c r="J169" s="10"/>
      <c r="K169" s="2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spans="6:34" s="40" customFormat="1" ht="15" customHeight="1">
      <c r="F170" s="3"/>
      <c r="G170" s="1"/>
      <c r="H170" s="1"/>
      <c r="I170" s="50"/>
      <c r="J170" s="10"/>
      <c r="K170" s="2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spans="6:34" s="40" customFormat="1" ht="15" customHeight="1">
      <c r="F171" s="3"/>
      <c r="G171" s="1"/>
      <c r="H171" s="1"/>
      <c r="I171" s="50"/>
      <c r="J171" s="10"/>
      <c r="K171" s="2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spans="6:34" s="40" customFormat="1" ht="15" customHeight="1">
      <c r="F172" s="3"/>
      <c r="G172" s="1"/>
      <c r="H172" s="1"/>
      <c r="I172" s="50"/>
      <c r="J172" s="10"/>
      <c r="K172" s="2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spans="6:34" s="40" customFormat="1" ht="15" customHeight="1">
      <c r="F173" s="3"/>
      <c r="G173" s="1"/>
      <c r="H173" s="1"/>
      <c r="I173" s="50"/>
      <c r="J173" s="10"/>
      <c r="K173" s="2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spans="6:34" s="40" customFormat="1" ht="15" customHeight="1">
      <c r="F174" s="3"/>
      <c r="G174" s="1"/>
      <c r="H174" s="1"/>
      <c r="I174" s="50"/>
      <c r="J174" s="10"/>
      <c r="K174" s="2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spans="6:34" s="40" customFormat="1" ht="15" customHeight="1">
      <c r="F175" s="3"/>
      <c r="G175" s="1"/>
      <c r="H175" s="1"/>
      <c r="I175" s="50"/>
      <c r="J175" s="10"/>
      <c r="K175" s="2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spans="6:34" s="40" customFormat="1" ht="15" customHeight="1">
      <c r="F176" s="3"/>
      <c r="G176" s="1"/>
      <c r="H176" s="1"/>
      <c r="I176" s="50"/>
      <c r="J176" s="10"/>
      <c r="K176" s="2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spans="6:34" s="40" customFormat="1" ht="15" customHeight="1">
      <c r="F177" s="3"/>
      <c r="G177" s="1"/>
      <c r="H177" s="1"/>
      <c r="I177" s="50"/>
      <c r="J177" s="10"/>
      <c r="K177" s="2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spans="6:34" s="40" customFormat="1" ht="15" customHeight="1">
      <c r="F178" s="3"/>
      <c r="G178" s="1"/>
      <c r="H178" s="1"/>
      <c r="I178" s="50"/>
      <c r="J178" s="10"/>
      <c r="K178" s="2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spans="6:34" s="40" customFormat="1" ht="15" customHeight="1">
      <c r="F179" s="3"/>
      <c r="G179" s="1"/>
      <c r="H179" s="1"/>
      <c r="I179" s="50"/>
      <c r="J179" s="10"/>
      <c r="K179" s="2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spans="6:34" s="40" customFormat="1" ht="15" customHeight="1">
      <c r="F180" s="3"/>
      <c r="G180" s="1"/>
      <c r="H180" s="1"/>
      <c r="I180" s="50"/>
      <c r="J180" s="10"/>
      <c r="K180" s="2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spans="6:34" s="40" customFormat="1" ht="15" customHeight="1">
      <c r="F181" s="3"/>
      <c r="G181" s="1"/>
      <c r="H181" s="1"/>
      <c r="I181" s="50"/>
      <c r="J181" s="10"/>
      <c r="K181" s="2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spans="6:34" s="40" customFormat="1" ht="15" customHeight="1">
      <c r="F182" s="3"/>
      <c r="G182" s="1"/>
      <c r="H182" s="1"/>
      <c r="I182" s="50"/>
      <c r="J182" s="10"/>
      <c r="K182" s="2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spans="6:34" s="40" customFormat="1" ht="15" customHeight="1">
      <c r="F183" s="3"/>
      <c r="G183" s="1"/>
      <c r="H183" s="1"/>
      <c r="I183" s="50"/>
      <c r="J183" s="10"/>
      <c r="K183" s="2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spans="6:34" s="40" customFormat="1" ht="15" customHeight="1">
      <c r="F184" s="3"/>
      <c r="G184" s="1"/>
      <c r="H184" s="1"/>
      <c r="I184" s="50"/>
      <c r="J184" s="10"/>
      <c r="K184" s="2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spans="6:34" s="40" customFormat="1" ht="15" customHeight="1">
      <c r="F185" s="3"/>
      <c r="G185" s="1"/>
      <c r="H185" s="1"/>
      <c r="I185" s="50"/>
      <c r="J185" s="10"/>
      <c r="K185" s="2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spans="6:34" s="40" customFormat="1" ht="15" customHeight="1">
      <c r="F186" s="3"/>
      <c r="G186" s="1"/>
      <c r="H186" s="1"/>
      <c r="I186" s="50"/>
      <c r="J186" s="10"/>
      <c r="K186" s="2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spans="6:34" s="40" customFormat="1" ht="15" customHeight="1">
      <c r="F187" s="3"/>
      <c r="G187" s="1"/>
      <c r="H187" s="1"/>
      <c r="I187" s="50"/>
      <c r="J187" s="10"/>
      <c r="K187" s="2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spans="6:34" s="40" customFormat="1" ht="15" customHeight="1">
      <c r="F188" s="3"/>
      <c r="G188" s="1"/>
      <c r="H188" s="1"/>
      <c r="I188" s="50"/>
      <c r="J188" s="10"/>
      <c r="K188" s="2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spans="6:34" s="40" customFormat="1" ht="15" customHeight="1">
      <c r="F189" s="3"/>
      <c r="G189" s="1"/>
      <c r="H189" s="1"/>
      <c r="I189" s="50"/>
      <c r="J189" s="10"/>
      <c r="K189" s="2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spans="6:34" s="40" customFormat="1" ht="15" customHeight="1">
      <c r="F190" s="3"/>
      <c r="G190" s="1"/>
      <c r="H190" s="1"/>
      <c r="I190" s="50"/>
      <c r="J190" s="10"/>
      <c r="K190" s="2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spans="6:34" s="40" customFormat="1" ht="15" customHeight="1">
      <c r="F191" s="3"/>
      <c r="G191" s="1"/>
      <c r="H191" s="1"/>
      <c r="I191" s="50"/>
      <c r="J191" s="10"/>
      <c r="K191" s="2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spans="6:34" s="40" customFormat="1" ht="15" customHeight="1">
      <c r="F192" s="3"/>
      <c r="G192" s="1"/>
      <c r="H192" s="1"/>
      <c r="I192" s="50"/>
      <c r="J192" s="10"/>
      <c r="K192" s="2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spans="6:34" s="40" customFormat="1" ht="15" customHeight="1">
      <c r="F193" s="3"/>
      <c r="G193" s="1"/>
      <c r="H193" s="1"/>
      <c r="I193" s="50"/>
      <c r="J193" s="10"/>
      <c r="K193" s="2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spans="6:34" s="40" customFormat="1" ht="15" customHeight="1">
      <c r="F194" s="3"/>
      <c r="G194" s="1"/>
      <c r="H194" s="1"/>
      <c r="I194" s="50"/>
      <c r="J194" s="10"/>
      <c r="K194" s="2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spans="6:34" s="40" customFormat="1" ht="15" customHeight="1">
      <c r="F195" s="3"/>
      <c r="G195" s="1"/>
      <c r="H195" s="1"/>
      <c r="I195" s="50"/>
      <c r="J195" s="10"/>
      <c r="K195" s="2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spans="6:34" s="40" customFormat="1" ht="15" customHeight="1">
      <c r="F196" s="3"/>
      <c r="G196" s="1"/>
      <c r="H196" s="1"/>
      <c r="I196" s="50"/>
      <c r="J196" s="10"/>
      <c r="K196" s="2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spans="6:34" s="40" customFormat="1" ht="15" customHeight="1">
      <c r="F197" s="3"/>
      <c r="G197" s="1"/>
      <c r="H197" s="1"/>
      <c r="I197" s="50"/>
      <c r="J197" s="10"/>
      <c r="K197" s="2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spans="6:34" s="40" customFormat="1" ht="15" customHeight="1">
      <c r="F198" s="3"/>
      <c r="G198" s="1"/>
      <c r="H198" s="1"/>
      <c r="I198" s="50"/>
      <c r="J198" s="10"/>
      <c r="K198" s="2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spans="6:34" s="40" customFormat="1" ht="15" customHeight="1">
      <c r="F199" s="3"/>
      <c r="G199" s="1"/>
      <c r="H199" s="1"/>
      <c r="I199" s="50"/>
      <c r="J199" s="10"/>
      <c r="K199" s="2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spans="6:34" s="40" customFormat="1" ht="15" customHeight="1">
      <c r="F200" s="3"/>
      <c r="G200" s="1"/>
      <c r="H200" s="1"/>
      <c r="I200" s="50"/>
      <c r="J200" s="10"/>
      <c r="K200" s="2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spans="6:34" s="40" customFormat="1" ht="15" customHeight="1">
      <c r="F201" s="3"/>
      <c r="G201" s="1"/>
      <c r="H201" s="1"/>
      <c r="I201" s="50"/>
      <c r="J201" s="10"/>
      <c r="K201" s="2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spans="6:34" s="40" customFormat="1" ht="15" customHeight="1">
      <c r="F202" s="3"/>
      <c r="G202" s="1"/>
      <c r="H202" s="1"/>
      <c r="I202" s="50"/>
      <c r="J202" s="10"/>
      <c r="K202" s="2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spans="6:34" s="40" customFormat="1" ht="15" customHeight="1">
      <c r="F203" s="3"/>
      <c r="G203" s="1"/>
      <c r="H203" s="1"/>
      <c r="I203" s="50"/>
      <c r="J203" s="10"/>
      <c r="K203" s="2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spans="6:34" s="40" customFormat="1" ht="15" customHeight="1">
      <c r="F204" s="3"/>
      <c r="G204" s="1"/>
      <c r="H204" s="1"/>
      <c r="I204" s="50"/>
      <c r="J204" s="10"/>
      <c r="K204" s="2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spans="6:34" s="40" customFormat="1" ht="15" customHeight="1">
      <c r="F205" s="3"/>
      <c r="G205" s="1"/>
      <c r="H205" s="1"/>
      <c r="I205" s="50"/>
      <c r="J205" s="10"/>
      <c r="K205" s="2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spans="6:34" s="40" customFormat="1" ht="15" customHeight="1">
      <c r="F206" s="3"/>
      <c r="G206" s="1"/>
      <c r="H206" s="1"/>
      <c r="I206" s="50"/>
      <c r="J206" s="10"/>
      <c r="K206" s="2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spans="6:34" s="40" customFormat="1" ht="15" customHeight="1">
      <c r="F207" s="3"/>
      <c r="G207" s="1"/>
      <c r="H207" s="1"/>
      <c r="I207" s="50"/>
      <c r="J207" s="10"/>
      <c r="K207" s="2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spans="6:34" s="40" customFormat="1" ht="15" customHeight="1">
      <c r="F208" s="3"/>
      <c r="G208" s="1"/>
      <c r="H208" s="1"/>
      <c r="I208" s="50"/>
      <c r="J208" s="10"/>
      <c r="K208" s="2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spans="6:34" s="40" customFormat="1" ht="15" customHeight="1">
      <c r="F209" s="3"/>
      <c r="G209" s="1"/>
      <c r="H209" s="1"/>
      <c r="I209" s="50"/>
      <c r="J209" s="10"/>
      <c r="K209" s="2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spans="6:34" s="40" customFormat="1" ht="15" customHeight="1">
      <c r="F210" s="3"/>
      <c r="G210" s="1"/>
      <c r="H210" s="1"/>
      <c r="I210" s="50"/>
      <c r="J210" s="10"/>
      <c r="K210" s="2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spans="6:34" s="40" customFormat="1" ht="15" customHeight="1">
      <c r="F211" s="3"/>
      <c r="G211" s="1"/>
      <c r="H211" s="1"/>
      <c r="I211" s="50"/>
      <c r="J211" s="10"/>
      <c r="K211" s="2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spans="6:34" s="40" customFormat="1" ht="15" customHeight="1">
      <c r="F212" s="3"/>
      <c r="G212" s="1"/>
      <c r="H212" s="1"/>
      <c r="I212" s="50"/>
      <c r="J212" s="10"/>
      <c r="K212" s="2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spans="6:34" s="40" customFormat="1" ht="15" customHeight="1">
      <c r="F213" s="3"/>
      <c r="G213" s="1"/>
      <c r="H213" s="1"/>
      <c r="I213" s="50"/>
      <c r="J213" s="10"/>
      <c r="K213" s="2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spans="6:34" s="40" customFormat="1" ht="15" customHeight="1">
      <c r="F214" s="3"/>
      <c r="G214" s="1"/>
      <c r="H214" s="1"/>
      <c r="I214" s="50"/>
      <c r="J214" s="10"/>
      <c r="K214" s="2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spans="6:34" s="40" customFormat="1" ht="15" customHeight="1">
      <c r="F215" s="3"/>
      <c r="G215" s="1"/>
      <c r="H215" s="1"/>
      <c r="I215" s="50"/>
      <c r="J215" s="10"/>
      <c r="K215" s="2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spans="6:34" s="40" customFormat="1" ht="15" customHeight="1">
      <c r="F216" s="3"/>
      <c r="G216" s="1"/>
      <c r="H216" s="1"/>
      <c r="I216" s="50"/>
      <c r="J216" s="10"/>
      <c r="K216" s="2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spans="6:34" s="40" customFormat="1" ht="15" customHeight="1">
      <c r="F217" s="3"/>
      <c r="G217" s="1"/>
      <c r="H217" s="1"/>
      <c r="I217" s="50"/>
      <c r="J217" s="10"/>
      <c r="K217" s="2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spans="6:34" s="40" customFormat="1" ht="15" customHeight="1">
      <c r="F218" s="3"/>
      <c r="G218" s="1"/>
      <c r="H218" s="1"/>
      <c r="I218" s="50"/>
      <c r="J218" s="10"/>
      <c r="K218" s="2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spans="6:34" s="40" customFormat="1" ht="15" customHeight="1">
      <c r="F219" s="3"/>
      <c r="G219" s="1"/>
      <c r="H219" s="1"/>
      <c r="I219" s="50"/>
      <c r="J219" s="10"/>
      <c r="K219" s="2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spans="6:34" s="40" customFormat="1" ht="15" customHeight="1">
      <c r="F220" s="3"/>
      <c r="G220" s="1"/>
      <c r="H220" s="1"/>
      <c r="I220" s="50"/>
      <c r="J220" s="10"/>
      <c r="K220" s="2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spans="6:34" s="40" customFormat="1" ht="15" customHeight="1">
      <c r="F221" s="3"/>
      <c r="G221" s="1"/>
      <c r="H221" s="1"/>
      <c r="I221" s="50"/>
      <c r="J221" s="10"/>
      <c r="K221" s="2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spans="6:34" s="40" customFormat="1" ht="15" customHeight="1">
      <c r="F222" s="3"/>
      <c r="G222" s="1"/>
      <c r="H222" s="1"/>
      <c r="I222" s="50"/>
      <c r="J222" s="10"/>
      <c r="K222" s="2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spans="6:34" s="40" customFormat="1" ht="15" customHeight="1">
      <c r="F223" s="3"/>
      <c r="G223" s="1"/>
      <c r="H223" s="1"/>
      <c r="I223" s="50"/>
      <c r="J223" s="10"/>
      <c r="K223" s="2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spans="6:34" s="40" customFormat="1" ht="15" customHeight="1">
      <c r="F224" s="3"/>
      <c r="G224" s="1"/>
      <c r="H224" s="1"/>
      <c r="I224" s="50"/>
      <c r="J224" s="10"/>
      <c r="K224" s="2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spans="6:34" s="40" customFormat="1" ht="15" customHeight="1">
      <c r="F225" s="3"/>
      <c r="G225" s="1"/>
      <c r="H225" s="1"/>
      <c r="I225" s="50"/>
      <c r="J225" s="10"/>
      <c r="K225" s="2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spans="6:34" s="40" customFormat="1" ht="15" customHeight="1">
      <c r="F226" s="3"/>
      <c r="G226" s="1"/>
      <c r="H226" s="1"/>
      <c r="I226" s="50"/>
      <c r="J226" s="10"/>
      <c r="K226" s="2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spans="6:34" s="40" customFormat="1" ht="15" customHeight="1">
      <c r="F227" s="3"/>
      <c r="G227" s="1"/>
      <c r="H227" s="1"/>
      <c r="I227" s="50"/>
      <c r="J227" s="10"/>
      <c r="K227" s="2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spans="6:34" s="40" customFormat="1" ht="15" customHeight="1">
      <c r="F228" s="3"/>
      <c r="G228" s="1"/>
      <c r="H228" s="1"/>
      <c r="I228" s="50"/>
      <c r="J228" s="10"/>
      <c r="K228" s="2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spans="6:34" s="40" customFormat="1" ht="15" customHeight="1">
      <c r="F229" s="3"/>
      <c r="G229" s="1"/>
      <c r="H229" s="1"/>
      <c r="I229" s="50"/>
      <c r="J229" s="10"/>
      <c r="K229" s="2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spans="6:34" s="40" customFormat="1" ht="15" customHeight="1">
      <c r="F230" s="3"/>
      <c r="G230" s="1"/>
      <c r="H230" s="1"/>
      <c r="I230" s="50"/>
      <c r="J230" s="10"/>
      <c r="K230" s="2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spans="6:34" s="40" customFormat="1" ht="15" customHeight="1">
      <c r="F231" s="3"/>
      <c r="G231" s="1"/>
      <c r="H231" s="1"/>
      <c r="I231" s="50"/>
      <c r="J231" s="10"/>
      <c r="K231" s="2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spans="6:34" s="40" customFormat="1" ht="15" customHeight="1">
      <c r="F232" s="3"/>
      <c r="G232" s="1"/>
      <c r="H232" s="1"/>
      <c r="I232" s="50"/>
      <c r="J232" s="10"/>
      <c r="K232" s="2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spans="6:34" s="40" customFormat="1" ht="15" customHeight="1">
      <c r="F233" s="3"/>
      <c r="G233" s="1"/>
      <c r="H233" s="1"/>
      <c r="I233" s="50"/>
      <c r="J233" s="10"/>
      <c r="K233" s="2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spans="6:34" s="40" customFormat="1" ht="15" customHeight="1">
      <c r="F234" s="3"/>
      <c r="G234" s="1"/>
      <c r="H234" s="1"/>
      <c r="I234" s="50"/>
      <c r="J234" s="10"/>
      <c r="K234" s="2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spans="6:34" s="40" customFormat="1" ht="15" customHeight="1">
      <c r="F235" s="3"/>
      <c r="G235" s="1"/>
      <c r="H235" s="1"/>
      <c r="I235" s="50"/>
      <c r="J235" s="10"/>
      <c r="K235" s="2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spans="6:34" s="40" customFormat="1" ht="15" customHeight="1">
      <c r="F236" s="3"/>
      <c r="G236" s="1"/>
      <c r="H236" s="1"/>
      <c r="I236" s="50"/>
      <c r="J236" s="10"/>
      <c r="K236" s="2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spans="6:34" s="40" customFormat="1" ht="15" customHeight="1">
      <c r="F237" s="3"/>
      <c r="G237" s="1"/>
      <c r="H237" s="1"/>
      <c r="I237" s="50"/>
      <c r="J237" s="10"/>
      <c r="K237" s="2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spans="6:34" s="40" customFormat="1" ht="15" customHeight="1">
      <c r="F238" s="3"/>
      <c r="G238" s="1"/>
      <c r="H238" s="1"/>
      <c r="I238" s="50"/>
      <c r="J238" s="10"/>
      <c r="K238" s="2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spans="6:34" s="40" customFormat="1" ht="15" customHeight="1">
      <c r="F239" s="3"/>
      <c r="G239" s="1"/>
      <c r="H239" s="1"/>
      <c r="I239" s="50"/>
      <c r="J239" s="10"/>
      <c r="K239" s="2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spans="6:34" s="40" customFormat="1" ht="15" customHeight="1">
      <c r="F240" s="3"/>
      <c r="G240" s="1"/>
      <c r="H240" s="1"/>
      <c r="I240" s="50"/>
      <c r="J240" s="10"/>
      <c r="K240" s="2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spans="6:34" s="40" customFormat="1" ht="15" customHeight="1">
      <c r="F241" s="3"/>
      <c r="G241" s="1"/>
      <c r="H241" s="1"/>
      <c r="I241" s="50"/>
      <c r="J241" s="10"/>
      <c r="K241" s="2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spans="6:34" s="40" customFormat="1" ht="15" customHeight="1">
      <c r="F242" s="3"/>
      <c r="G242" s="1"/>
      <c r="H242" s="1"/>
      <c r="I242" s="50"/>
      <c r="J242" s="10"/>
      <c r="K242" s="2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spans="6:34" s="40" customFormat="1" ht="15" customHeight="1">
      <c r="F243" s="3"/>
      <c r="G243" s="1"/>
      <c r="H243" s="1"/>
      <c r="I243" s="50"/>
      <c r="J243" s="10"/>
      <c r="K243" s="2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spans="6:34" s="40" customFormat="1" ht="15" customHeight="1">
      <c r="F244" s="3"/>
      <c r="G244" s="1"/>
      <c r="H244" s="1"/>
      <c r="I244" s="50"/>
      <c r="J244" s="10"/>
      <c r="K244" s="2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spans="6:34" s="40" customFormat="1" ht="15" customHeight="1">
      <c r="F245" s="3"/>
      <c r="G245" s="1"/>
      <c r="H245" s="1"/>
      <c r="I245" s="50"/>
      <c r="J245" s="10"/>
      <c r="K245" s="2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spans="6:34" s="40" customFormat="1" ht="15" customHeight="1">
      <c r="F246" s="3"/>
      <c r="G246" s="1"/>
      <c r="H246" s="1"/>
      <c r="I246" s="50"/>
      <c r="J246" s="10"/>
      <c r="K246" s="2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spans="6:34" s="40" customFormat="1" ht="15" customHeight="1">
      <c r="F247" s="3"/>
      <c r="G247" s="1"/>
      <c r="H247" s="1"/>
      <c r="I247" s="50"/>
      <c r="J247" s="10"/>
      <c r="K247" s="2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spans="6:34" s="40" customFormat="1" ht="15" customHeight="1">
      <c r="F248" s="3"/>
      <c r="G248" s="1"/>
      <c r="H248" s="1"/>
      <c r="I248" s="50"/>
      <c r="J248" s="10"/>
      <c r="K248" s="2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spans="6:34" s="40" customFormat="1" ht="15" customHeight="1">
      <c r="F249" s="3"/>
      <c r="G249" s="1"/>
      <c r="H249" s="1"/>
      <c r="I249" s="50"/>
      <c r="J249" s="10"/>
      <c r="K249" s="2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spans="6:34" s="40" customFormat="1" ht="15" customHeight="1">
      <c r="F250" s="3"/>
      <c r="G250" s="1"/>
      <c r="H250" s="1"/>
      <c r="I250" s="50"/>
      <c r="J250" s="10"/>
      <c r="K250" s="2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spans="6:34" s="40" customFormat="1" ht="15" customHeight="1">
      <c r="F251" s="3"/>
      <c r="G251" s="1"/>
      <c r="H251" s="1"/>
      <c r="I251" s="50"/>
      <c r="J251" s="10"/>
      <c r="K251" s="2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spans="6:34" s="40" customFormat="1" ht="15" customHeight="1">
      <c r="F252" s="3"/>
      <c r="G252" s="1"/>
      <c r="H252" s="1"/>
      <c r="I252" s="50"/>
      <c r="J252" s="10"/>
      <c r="K252" s="2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spans="6:34" s="40" customFormat="1" ht="15" customHeight="1">
      <c r="F253" s="3"/>
      <c r="G253" s="1"/>
      <c r="H253" s="1"/>
      <c r="I253" s="50"/>
      <c r="J253" s="10"/>
      <c r="K253" s="2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spans="6:34" s="40" customFormat="1" ht="15" customHeight="1">
      <c r="F254" s="3"/>
      <c r="G254" s="1"/>
      <c r="H254" s="1"/>
      <c r="I254" s="50"/>
      <c r="J254" s="10"/>
      <c r="K254" s="2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spans="6:34" s="40" customFormat="1" ht="15" customHeight="1">
      <c r="F255" s="3"/>
      <c r="G255" s="1"/>
      <c r="H255" s="1"/>
      <c r="I255" s="50"/>
      <c r="J255" s="10"/>
      <c r="K255" s="2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spans="6:34" s="40" customFormat="1" ht="15" customHeight="1">
      <c r="F256" s="3"/>
      <c r="G256" s="1"/>
      <c r="H256" s="1"/>
      <c r="I256" s="50"/>
      <c r="J256" s="10"/>
      <c r="K256" s="2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spans="6:34" s="40" customFormat="1" ht="15" customHeight="1">
      <c r="F257" s="3"/>
      <c r="G257" s="1"/>
      <c r="H257" s="1"/>
      <c r="I257" s="50"/>
      <c r="J257" s="10"/>
      <c r="K257" s="2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spans="6:34" s="40" customFormat="1" ht="15" customHeight="1">
      <c r="F258" s="3"/>
      <c r="G258" s="1"/>
      <c r="H258" s="1"/>
      <c r="I258" s="50"/>
      <c r="J258" s="10"/>
      <c r="K258" s="2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spans="6:34" s="40" customFormat="1" ht="15" customHeight="1">
      <c r="F259" s="3"/>
      <c r="G259" s="1"/>
      <c r="H259" s="1"/>
      <c r="I259" s="50"/>
      <c r="J259" s="10"/>
      <c r="K259" s="2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spans="6:34" s="40" customFormat="1" ht="15" customHeight="1">
      <c r="F260" s="3"/>
      <c r="G260" s="1"/>
      <c r="H260" s="1"/>
      <c r="I260" s="50"/>
      <c r="J260" s="10"/>
      <c r="K260" s="2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spans="6:34" s="40" customFormat="1" ht="15" customHeight="1">
      <c r="F261" s="3"/>
      <c r="G261" s="1"/>
      <c r="H261" s="1"/>
      <c r="I261" s="50"/>
      <c r="J261" s="10"/>
      <c r="K261" s="2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spans="6:34" s="40" customFormat="1" ht="15" customHeight="1">
      <c r="F262" s="3"/>
      <c r="G262" s="1"/>
      <c r="H262" s="1"/>
      <c r="I262" s="50"/>
      <c r="J262" s="10"/>
      <c r="K262" s="2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spans="6:34" s="40" customFormat="1" ht="15" customHeight="1">
      <c r="F263" s="3"/>
      <c r="G263" s="1"/>
      <c r="H263" s="1"/>
      <c r="I263" s="50"/>
      <c r="J263" s="10"/>
      <c r="K263" s="2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spans="6:34" s="40" customFormat="1" ht="15" customHeight="1">
      <c r="F264" s="3"/>
      <c r="G264" s="1"/>
      <c r="H264" s="1"/>
      <c r="I264" s="50"/>
      <c r="J264" s="10"/>
      <c r="K264" s="2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spans="6:34" s="40" customFormat="1" ht="15" customHeight="1">
      <c r="F265" s="3"/>
      <c r="G265" s="1"/>
      <c r="H265" s="1"/>
      <c r="I265" s="50"/>
      <c r="J265" s="10"/>
      <c r="K265" s="2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spans="6:34" s="40" customFormat="1" ht="15" customHeight="1">
      <c r="F266" s="3"/>
      <c r="G266" s="1"/>
      <c r="H266" s="1"/>
      <c r="I266" s="50"/>
      <c r="J266" s="10"/>
      <c r="K266" s="2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spans="6:34" s="40" customFormat="1" ht="15" customHeight="1">
      <c r="F267" s="3"/>
      <c r="G267" s="1"/>
      <c r="H267" s="1"/>
      <c r="I267" s="50"/>
      <c r="J267" s="10"/>
      <c r="K267" s="2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spans="6:34" s="40" customFormat="1" ht="15" customHeight="1">
      <c r="F268" s="3"/>
      <c r="G268" s="1"/>
      <c r="H268" s="1"/>
      <c r="I268" s="50"/>
      <c r="J268" s="10"/>
      <c r="K268" s="2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spans="6:34" s="40" customFormat="1" ht="15" customHeight="1">
      <c r="F269" s="3"/>
      <c r="G269" s="1"/>
      <c r="H269" s="1"/>
      <c r="I269" s="50"/>
      <c r="J269" s="10"/>
      <c r="K269" s="2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spans="6:34" s="40" customFormat="1" ht="15" customHeight="1">
      <c r="F270" s="3"/>
      <c r="G270" s="1"/>
      <c r="H270" s="1"/>
      <c r="I270" s="50"/>
      <c r="J270" s="10"/>
      <c r="K270" s="2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spans="6:34" s="40" customFormat="1" ht="15" customHeight="1">
      <c r="F271" s="3"/>
      <c r="G271" s="1"/>
      <c r="H271" s="1"/>
      <c r="I271" s="50"/>
      <c r="J271" s="10"/>
      <c r="K271" s="2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spans="6:34" s="40" customFormat="1" ht="15" customHeight="1">
      <c r="F272" s="3"/>
      <c r="G272" s="1"/>
      <c r="H272" s="1"/>
      <c r="I272" s="50"/>
      <c r="J272" s="10"/>
      <c r="K272" s="2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spans="6:34" s="40" customFormat="1" ht="15" customHeight="1">
      <c r="F273" s="3"/>
      <c r="G273" s="1"/>
      <c r="H273" s="1"/>
      <c r="I273" s="50"/>
      <c r="J273" s="10"/>
      <c r="K273" s="2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spans="6:34" s="40" customFormat="1" ht="15" customHeight="1">
      <c r="F274" s="3"/>
      <c r="G274" s="1"/>
      <c r="H274" s="1"/>
      <c r="I274" s="50"/>
      <c r="J274" s="10"/>
      <c r="K274" s="2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spans="6:34" s="40" customFormat="1" ht="15" customHeight="1">
      <c r="F275" s="3"/>
      <c r="G275" s="1"/>
      <c r="H275" s="1"/>
      <c r="I275" s="50"/>
      <c r="J275" s="10"/>
      <c r="K275" s="2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spans="6:34" s="40" customFormat="1" ht="15" customHeight="1">
      <c r="F276" s="3"/>
      <c r="G276" s="1"/>
      <c r="H276" s="1"/>
      <c r="I276" s="50"/>
      <c r="J276" s="10"/>
      <c r="K276" s="2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spans="6:34" s="40" customFormat="1" ht="15" customHeight="1">
      <c r="F277" s="3"/>
      <c r="G277" s="1"/>
      <c r="H277" s="1"/>
      <c r="I277" s="50"/>
      <c r="J277" s="10"/>
      <c r="K277" s="2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spans="6:34" s="40" customFormat="1" ht="15" customHeight="1">
      <c r="F278" s="3"/>
      <c r="G278" s="1"/>
      <c r="H278" s="1"/>
      <c r="I278" s="50"/>
      <c r="J278" s="10"/>
      <c r="K278" s="2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spans="6:34" s="40" customFormat="1" ht="15" customHeight="1">
      <c r="F279" s="3"/>
      <c r="G279" s="1"/>
      <c r="H279" s="1"/>
      <c r="I279" s="50"/>
      <c r="J279" s="10"/>
      <c r="K279" s="2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spans="6:34" s="40" customFormat="1" ht="15" customHeight="1">
      <c r="F280" s="3"/>
      <c r="G280" s="1"/>
      <c r="H280" s="1"/>
      <c r="I280" s="50"/>
      <c r="J280" s="10"/>
      <c r="K280" s="2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spans="6:34" s="40" customFormat="1" ht="15" customHeight="1">
      <c r="F281" s="3"/>
      <c r="G281" s="1"/>
      <c r="H281" s="1"/>
      <c r="I281" s="50"/>
      <c r="J281" s="10"/>
      <c r="K281" s="2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spans="6:34" s="40" customFormat="1" ht="15" customHeight="1">
      <c r="F282" s="3"/>
      <c r="G282" s="1"/>
      <c r="H282" s="1"/>
      <c r="I282" s="50"/>
      <c r="J282" s="10"/>
      <c r="K282" s="2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spans="6:34" s="40" customFormat="1" ht="15" customHeight="1">
      <c r="F283" s="3"/>
      <c r="G283" s="1"/>
      <c r="H283" s="1"/>
      <c r="I283" s="50"/>
      <c r="J283" s="10"/>
      <c r="K283" s="2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spans="6:34" s="40" customFormat="1" ht="15" customHeight="1">
      <c r="F284" s="3"/>
      <c r="G284" s="1"/>
      <c r="H284" s="1"/>
      <c r="I284" s="50"/>
      <c r="J284" s="10"/>
      <c r="K284" s="2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spans="6:34" s="40" customFormat="1" ht="15" customHeight="1">
      <c r="F285" s="3"/>
      <c r="G285" s="1"/>
      <c r="H285" s="1"/>
      <c r="I285" s="50"/>
      <c r="J285" s="10"/>
      <c r="K285" s="2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spans="6:34" s="40" customFormat="1" ht="15" customHeight="1">
      <c r="F286" s="3"/>
      <c r="G286" s="1"/>
      <c r="H286" s="1"/>
      <c r="I286" s="50"/>
      <c r="J286" s="10"/>
      <c r="K286" s="2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spans="6:34" s="40" customFormat="1" ht="15" customHeight="1">
      <c r="F287" s="3"/>
      <c r="G287" s="1"/>
      <c r="H287" s="1"/>
      <c r="I287" s="50"/>
      <c r="J287" s="10"/>
      <c r="K287" s="2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spans="6:34" s="40" customFormat="1" ht="15" customHeight="1">
      <c r="F288" s="3"/>
      <c r="G288" s="1"/>
      <c r="H288" s="1"/>
      <c r="I288" s="50"/>
      <c r="J288" s="10"/>
      <c r="K288" s="2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spans="6:34" s="40" customFormat="1" ht="15" customHeight="1">
      <c r="F289" s="3"/>
      <c r="G289" s="1"/>
      <c r="H289" s="1"/>
      <c r="I289" s="50"/>
      <c r="J289" s="10"/>
      <c r="K289" s="2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spans="6:34" s="40" customFormat="1" ht="15" customHeight="1">
      <c r="F290" s="3"/>
      <c r="G290" s="1"/>
      <c r="H290" s="1"/>
      <c r="I290" s="50"/>
      <c r="J290" s="10"/>
      <c r="K290" s="2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spans="6:34" s="40" customFormat="1" ht="15" customHeight="1">
      <c r="F291" s="3"/>
      <c r="G291" s="1"/>
      <c r="H291" s="1"/>
      <c r="I291" s="50"/>
      <c r="J291" s="10"/>
      <c r="K291" s="2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spans="6:34" s="40" customFormat="1" ht="15" customHeight="1">
      <c r="F292" s="3"/>
      <c r="G292" s="1"/>
      <c r="H292" s="1"/>
      <c r="I292" s="50"/>
      <c r="J292" s="10"/>
      <c r="K292" s="2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spans="6:34" s="40" customFormat="1" ht="15" customHeight="1">
      <c r="F293" s="3"/>
      <c r="G293" s="1"/>
      <c r="H293" s="1"/>
      <c r="I293" s="50"/>
      <c r="J293" s="10"/>
      <c r="K293" s="2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spans="6:34" s="40" customFormat="1" ht="15" customHeight="1">
      <c r="F294" s="3"/>
      <c r="G294" s="1"/>
      <c r="H294" s="1"/>
      <c r="I294" s="50"/>
      <c r="J294" s="10"/>
      <c r="K294" s="2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spans="6:34" s="40" customFormat="1" ht="15" customHeight="1">
      <c r="F295" s="3"/>
      <c r="G295" s="1"/>
      <c r="H295" s="1"/>
      <c r="I295" s="50"/>
      <c r="J295" s="10"/>
      <c r="K295" s="2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spans="6:34" s="40" customFormat="1" ht="15" customHeight="1">
      <c r="F296" s="3"/>
      <c r="G296" s="1"/>
      <c r="H296" s="1"/>
      <c r="I296" s="50"/>
      <c r="J296" s="10"/>
      <c r="K296" s="2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spans="6:34" s="40" customFormat="1" ht="15" customHeight="1">
      <c r="F297" s="3"/>
      <c r="G297" s="1"/>
      <c r="H297" s="1"/>
      <c r="I297" s="50"/>
      <c r="J297" s="10"/>
      <c r="K297" s="2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spans="6:34" s="40" customFormat="1" ht="15" customHeight="1">
      <c r="F298" s="3"/>
      <c r="G298" s="1"/>
      <c r="H298" s="1"/>
      <c r="I298" s="50"/>
      <c r="J298" s="10"/>
      <c r="K298" s="2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spans="6:34" s="40" customFormat="1" ht="15" customHeight="1">
      <c r="F299" s="3"/>
      <c r="G299" s="1"/>
      <c r="H299" s="1"/>
      <c r="I299" s="50"/>
      <c r="J299" s="10"/>
      <c r="K299" s="2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spans="6:34" s="40" customFormat="1" ht="15" customHeight="1">
      <c r="F300" s="3"/>
      <c r="G300" s="1"/>
      <c r="H300" s="1"/>
      <c r="I300" s="50"/>
      <c r="J300" s="10"/>
      <c r="K300" s="2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spans="6:34" s="40" customFormat="1" ht="15" customHeight="1">
      <c r="F301" s="3"/>
      <c r="G301" s="1"/>
      <c r="H301" s="1"/>
      <c r="I301" s="50"/>
      <c r="J301" s="10"/>
      <c r="K301" s="2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spans="6:34" s="40" customFormat="1" ht="15" customHeight="1">
      <c r="F302" s="3"/>
      <c r="G302" s="1"/>
      <c r="H302" s="1"/>
      <c r="I302" s="50"/>
      <c r="J302" s="10"/>
      <c r="K302" s="2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spans="6:34" s="40" customFormat="1" ht="15" customHeight="1">
      <c r="F303" s="3"/>
      <c r="G303" s="1"/>
      <c r="H303" s="1"/>
      <c r="I303" s="50"/>
      <c r="J303" s="10"/>
      <c r="K303" s="2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spans="6:34" s="40" customFormat="1" ht="15" customHeight="1">
      <c r="F304" s="3"/>
      <c r="G304" s="1"/>
      <c r="H304" s="1"/>
      <c r="I304" s="50"/>
      <c r="J304" s="10"/>
      <c r="K304" s="2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spans="6:34" s="40" customFormat="1" ht="15" customHeight="1">
      <c r="F305" s="3"/>
      <c r="G305" s="1"/>
      <c r="H305" s="1"/>
      <c r="I305" s="50"/>
      <c r="J305" s="10"/>
      <c r="K305" s="2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spans="6:34" s="40" customFormat="1" ht="15" customHeight="1">
      <c r="F306" s="3"/>
      <c r="G306" s="1"/>
      <c r="H306" s="1"/>
      <c r="I306" s="50"/>
      <c r="J306" s="10"/>
      <c r="K306" s="2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spans="6:34" s="40" customFormat="1" ht="15" customHeight="1">
      <c r="F307" s="3"/>
      <c r="G307" s="1"/>
      <c r="H307" s="1"/>
      <c r="I307" s="50"/>
      <c r="J307" s="10"/>
      <c r="K307" s="2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spans="6:34" s="40" customFormat="1" ht="15" customHeight="1">
      <c r="F308" s="3"/>
      <c r="G308" s="1"/>
      <c r="H308" s="1"/>
      <c r="I308" s="50"/>
      <c r="J308" s="10"/>
      <c r="K308" s="2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spans="6:34" s="40" customFormat="1" ht="15" customHeight="1">
      <c r="F309" s="3"/>
      <c r="G309" s="1"/>
      <c r="H309" s="1"/>
      <c r="I309" s="50"/>
      <c r="J309" s="10"/>
      <c r="K309" s="2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spans="6:34" s="40" customFormat="1" ht="15" customHeight="1">
      <c r="F310" s="3"/>
      <c r="G310" s="1"/>
      <c r="H310" s="1"/>
      <c r="I310" s="50"/>
      <c r="J310" s="10"/>
      <c r="K310" s="2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spans="6:34" s="40" customFormat="1" ht="15" customHeight="1">
      <c r="F311" s="3"/>
      <c r="G311" s="1"/>
      <c r="H311" s="1"/>
      <c r="I311" s="50"/>
      <c r="J311" s="10"/>
      <c r="K311" s="2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spans="6:34" s="40" customFormat="1" ht="15" customHeight="1">
      <c r="F312" s="3"/>
      <c r="G312" s="1"/>
      <c r="H312" s="1"/>
      <c r="I312" s="50"/>
      <c r="J312" s="10"/>
      <c r="K312" s="2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spans="6:34" s="40" customFormat="1" ht="15" customHeight="1">
      <c r="F313" s="3"/>
      <c r="G313" s="1"/>
      <c r="H313" s="1"/>
      <c r="I313" s="50"/>
      <c r="J313" s="10"/>
      <c r="K313" s="2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spans="6:34" s="40" customFormat="1" ht="15" customHeight="1">
      <c r="F314" s="3"/>
      <c r="G314" s="1"/>
      <c r="H314" s="1"/>
      <c r="I314" s="50"/>
      <c r="J314" s="10"/>
      <c r="K314" s="2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spans="6:34" s="40" customFormat="1" ht="15" customHeight="1">
      <c r="F315" s="3"/>
      <c r="G315" s="1"/>
      <c r="H315" s="1"/>
      <c r="I315" s="50"/>
      <c r="J315" s="10"/>
      <c r="K315" s="2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spans="6:34" s="40" customFormat="1" ht="15" customHeight="1">
      <c r="F316" s="3"/>
      <c r="G316" s="1"/>
      <c r="H316" s="1"/>
      <c r="I316" s="50"/>
      <c r="J316" s="10"/>
      <c r="K316" s="2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spans="6:34" s="40" customFormat="1" ht="15" customHeight="1">
      <c r="F317" s="3"/>
      <c r="G317" s="1"/>
      <c r="H317" s="1"/>
      <c r="I317" s="50"/>
      <c r="J317" s="10"/>
      <c r="K317" s="2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spans="6:34" s="40" customFormat="1" ht="15" customHeight="1">
      <c r="F318" s="3"/>
      <c r="G318" s="1"/>
      <c r="H318" s="1"/>
      <c r="I318" s="50"/>
      <c r="J318" s="10"/>
      <c r="K318" s="2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spans="6:34" s="40" customFormat="1" ht="15" customHeight="1">
      <c r="F319" s="3"/>
      <c r="G319" s="1"/>
      <c r="H319" s="1"/>
      <c r="I319" s="50"/>
      <c r="J319" s="10"/>
      <c r="K319" s="2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spans="6:34" s="40" customFormat="1" ht="15" customHeight="1">
      <c r="F320" s="3"/>
      <c r="G320" s="1"/>
      <c r="H320" s="1"/>
      <c r="I320" s="50"/>
      <c r="J320" s="10"/>
      <c r="K320" s="2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spans="6:34" s="40" customFormat="1" ht="15" customHeight="1">
      <c r="F321" s="3"/>
      <c r="G321" s="1"/>
      <c r="H321" s="1"/>
      <c r="I321" s="50"/>
      <c r="J321" s="10"/>
      <c r="K321" s="2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spans="6:34" s="40" customFormat="1" ht="15" customHeight="1">
      <c r="F322" s="3"/>
      <c r="G322" s="1"/>
      <c r="H322" s="1"/>
      <c r="I322" s="50"/>
      <c r="J322" s="10"/>
      <c r="K322" s="2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spans="6:34" s="40" customFormat="1" ht="15" customHeight="1">
      <c r="F323" s="3"/>
      <c r="G323" s="1"/>
      <c r="H323" s="1"/>
      <c r="I323" s="50"/>
      <c r="J323" s="10"/>
      <c r="K323" s="2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spans="6:34" s="40" customFormat="1" ht="15" customHeight="1">
      <c r="F324" s="3"/>
      <c r="G324" s="1"/>
      <c r="H324" s="1"/>
      <c r="I324" s="50"/>
      <c r="J324" s="10"/>
      <c r="K324" s="2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spans="6:34" s="40" customFormat="1" ht="15" customHeight="1">
      <c r="F325" s="3"/>
      <c r="G325" s="1"/>
      <c r="H325" s="1"/>
      <c r="I325" s="50"/>
      <c r="J325" s="10"/>
      <c r="K325" s="2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spans="6:34" s="40" customFormat="1" ht="15" customHeight="1">
      <c r="F326" s="3"/>
      <c r="G326" s="1"/>
      <c r="H326" s="1"/>
      <c r="I326" s="50"/>
      <c r="J326" s="10"/>
      <c r="K326" s="2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spans="6:34" s="40" customFormat="1" ht="15" customHeight="1">
      <c r="F327" s="3"/>
      <c r="G327" s="1"/>
      <c r="H327" s="1"/>
      <c r="I327" s="50"/>
      <c r="J327" s="10"/>
      <c r="K327" s="2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spans="6:34" s="40" customFormat="1" ht="15" customHeight="1">
      <c r="F328" s="3"/>
      <c r="G328" s="1"/>
      <c r="H328" s="1"/>
      <c r="I328" s="50"/>
      <c r="J328" s="10"/>
      <c r="K328" s="2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spans="6:34" s="40" customFormat="1" ht="15" customHeight="1">
      <c r="F329" s="3"/>
      <c r="G329" s="1"/>
      <c r="H329" s="1"/>
      <c r="I329" s="50"/>
      <c r="J329" s="10"/>
      <c r="K329" s="2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spans="6:34" s="40" customFormat="1" ht="15" customHeight="1">
      <c r="F330" s="3"/>
      <c r="G330" s="1"/>
      <c r="H330" s="1"/>
      <c r="I330" s="50"/>
      <c r="J330" s="10"/>
      <c r="K330" s="2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spans="6:34" s="40" customFormat="1" ht="15" customHeight="1">
      <c r="F331" s="3"/>
      <c r="G331" s="1"/>
      <c r="H331" s="1"/>
      <c r="I331" s="50"/>
      <c r="J331" s="10"/>
      <c r="K331" s="2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spans="6:34" s="40" customFormat="1" ht="15" customHeight="1">
      <c r="F332" s="3"/>
      <c r="G332" s="1"/>
      <c r="H332" s="1"/>
      <c r="I332" s="50"/>
      <c r="J332" s="10"/>
      <c r="K332" s="2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spans="6:34" s="40" customFormat="1" ht="15" customHeight="1">
      <c r="F333" s="3"/>
      <c r="G333" s="1"/>
      <c r="H333" s="1"/>
      <c r="I333" s="50"/>
      <c r="J333" s="10"/>
      <c r="K333" s="2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spans="6:34" s="40" customFormat="1" ht="15" customHeight="1">
      <c r="F334" s="3"/>
      <c r="G334" s="1"/>
      <c r="H334" s="1"/>
      <c r="I334" s="50"/>
      <c r="J334" s="10"/>
      <c r="K334" s="2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spans="6:34" s="40" customFormat="1" ht="15" customHeight="1">
      <c r="F335" s="3"/>
      <c r="G335" s="1"/>
      <c r="H335" s="1"/>
      <c r="I335" s="50"/>
      <c r="J335" s="10"/>
      <c r="K335" s="2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spans="6:34" s="40" customFormat="1" ht="15" customHeight="1">
      <c r="F336" s="3"/>
      <c r="G336" s="1"/>
      <c r="H336" s="1"/>
      <c r="I336" s="50"/>
      <c r="J336" s="10"/>
      <c r="K336" s="2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spans="6:34" s="40" customFormat="1" ht="15" customHeight="1">
      <c r="F337" s="3"/>
      <c r="G337" s="1"/>
      <c r="H337" s="1"/>
      <c r="I337" s="50"/>
      <c r="J337" s="10"/>
      <c r="K337" s="2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spans="6:34" s="40" customFormat="1" ht="15" customHeight="1">
      <c r="F338" s="3"/>
      <c r="G338" s="1"/>
      <c r="H338" s="1"/>
      <c r="I338" s="50"/>
      <c r="J338" s="10"/>
      <c r="K338" s="2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spans="6:34" s="40" customFormat="1" ht="15" customHeight="1">
      <c r="F339" s="3"/>
      <c r="G339" s="1"/>
      <c r="H339" s="1"/>
      <c r="I339" s="50"/>
      <c r="J339" s="10"/>
      <c r="K339" s="2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spans="6:34" s="40" customFormat="1" ht="15" customHeight="1">
      <c r="F340" s="3"/>
      <c r="G340" s="1"/>
      <c r="H340" s="1"/>
      <c r="I340" s="50"/>
      <c r="J340" s="10"/>
      <c r="K340" s="2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spans="6:34" s="40" customFormat="1" ht="15" customHeight="1">
      <c r="F341" s="3"/>
      <c r="G341" s="1"/>
      <c r="H341" s="1"/>
      <c r="I341" s="50"/>
      <c r="J341" s="10"/>
      <c r="K341" s="2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spans="6:34" s="40" customFormat="1" ht="15" customHeight="1">
      <c r="F342" s="3"/>
      <c r="G342" s="1"/>
      <c r="H342" s="1"/>
      <c r="I342" s="50"/>
      <c r="J342" s="10"/>
      <c r="K342" s="2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spans="6:34" s="40" customFormat="1" ht="15" customHeight="1">
      <c r="F343" s="3"/>
      <c r="G343" s="1"/>
      <c r="H343" s="1"/>
      <c r="I343" s="50"/>
      <c r="J343" s="10"/>
      <c r="K343" s="2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spans="6:34" s="40" customFormat="1" ht="15" customHeight="1">
      <c r="F344" s="3"/>
      <c r="G344" s="1"/>
      <c r="H344" s="1"/>
      <c r="I344" s="50"/>
      <c r="J344" s="10"/>
      <c r="K344" s="2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spans="6:34" s="40" customFormat="1" ht="15" customHeight="1">
      <c r="F345" s="3"/>
      <c r="G345" s="1"/>
      <c r="H345" s="1"/>
      <c r="I345" s="50"/>
      <c r="J345" s="10"/>
      <c r="K345" s="2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spans="6:34" s="40" customFormat="1" ht="15" customHeight="1">
      <c r="F346" s="3"/>
      <c r="G346" s="1"/>
      <c r="H346" s="1"/>
      <c r="I346" s="50"/>
      <c r="J346" s="10"/>
      <c r="K346" s="2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spans="6:34" s="40" customFormat="1" ht="15" customHeight="1">
      <c r="F347" s="3"/>
      <c r="G347" s="1"/>
      <c r="H347" s="1"/>
      <c r="I347" s="50"/>
      <c r="J347" s="10"/>
      <c r="K347" s="2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spans="6:34" s="40" customFormat="1" ht="15" customHeight="1">
      <c r="F348" s="3"/>
      <c r="G348" s="1"/>
      <c r="H348" s="1"/>
      <c r="I348" s="50"/>
      <c r="J348" s="10"/>
      <c r="K348" s="2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spans="6:34" s="40" customFormat="1" ht="15" customHeight="1">
      <c r="F349" s="3"/>
      <c r="G349" s="1"/>
      <c r="H349" s="1"/>
      <c r="I349" s="50"/>
      <c r="J349" s="10"/>
      <c r="K349" s="2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spans="6:34" s="40" customFormat="1" ht="15" customHeight="1">
      <c r="F350" s="3"/>
      <c r="G350" s="1"/>
      <c r="H350" s="1"/>
      <c r="I350" s="50"/>
      <c r="J350" s="10"/>
      <c r="K350" s="2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spans="6:34" s="40" customFormat="1" ht="15" customHeight="1">
      <c r="F351" s="3"/>
      <c r="G351" s="1"/>
      <c r="H351" s="1"/>
      <c r="I351" s="50"/>
      <c r="J351" s="10"/>
      <c r="K351" s="2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spans="6:34" s="40" customFormat="1" ht="15" customHeight="1">
      <c r="F352" s="3"/>
      <c r="G352" s="1"/>
      <c r="H352" s="1"/>
      <c r="I352" s="50"/>
      <c r="J352" s="10"/>
      <c r="K352" s="2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spans="6:34" s="40" customFormat="1" ht="15" customHeight="1">
      <c r="F353" s="3"/>
      <c r="G353" s="1"/>
      <c r="H353" s="1"/>
      <c r="I353" s="50"/>
      <c r="J353" s="10"/>
      <c r="K353" s="2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spans="6:34" s="40" customFormat="1" ht="15" customHeight="1">
      <c r="F354" s="3"/>
      <c r="G354" s="1"/>
      <c r="H354" s="1"/>
      <c r="I354" s="50"/>
      <c r="J354" s="10"/>
      <c r="K354" s="2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spans="6:34" s="40" customFormat="1" ht="15" customHeight="1">
      <c r="F355" s="3"/>
      <c r="G355" s="1"/>
      <c r="H355" s="1"/>
      <c r="I355" s="50"/>
      <c r="J355" s="10"/>
      <c r="K355" s="2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spans="6:34" s="40" customFormat="1" ht="15" customHeight="1">
      <c r="F356" s="3"/>
      <c r="G356" s="1"/>
      <c r="H356" s="1"/>
      <c r="I356" s="50"/>
      <c r="J356" s="10"/>
      <c r="K356" s="2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spans="6:34" s="40" customFormat="1" ht="15" customHeight="1">
      <c r="F357" s="3"/>
      <c r="G357" s="1"/>
      <c r="H357" s="1"/>
      <c r="I357" s="50"/>
      <c r="J357" s="10"/>
      <c r="K357" s="2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spans="6:34" s="40" customFormat="1" ht="15" customHeight="1">
      <c r="F358" s="3"/>
      <c r="G358" s="1"/>
      <c r="H358" s="1"/>
      <c r="I358" s="50"/>
      <c r="J358" s="10"/>
      <c r="K358" s="2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spans="6:34" s="40" customFormat="1" ht="15" customHeight="1">
      <c r="F359" s="3"/>
      <c r="G359" s="1"/>
      <c r="H359" s="1"/>
      <c r="I359" s="50"/>
      <c r="J359" s="10"/>
      <c r="K359" s="2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spans="6:34" s="40" customFormat="1" ht="15" customHeight="1">
      <c r="F360" s="3"/>
      <c r="G360" s="1"/>
      <c r="H360" s="1"/>
      <c r="I360" s="50"/>
      <c r="J360" s="10"/>
      <c r="K360" s="2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spans="6:34" s="40" customFormat="1" ht="15" customHeight="1">
      <c r="F361" s="3"/>
      <c r="G361" s="1"/>
      <c r="H361" s="1"/>
      <c r="I361" s="50"/>
      <c r="J361" s="10"/>
      <c r="K361" s="2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spans="6:34" s="40" customFormat="1" ht="15" customHeight="1">
      <c r="F362" s="3"/>
      <c r="G362" s="1"/>
      <c r="H362" s="1"/>
      <c r="I362" s="50"/>
      <c r="J362" s="10"/>
      <c r="K362" s="2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spans="6:34" s="40" customFormat="1" ht="15" customHeight="1">
      <c r="F363" s="3"/>
      <c r="G363" s="1"/>
      <c r="H363" s="1"/>
      <c r="I363" s="50"/>
      <c r="J363" s="10"/>
      <c r="K363" s="2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spans="6:34" s="40" customFormat="1" ht="15" customHeight="1">
      <c r="F364" s="3"/>
      <c r="G364" s="1"/>
      <c r="H364" s="1"/>
      <c r="I364" s="50"/>
      <c r="J364" s="10"/>
      <c r="K364" s="2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spans="6:34" s="40" customFormat="1" ht="15" customHeight="1">
      <c r="F365" s="3"/>
      <c r="G365" s="1"/>
      <c r="H365" s="1"/>
      <c r="I365" s="50"/>
      <c r="J365" s="10"/>
      <c r="K365" s="2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spans="6:34" s="40" customFormat="1" ht="15" customHeight="1">
      <c r="F366" s="3"/>
      <c r="G366" s="1"/>
      <c r="H366" s="1"/>
      <c r="I366" s="50"/>
      <c r="J366" s="10"/>
      <c r="K366" s="2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spans="6:34" s="40" customFormat="1" ht="15" customHeight="1">
      <c r="F367" s="3"/>
      <c r="G367" s="1"/>
      <c r="H367" s="1"/>
      <c r="I367" s="50"/>
      <c r="J367" s="10"/>
      <c r="K367" s="2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spans="6:34" s="40" customFormat="1" ht="15" customHeight="1">
      <c r="F368" s="3"/>
      <c r="G368" s="1"/>
      <c r="H368" s="1"/>
      <c r="I368" s="50"/>
      <c r="J368" s="10"/>
      <c r="K368" s="2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spans="6:34" s="40" customFormat="1" ht="15" customHeight="1">
      <c r="F369" s="3"/>
      <c r="G369" s="1"/>
      <c r="H369" s="1"/>
      <c r="I369" s="50"/>
      <c r="J369" s="10"/>
      <c r="K369" s="2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spans="6:34" s="40" customFormat="1" ht="15" customHeight="1">
      <c r="F370" s="3"/>
      <c r="G370" s="1"/>
      <c r="H370" s="1"/>
      <c r="I370" s="50"/>
      <c r="J370" s="10"/>
      <c r="K370" s="2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spans="6:34" s="40" customFormat="1" ht="15" customHeight="1">
      <c r="F371" s="3"/>
      <c r="G371" s="1"/>
      <c r="H371" s="1"/>
      <c r="I371" s="50"/>
      <c r="J371" s="10"/>
      <c r="K371" s="2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spans="6:34" s="40" customFormat="1" ht="15" customHeight="1">
      <c r="F372" s="3"/>
      <c r="G372" s="1"/>
      <c r="H372" s="1"/>
      <c r="I372" s="50"/>
      <c r="J372" s="10"/>
      <c r="K372" s="2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spans="6:34" s="40" customFormat="1" ht="15" customHeight="1">
      <c r="F373" s="3"/>
      <c r="G373" s="1"/>
      <c r="H373" s="1"/>
      <c r="I373" s="50"/>
      <c r="J373" s="10"/>
      <c r="K373" s="2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spans="6:34" s="40" customFormat="1" ht="15" customHeight="1">
      <c r="F374" s="3"/>
      <c r="G374" s="1"/>
      <c r="H374" s="1"/>
      <c r="I374" s="50"/>
      <c r="J374" s="10"/>
      <c r="K374" s="2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spans="6:34" s="40" customFormat="1" ht="15" customHeight="1">
      <c r="F375" s="3"/>
      <c r="G375" s="1"/>
      <c r="H375" s="1"/>
      <c r="I375" s="50"/>
      <c r="J375" s="10"/>
      <c r="K375" s="2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spans="6:34" s="40" customFormat="1" ht="15" customHeight="1">
      <c r="F376" s="3"/>
      <c r="G376" s="1"/>
      <c r="H376" s="1"/>
      <c r="I376" s="50"/>
      <c r="J376" s="10"/>
      <c r="K376" s="2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spans="6:34" s="40" customFormat="1" ht="15" customHeight="1">
      <c r="F377" s="3"/>
      <c r="G377" s="1"/>
      <c r="H377" s="1"/>
      <c r="I377" s="50"/>
      <c r="J377" s="10"/>
      <c r="K377" s="2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spans="6:34" s="40" customFormat="1" ht="15" customHeight="1">
      <c r="F378" s="3"/>
      <c r="G378" s="1"/>
      <c r="H378" s="1"/>
      <c r="I378" s="50"/>
      <c r="J378" s="10"/>
      <c r="K378" s="2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spans="6:34" s="40" customFormat="1" ht="15" customHeight="1">
      <c r="F379" s="3"/>
      <c r="G379" s="1"/>
      <c r="H379" s="1"/>
      <c r="I379" s="50"/>
      <c r="J379" s="10"/>
      <c r="K379" s="2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spans="6:34" s="40" customFormat="1" ht="15" customHeight="1">
      <c r="F380" s="3"/>
      <c r="G380" s="1"/>
      <c r="H380" s="1"/>
      <c r="I380" s="50"/>
      <c r="J380" s="10"/>
      <c r="K380" s="2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spans="6:34" s="40" customFormat="1" ht="15" customHeight="1">
      <c r="F381" s="3"/>
      <c r="G381" s="1"/>
      <c r="H381" s="1"/>
      <c r="I381" s="50"/>
      <c r="J381" s="10"/>
      <c r="K381" s="2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spans="6:34" s="40" customFormat="1" ht="15" customHeight="1">
      <c r="F382" s="3"/>
      <c r="G382" s="1"/>
      <c r="H382" s="1"/>
      <c r="I382" s="50"/>
      <c r="J382" s="10"/>
      <c r="K382" s="2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spans="6:34" s="40" customFormat="1" ht="15" customHeight="1">
      <c r="F383" s="3"/>
      <c r="G383" s="1"/>
      <c r="H383" s="1"/>
      <c r="I383" s="50"/>
      <c r="J383" s="10"/>
      <c r="K383" s="2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spans="6:34" s="40" customFormat="1" ht="15" customHeight="1">
      <c r="F384" s="3"/>
      <c r="G384" s="1"/>
      <c r="H384" s="1"/>
      <c r="I384" s="50"/>
      <c r="J384" s="10"/>
      <c r="K384" s="2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spans="6:34" s="40" customFormat="1" ht="15" customHeight="1">
      <c r="F385" s="3"/>
      <c r="G385" s="1"/>
      <c r="H385" s="1"/>
      <c r="I385" s="50"/>
      <c r="J385" s="10"/>
      <c r="K385" s="2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spans="6:34" s="40" customFormat="1" ht="15" customHeight="1">
      <c r="F386" s="3"/>
      <c r="G386" s="1"/>
      <c r="H386" s="1"/>
      <c r="I386" s="50"/>
      <c r="J386" s="10"/>
      <c r="K386" s="2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spans="6:34" s="40" customFormat="1" ht="15" customHeight="1">
      <c r="F387" s="3"/>
      <c r="G387" s="1"/>
      <c r="H387" s="1"/>
      <c r="I387" s="50"/>
      <c r="J387" s="10"/>
      <c r="K387" s="2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spans="6:34" s="40" customFormat="1" ht="15" customHeight="1">
      <c r="F388" s="3"/>
      <c r="G388" s="1"/>
      <c r="H388" s="1"/>
      <c r="I388" s="50"/>
      <c r="J388" s="10"/>
      <c r="K388" s="2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spans="6:34" s="40" customFormat="1" ht="15" customHeight="1">
      <c r="F389" s="3"/>
      <c r="G389" s="1"/>
      <c r="H389" s="1"/>
      <c r="I389" s="50"/>
      <c r="J389" s="10"/>
      <c r="K389" s="2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spans="6:34" s="40" customFormat="1" ht="15" customHeight="1">
      <c r="F390" s="3"/>
      <c r="G390" s="1"/>
      <c r="H390" s="1"/>
      <c r="I390" s="50"/>
      <c r="J390" s="10"/>
      <c r="K390" s="2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spans="6:34" s="40" customFormat="1" ht="15" customHeight="1">
      <c r="F391" s="3"/>
      <c r="G391" s="1"/>
      <c r="H391" s="1"/>
      <c r="I391" s="50"/>
      <c r="J391" s="10"/>
      <c r="K391" s="2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spans="6:34" s="40" customFormat="1" ht="15" customHeight="1">
      <c r="F392" s="3"/>
      <c r="G392" s="1"/>
      <c r="H392" s="1"/>
      <c r="I392" s="50"/>
      <c r="J392" s="10"/>
      <c r="K392" s="2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spans="6:34" s="40" customFormat="1" ht="15" customHeight="1">
      <c r="F393" s="3"/>
      <c r="G393" s="1"/>
      <c r="H393" s="1"/>
      <c r="I393" s="50"/>
      <c r="J393" s="10"/>
      <c r="K393" s="2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spans="6:34" s="40" customFormat="1" ht="15" customHeight="1">
      <c r="F394" s="3"/>
      <c r="G394" s="1"/>
      <c r="H394" s="1"/>
      <c r="I394" s="50"/>
      <c r="J394" s="10"/>
      <c r="K394" s="2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spans="6:34" s="40" customFormat="1" ht="15" customHeight="1">
      <c r="F395" s="3"/>
      <c r="G395" s="1"/>
      <c r="H395" s="1"/>
      <c r="I395" s="50"/>
      <c r="J395" s="10"/>
      <c r="K395" s="2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spans="6:34" s="40" customFormat="1" ht="15" customHeight="1">
      <c r="F396" s="3"/>
      <c r="G396" s="1"/>
      <c r="H396" s="1"/>
      <c r="I396" s="50"/>
      <c r="J396" s="10"/>
      <c r="K396" s="2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spans="6:34" s="40" customFormat="1" ht="15" customHeight="1">
      <c r="F397" s="3"/>
      <c r="G397" s="1"/>
      <c r="H397" s="1"/>
      <c r="I397" s="50"/>
      <c r="J397" s="10"/>
      <c r="K397" s="2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spans="6:34" s="40" customFormat="1" ht="15" customHeight="1">
      <c r="F398" s="3"/>
      <c r="G398" s="1"/>
      <c r="H398" s="1"/>
      <c r="I398" s="50"/>
      <c r="J398" s="10"/>
      <c r="K398" s="2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spans="6:34" s="40" customFormat="1" ht="15" customHeight="1">
      <c r="F399" s="3"/>
      <c r="G399" s="1"/>
      <c r="H399" s="1"/>
      <c r="I399" s="50"/>
      <c r="J399" s="10"/>
      <c r="K399" s="2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spans="6:34" s="40" customFormat="1" ht="15" customHeight="1">
      <c r="F400" s="3"/>
      <c r="G400" s="1"/>
      <c r="H400" s="1"/>
      <c r="I400" s="50"/>
      <c r="J400" s="10"/>
      <c r="K400" s="2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spans="6:34" s="40" customFormat="1" ht="15" customHeight="1">
      <c r="F401" s="3"/>
      <c r="G401" s="1"/>
      <c r="H401" s="1"/>
      <c r="I401" s="50"/>
      <c r="J401" s="10"/>
      <c r="K401" s="2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spans="6:34" s="40" customFormat="1" ht="15" customHeight="1">
      <c r="F402" s="3"/>
      <c r="G402" s="1"/>
      <c r="H402" s="1"/>
      <c r="I402" s="50"/>
      <c r="J402" s="10"/>
      <c r="K402" s="2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spans="6:34" s="40" customFormat="1" ht="15" customHeight="1">
      <c r="F403" s="3"/>
      <c r="G403" s="1"/>
      <c r="H403" s="1"/>
      <c r="I403" s="50"/>
      <c r="J403" s="10"/>
      <c r="K403" s="2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spans="6:34" s="40" customFormat="1" ht="15" customHeight="1">
      <c r="F404" s="3"/>
      <c r="G404" s="1"/>
      <c r="H404" s="1"/>
      <c r="I404" s="50"/>
      <c r="J404" s="10"/>
      <c r="K404" s="2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spans="6:34" s="40" customFormat="1" ht="15" customHeight="1">
      <c r="F405" s="3"/>
      <c r="G405" s="1"/>
      <c r="H405" s="1"/>
      <c r="I405" s="50"/>
      <c r="J405" s="10"/>
      <c r="K405" s="2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spans="6:34" s="40" customFormat="1" ht="15" customHeight="1">
      <c r="F406" s="3"/>
      <c r="G406" s="1"/>
      <c r="H406" s="1"/>
      <c r="I406" s="50"/>
      <c r="J406" s="10"/>
      <c r="K406" s="2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spans="6:34" s="40" customFormat="1" ht="15" customHeight="1">
      <c r="F407" s="3"/>
      <c r="G407" s="1"/>
      <c r="H407" s="1"/>
      <c r="I407" s="50"/>
      <c r="J407" s="10"/>
      <c r="K407" s="2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spans="6:34" s="40" customFormat="1" ht="15" customHeight="1">
      <c r="F408" s="3"/>
      <c r="G408" s="1"/>
      <c r="H408" s="1"/>
      <c r="I408" s="50"/>
      <c r="J408" s="10"/>
      <c r="K408" s="2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spans="6:34" s="40" customFormat="1" ht="15" customHeight="1">
      <c r="F409" s="3"/>
      <c r="G409" s="1"/>
      <c r="H409" s="1"/>
      <c r="I409" s="50"/>
      <c r="J409" s="10"/>
      <c r="K409" s="2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spans="6:34" s="40" customFormat="1" ht="15" customHeight="1">
      <c r="F410" s="3"/>
      <c r="G410" s="1"/>
      <c r="H410" s="1"/>
      <c r="I410" s="50"/>
      <c r="J410" s="10"/>
      <c r="K410" s="2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spans="6:34" s="40" customFormat="1" ht="15" customHeight="1">
      <c r="F411" s="3"/>
      <c r="G411" s="1"/>
      <c r="H411" s="1"/>
      <c r="I411" s="50"/>
      <c r="J411" s="10"/>
      <c r="K411" s="2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spans="6:34" s="40" customFormat="1" ht="15" customHeight="1">
      <c r="F412" s="3"/>
      <c r="G412" s="1"/>
      <c r="H412" s="1"/>
      <c r="I412" s="50"/>
      <c r="J412" s="10"/>
      <c r="K412" s="2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spans="6:34" s="40" customFormat="1" ht="15" customHeight="1">
      <c r="F413" s="3"/>
      <c r="G413" s="1"/>
      <c r="H413" s="1"/>
      <c r="I413" s="50"/>
      <c r="J413" s="10"/>
      <c r="K413" s="2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spans="6:34" s="40" customFormat="1" ht="15" customHeight="1">
      <c r="F414" s="3"/>
      <c r="G414" s="1"/>
      <c r="H414" s="1"/>
      <c r="I414" s="50"/>
      <c r="J414" s="10"/>
      <c r="K414" s="2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spans="6:34" s="40" customFormat="1" ht="15" customHeight="1">
      <c r="F415" s="3"/>
      <c r="G415" s="1"/>
      <c r="H415" s="1"/>
      <c r="I415" s="50"/>
      <c r="J415" s="10"/>
      <c r="K415" s="2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spans="6:34" s="40" customFormat="1" ht="15" customHeight="1">
      <c r="F416" s="3"/>
      <c r="G416" s="1"/>
      <c r="H416" s="1"/>
      <c r="I416" s="50"/>
      <c r="J416" s="10"/>
      <c r="K416" s="2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spans="6:34" s="40" customFormat="1" ht="15" customHeight="1">
      <c r="F417" s="3"/>
      <c r="G417" s="1"/>
      <c r="H417" s="1"/>
      <c r="I417" s="50"/>
      <c r="J417" s="10"/>
      <c r="K417" s="2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spans="6:34" s="40" customFormat="1" ht="15" customHeight="1">
      <c r="F418" s="3"/>
      <c r="G418" s="1"/>
      <c r="H418" s="1"/>
      <c r="I418" s="50"/>
      <c r="J418" s="10"/>
      <c r="K418" s="2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spans="6:34" s="40" customFormat="1" ht="15" customHeight="1">
      <c r="F419" s="3"/>
      <c r="G419" s="1"/>
      <c r="H419" s="1"/>
      <c r="I419" s="50"/>
      <c r="J419" s="10"/>
      <c r="K419" s="2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spans="6:34" s="40" customFormat="1" ht="15" customHeight="1">
      <c r="F420" s="3"/>
      <c r="G420" s="1"/>
      <c r="H420" s="1"/>
      <c r="I420" s="50"/>
      <c r="J420" s="10"/>
      <c r="K420" s="2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spans="6:34" s="40" customFormat="1" ht="15" customHeight="1">
      <c r="F421" s="3"/>
      <c r="G421" s="1"/>
      <c r="H421" s="1"/>
      <c r="I421" s="50"/>
      <c r="J421" s="10"/>
      <c r="K421" s="2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spans="6:34" s="40" customFormat="1" ht="15" customHeight="1">
      <c r="F422" s="3"/>
      <c r="G422" s="1"/>
      <c r="H422" s="1"/>
      <c r="I422" s="50"/>
      <c r="J422" s="10"/>
      <c r="K422" s="2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spans="6:34" s="40" customFormat="1" ht="15" customHeight="1">
      <c r="F423" s="3"/>
      <c r="G423" s="1"/>
      <c r="H423" s="1"/>
      <c r="I423" s="50"/>
      <c r="J423" s="10"/>
      <c r="K423" s="2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spans="6:34" s="40" customFormat="1" ht="15" customHeight="1">
      <c r="F424" s="3"/>
      <c r="G424" s="1"/>
      <c r="H424" s="1"/>
      <c r="I424" s="50"/>
      <c r="J424" s="10"/>
      <c r="K424" s="2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spans="6:34" s="40" customFormat="1" ht="15" customHeight="1">
      <c r="F425" s="3"/>
      <c r="G425" s="1"/>
      <c r="H425" s="1"/>
      <c r="I425" s="50"/>
      <c r="J425" s="10"/>
      <c r="K425" s="2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spans="6:34" s="40" customFormat="1" ht="15" customHeight="1">
      <c r="F426" s="3"/>
      <c r="G426" s="1"/>
      <c r="H426" s="1"/>
      <c r="I426" s="50"/>
      <c r="J426" s="10"/>
      <c r="K426" s="2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spans="6:34" s="40" customFormat="1" ht="15" customHeight="1">
      <c r="F427" s="3"/>
      <c r="G427" s="1"/>
      <c r="H427" s="1"/>
      <c r="I427" s="50"/>
      <c r="J427" s="10"/>
      <c r="K427" s="2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spans="6:34" s="40" customFormat="1" ht="15" customHeight="1">
      <c r="F428" s="3"/>
      <c r="G428" s="1"/>
      <c r="H428" s="1"/>
      <c r="I428" s="50"/>
      <c r="J428" s="10"/>
      <c r="K428" s="2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spans="6:34" s="40" customFormat="1" ht="15" customHeight="1">
      <c r="F429" s="3"/>
      <c r="G429" s="1"/>
      <c r="H429" s="1"/>
      <c r="I429" s="50"/>
      <c r="J429" s="10"/>
      <c r="K429" s="2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spans="6:34" s="40" customFormat="1" ht="15" customHeight="1">
      <c r="F430" s="3"/>
      <c r="G430" s="1"/>
      <c r="H430" s="1"/>
      <c r="I430" s="50"/>
      <c r="J430" s="10"/>
      <c r="K430" s="2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spans="6:34" s="40" customFormat="1" ht="15" customHeight="1">
      <c r="F431" s="3"/>
      <c r="G431" s="1"/>
      <c r="H431" s="1"/>
      <c r="I431" s="50"/>
      <c r="J431" s="10"/>
      <c r="K431" s="2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spans="6:34" s="40" customFormat="1" ht="15" customHeight="1">
      <c r="F432" s="3"/>
      <c r="G432" s="1"/>
      <c r="H432" s="1"/>
      <c r="I432" s="50"/>
      <c r="J432" s="10"/>
      <c r="K432" s="2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spans="6:34" s="40" customFormat="1" ht="15" customHeight="1">
      <c r="F433" s="3"/>
      <c r="G433" s="1"/>
      <c r="H433" s="1"/>
      <c r="I433" s="50"/>
      <c r="J433" s="10"/>
      <c r="K433" s="2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spans="6:34" s="40" customFormat="1" ht="15" customHeight="1">
      <c r="F434" s="3"/>
      <c r="G434" s="1"/>
      <c r="H434" s="1"/>
      <c r="I434" s="50"/>
      <c r="J434" s="10"/>
      <c r="K434" s="2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spans="6:34" s="40" customFormat="1" ht="15" customHeight="1">
      <c r="F435" s="3"/>
      <c r="G435" s="1"/>
      <c r="H435" s="1"/>
      <c r="I435" s="50"/>
      <c r="J435" s="10"/>
      <c r="K435" s="2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spans="6:34" s="40" customFormat="1" ht="15" customHeight="1">
      <c r="F436" s="3"/>
      <c r="G436" s="1"/>
      <c r="H436" s="1"/>
      <c r="I436" s="50"/>
      <c r="J436" s="10"/>
      <c r="K436" s="2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spans="6:34" s="40" customFormat="1" ht="15" customHeight="1">
      <c r="F437" s="3"/>
      <c r="G437" s="1"/>
      <c r="H437" s="1"/>
      <c r="I437" s="50"/>
      <c r="J437" s="10"/>
      <c r="K437" s="2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spans="6:34" s="40" customFormat="1" ht="15" customHeight="1">
      <c r="F438" s="3"/>
      <c r="G438" s="1"/>
      <c r="H438" s="1"/>
      <c r="I438" s="50"/>
      <c r="J438" s="10"/>
      <c r="K438" s="2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spans="6:34" s="40" customFormat="1" ht="15" customHeight="1">
      <c r="F439" s="3"/>
      <c r="G439" s="1"/>
      <c r="H439" s="1"/>
      <c r="I439" s="50"/>
      <c r="J439" s="10"/>
      <c r="K439" s="2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spans="6:34" s="40" customFormat="1" ht="15" customHeight="1">
      <c r="F440" s="3"/>
      <c r="G440" s="1"/>
      <c r="H440" s="1"/>
      <c r="I440" s="50"/>
      <c r="J440" s="10"/>
      <c r="K440" s="2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spans="6:34" s="40" customFormat="1" ht="15" customHeight="1">
      <c r="F441" s="3"/>
      <c r="G441" s="1"/>
      <c r="H441" s="1"/>
      <c r="I441" s="50"/>
      <c r="J441" s="10"/>
      <c r="K441" s="2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spans="6:34" s="40" customFormat="1" ht="15" customHeight="1">
      <c r="F442" s="3"/>
      <c r="G442" s="1"/>
      <c r="H442" s="1"/>
      <c r="I442" s="50"/>
      <c r="J442" s="10"/>
      <c r="K442" s="2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spans="6:34" s="40" customFormat="1" ht="15" customHeight="1">
      <c r="F443" s="3"/>
      <c r="G443" s="1"/>
      <c r="H443" s="1"/>
      <c r="I443" s="50"/>
      <c r="J443" s="10"/>
      <c r="K443" s="2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spans="6:34" s="40" customFormat="1" ht="15" customHeight="1">
      <c r="F444" s="3"/>
      <c r="G444" s="1"/>
      <c r="H444" s="1"/>
      <c r="I444" s="50"/>
      <c r="J444" s="10"/>
      <c r="K444" s="2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spans="6:34" s="40" customFormat="1" ht="15" customHeight="1">
      <c r="F445" s="3"/>
      <c r="G445" s="1"/>
      <c r="H445" s="1"/>
      <c r="I445" s="50"/>
      <c r="J445" s="10"/>
      <c r="K445" s="2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spans="6:34" s="40" customFormat="1" ht="15" customHeight="1">
      <c r="F446" s="3"/>
      <c r="G446" s="1"/>
      <c r="H446" s="1"/>
      <c r="I446" s="50"/>
      <c r="J446" s="10"/>
      <c r="K446" s="2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spans="6:34" s="40" customFormat="1" ht="15" customHeight="1">
      <c r="F447" s="3"/>
      <c r="G447" s="1"/>
      <c r="H447" s="1"/>
      <c r="I447" s="50"/>
      <c r="J447" s="10"/>
      <c r="K447" s="2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spans="6:34" s="40" customFormat="1" ht="15" customHeight="1">
      <c r="F448" s="3"/>
      <c r="G448" s="1"/>
      <c r="H448" s="1"/>
      <c r="I448" s="50"/>
      <c r="J448" s="10"/>
      <c r="K448" s="2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spans="6:34" s="40" customFormat="1" ht="15" customHeight="1">
      <c r="F449" s="3"/>
      <c r="G449" s="1"/>
      <c r="H449" s="1"/>
      <c r="I449" s="50"/>
      <c r="J449" s="10"/>
      <c r="K449" s="2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spans="6:34" s="40" customFormat="1" ht="15" customHeight="1">
      <c r="F450" s="3"/>
      <c r="G450" s="1"/>
      <c r="H450" s="1"/>
      <c r="I450" s="50"/>
      <c r="J450" s="10"/>
      <c r="K450" s="2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spans="6:34" s="40" customFormat="1" ht="15" customHeight="1">
      <c r="F451" s="3"/>
      <c r="G451" s="1"/>
      <c r="H451" s="1"/>
      <c r="I451" s="50"/>
      <c r="J451" s="10"/>
      <c r="K451" s="2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spans="6:34" s="40" customFormat="1" ht="15" customHeight="1">
      <c r="F452" s="3"/>
      <c r="G452" s="1"/>
      <c r="H452" s="1"/>
      <c r="I452" s="50"/>
      <c r="J452" s="10"/>
      <c r="K452" s="2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spans="6:34" s="40" customFormat="1" ht="15" customHeight="1">
      <c r="F453" s="3"/>
      <c r="G453" s="1"/>
      <c r="H453" s="1"/>
      <c r="I453" s="50"/>
      <c r="J453" s="10"/>
      <c r="K453" s="2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spans="6:34" s="40" customFormat="1" ht="15" customHeight="1">
      <c r="F454" s="3"/>
      <c r="G454" s="1"/>
      <c r="H454" s="1"/>
      <c r="I454" s="50"/>
      <c r="J454" s="10"/>
      <c r="K454" s="2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spans="6:34" s="40" customFormat="1" ht="15" customHeight="1">
      <c r="F455" s="3"/>
      <c r="G455" s="1"/>
      <c r="H455" s="1"/>
      <c r="I455" s="50"/>
      <c r="J455" s="10"/>
      <c r="K455" s="2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spans="6:34" s="40" customFormat="1" ht="15" customHeight="1">
      <c r="F456" s="3"/>
      <c r="G456" s="1"/>
      <c r="H456" s="1"/>
      <c r="I456" s="50"/>
      <c r="J456" s="10"/>
      <c r="K456" s="2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spans="6:34" s="40" customFormat="1" ht="15" customHeight="1">
      <c r="F457" s="3"/>
      <c r="G457" s="1"/>
      <c r="H457" s="1"/>
      <c r="I457" s="50"/>
      <c r="J457" s="10"/>
      <c r="K457" s="2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spans="6:34" s="40" customFormat="1" ht="15" customHeight="1">
      <c r="F458" s="3"/>
      <c r="G458" s="1"/>
      <c r="H458" s="1"/>
      <c r="I458" s="50"/>
      <c r="J458" s="10"/>
      <c r="K458" s="2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spans="6:34" s="40" customFormat="1" ht="15" customHeight="1">
      <c r="F459" s="3"/>
      <c r="G459" s="1"/>
      <c r="H459" s="1"/>
      <c r="I459" s="50"/>
      <c r="J459" s="10"/>
      <c r="K459" s="2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spans="6:34" s="40" customFormat="1" ht="15" customHeight="1">
      <c r="F460" s="3"/>
      <c r="G460" s="1"/>
      <c r="H460" s="1"/>
      <c r="I460" s="50"/>
      <c r="J460" s="10"/>
      <c r="K460" s="2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spans="6:34" s="40" customFormat="1" ht="15" customHeight="1">
      <c r="F461" s="3"/>
      <c r="G461" s="1"/>
      <c r="H461" s="1"/>
      <c r="I461" s="50"/>
      <c r="J461" s="10"/>
      <c r="K461" s="2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spans="6:34" s="40" customFormat="1" ht="15" customHeight="1">
      <c r="F462" s="3"/>
      <c r="G462" s="1"/>
      <c r="H462" s="1"/>
      <c r="I462" s="50"/>
      <c r="J462" s="10"/>
      <c r="K462" s="2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spans="6:34" s="40" customFormat="1" ht="15" customHeight="1">
      <c r="F463" s="3"/>
      <c r="G463" s="1"/>
      <c r="H463" s="1"/>
      <c r="I463" s="50"/>
      <c r="J463" s="10"/>
      <c r="K463" s="2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spans="6:34" s="40" customFormat="1" ht="15" customHeight="1">
      <c r="F464" s="3"/>
      <c r="G464" s="1"/>
      <c r="H464" s="1"/>
      <c r="I464" s="50"/>
      <c r="J464" s="10"/>
      <c r="K464" s="2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spans="6:34" s="40" customFormat="1" ht="15" customHeight="1">
      <c r="F465" s="3"/>
      <c r="G465" s="1"/>
      <c r="H465" s="1"/>
      <c r="I465" s="50"/>
      <c r="J465" s="10"/>
      <c r="K465" s="2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spans="6:34" s="40" customFormat="1" ht="15" customHeight="1">
      <c r="F466" s="3"/>
      <c r="G466" s="1"/>
      <c r="H466" s="1"/>
      <c r="I466" s="50"/>
      <c r="J466" s="10"/>
      <c r="K466" s="2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spans="6:34" s="40" customFormat="1" ht="15" customHeight="1">
      <c r="F467" s="3"/>
      <c r="G467" s="1"/>
      <c r="H467" s="1"/>
      <c r="I467" s="50"/>
      <c r="J467" s="10"/>
      <c r="K467" s="2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spans="6:34" s="40" customFormat="1" ht="15" customHeight="1">
      <c r="F468" s="3"/>
      <c r="G468" s="1"/>
      <c r="H468" s="1"/>
      <c r="I468" s="50"/>
      <c r="J468" s="10"/>
      <c r="K468" s="2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spans="6:34" s="40" customFormat="1" ht="15" customHeight="1">
      <c r="F469" s="3"/>
      <c r="G469" s="1"/>
      <c r="H469" s="1"/>
      <c r="I469" s="50"/>
      <c r="J469" s="10"/>
      <c r="K469" s="2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spans="6:34" s="40" customFormat="1" ht="15" customHeight="1">
      <c r="F470" s="3"/>
      <c r="G470" s="1"/>
      <c r="H470" s="1"/>
      <c r="I470" s="50"/>
      <c r="J470" s="10"/>
      <c r="K470" s="2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spans="6:34" s="40" customFormat="1" ht="15" customHeight="1">
      <c r="F471" s="3"/>
      <c r="G471" s="1"/>
      <c r="H471" s="1"/>
      <c r="I471" s="50"/>
      <c r="J471" s="10"/>
      <c r="K471" s="2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spans="6:34" s="40" customFormat="1" ht="15" customHeight="1">
      <c r="F472" s="3"/>
      <c r="G472" s="1"/>
      <c r="H472" s="1"/>
      <c r="I472" s="50"/>
      <c r="J472" s="10"/>
      <c r="K472" s="2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spans="6:34" s="40" customFormat="1" ht="15" customHeight="1">
      <c r="F473" s="3"/>
      <c r="G473" s="1"/>
      <c r="H473" s="1"/>
      <c r="I473" s="50"/>
      <c r="J473" s="10"/>
      <c r="K473" s="2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spans="6:34" s="40" customFormat="1" ht="15" customHeight="1">
      <c r="F474" s="3"/>
      <c r="G474" s="1"/>
      <c r="H474" s="1"/>
      <c r="I474" s="50"/>
      <c r="J474" s="10"/>
      <c r="K474" s="2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spans="6:34" s="40" customFormat="1" ht="15" customHeight="1">
      <c r="F475" s="3"/>
      <c r="G475" s="1"/>
      <c r="H475" s="1"/>
      <c r="I475" s="50"/>
      <c r="J475" s="10"/>
      <c r="K475" s="2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spans="6:34" s="40" customFormat="1" ht="15" customHeight="1">
      <c r="F476" s="3"/>
      <c r="G476" s="1"/>
      <c r="H476" s="1"/>
      <c r="I476" s="50"/>
      <c r="J476" s="10"/>
      <c r="K476" s="2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spans="6:34" s="40" customFormat="1" ht="15" customHeight="1">
      <c r="F477" s="3"/>
      <c r="G477" s="1"/>
      <c r="H477" s="1"/>
      <c r="I477" s="50"/>
      <c r="J477" s="10"/>
      <c r="K477" s="2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spans="6:34" s="40" customFormat="1" ht="15" customHeight="1">
      <c r="F478" s="3"/>
      <c r="G478" s="1"/>
      <c r="H478" s="1"/>
      <c r="I478" s="50"/>
      <c r="J478" s="10"/>
      <c r="K478" s="2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spans="6:34" s="40" customFormat="1" ht="15" customHeight="1">
      <c r="F479" s="3"/>
      <c r="G479" s="1"/>
      <c r="H479" s="1"/>
      <c r="I479" s="50"/>
      <c r="J479" s="10"/>
      <c r="K479" s="2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spans="6:34" s="40" customFormat="1" ht="15" customHeight="1">
      <c r="F480" s="3"/>
      <c r="G480" s="1"/>
      <c r="H480" s="1"/>
      <c r="I480" s="50"/>
      <c r="J480" s="10"/>
      <c r="K480" s="2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spans="6:34" s="40" customFormat="1" ht="15" customHeight="1">
      <c r="F481" s="3"/>
      <c r="G481" s="1"/>
      <c r="H481" s="1"/>
      <c r="I481" s="50"/>
      <c r="J481" s="10"/>
      <c r="K481" s="2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spans="6:34" s="40" customFormat="1" ht="15" customHeight="1">
      <c r="F482" s="3"/>
      <c r="G482" s="1"/>
      <c r="H482" s="1"/>
      <c r="I482" s="50"/>
      <c r="J482" s="10"/>
      <c r="K482" s="2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spans="6:34" s="40" customFormat="1" ht="15" customHeight="1">
      <c r="F483" s="3"/>
      <c r="G483" s="1"/>
      <c r="H483" s="1"/>
      <c r="I483" s="50"/>
      <c r="J483" s="10"/>
      <c r="K483" s="2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spans="6:34" s="40" customFormat="1" ht="15" customHeight="1">
      <c r="F484" s="3"/>
      <c r="G484" s="1"/>
      <c r="H484" s="1"/>
      <c r="I484" s="50"/>
      <c r="J484" s="10"/>
      <c r="K484" s="2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spans="6:34" s="40" customFormat="1" ht="15" customHeight="1">
      <c r="F485" s="3"/>
      <c r="G485" s="1"/>
      <c r="H485" s="1"/>
      <c r="I485" s="50"/>
      <c r="J485" s="10"/>
      <c r="K485" s="2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spans="6:34" s="40" customFormat="1" ht="15" customHeight="1">
      <c r="F486" s="3"/>
      <c r="G486" s="1"/>
      <c r="H486" s="1"/>
      <c r="I486" s="50"/>
      <c r="J486" s="10"/>
      <c r="K486" s="2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spans="6:34" s="40" customFormat="1" ht="15" customHeight="1">
      <c r="F487" s="3"/>
      <c r="G487" s="1"/>
      <c r="H487" s="1"/>
      <c r="I487" s="50"/>
      <c r="J487" s="10"/>
      <c r="K487" s="2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spans="6:34" s="40" customFormat="1" ht="15" customHeight="1">
      <c r="F488" s="3"/>
      <c r="G488" s="1"/>
      <c r="H488" s="1"/>
      <c r="I488" s="50"/>
      <c r="J488" s="10"/>
      <c r="K488" s="2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spans="6:34" s="40" customFormat="1" ht="15" customHeight="1">
      <c r="F489" s="3"/>
      <c r="G489" s="1"/>
      <c r="H489" s="1"/>
      <c r="I489" s="50"/>
      <c r="J489" s="10"/>
      <c r="K489" s="2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spans="6:34" s="40" customFormat="1" ht="15" customHeight="1">
      <c r="F490" s="3"/>
      <c r="G490" s="1"/>
      <c r="H490" s="1"/>
      <c r="I490" s="50"/>
      <c r="J490" s="10"/>
      <c r="K490" s="2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spans="6:34" s="40" customFormat="1" ht="15" customHeight="1">
      <c r="F491" s="3"/>
      <c r="G491" s="1"/>
      <c r="H491" s="1"/>
      <c r="I491" s="50"/>
      <c r="J491" s="10"/>
      <c r="K491" s="2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spans="6:34" s="40" customFormat="1" ht="15" customHeight="1">
      <c r="F492" s="3"/>
      <c r="G492" s="1"/>
      <c r="H492" s="1"/>
      <c r="I492" s="50"/>
      <c r="J492" s="10"/>
      <c r="K492" s="2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spans="6:34" s="40" customFormat="1" ht="15" customHeight="1">
      <c r="F493" s="3"/>
      <c r="G493" s="1"/>
      <c r="H493" s="1"/>
      <c r="I493" s="50"/>
      <c r="J493" s="10"/>
      <c r="K493" s="2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spans="6:34" s="40" customFormat="1" ht="15" customHeight="1">
      <c r="F494" s="3"/>
      <c r="G494" s="1"/>
      <c r="H494" s="1"/>
      <c r="I494" s="50"/>
      <c r="J494" s="10"/>
      <c r="K494" s="2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spans="6:34" s="40" customFormat="1" ht="15" customHeight="1">
      <c r="F495" s="3"/>
      <c r="G495" s="1"/>
      <c r="H495" s="1"/>
      <c r="I495" s="50"/>
      <c r="J495" s="10"/>
      <c r="K495" s="2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spans="6:34" s="40" customFormat="1" ht="15" customHeight="1">
      <c r="F496" s="3"/>
      <c r="G496" s="1"/>
      <c r="H496" s="1"/>
      <c r="I496" s="50"/>
      <c r="J496" s="10"/>
      <c r="K496" s="2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spans="6:34" s="40" customFormat="1" ht="15" customHeight="1">
      <c r="F497" s="3"/>
      <c r="G497" s="1"/>
      <c r="H497" s="1"/>
      <c r="I497" s="50"/>
      <c r="J497" s="10"/>
      <c r="K497" s="2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spans="6:34" s="40" customFormat="1" ht="15" customHeight="1">
      <c r="F498" s="3"/>
      <c r="G498" s="1"/>
      <c r="H498" s="1"/>
      <c r="I498" s="50"/>
      <c r="J498" s="10"/>
      <c r="K498" s="2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spans="6:34" s="40" customFormat="1" ht="15" customHeight="1">
      <c r="F499" s="3"/>
      <c r="G499" s="1"/>
      <c r="H499" s="1"/>
      <c r="I499" s="50"/>
      <c r="J499" s="10"/>
      <c r="K499" s="2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spans="6:34" s="40" customFormat="1" ht="15" customHeight="1">
      <c r="F500" s="3"/>
      <c r="G500" s="1"/>
      <c r="H500" s="1"/>
      <c r="I500" s="50"/>
      <c r="J500" s="10"/>
      <c r="K500" s="2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spans="6:34" s="40" customFormat="1" ht="15" customHeight="1">
      <c r="F501" s="3"/>
      <c r="G501" s="1"/>
      <c r="H501" s="1"/>
      <c r="I501" s="50"/>
      <c r="J501" s="10"/>
      <c r="K501" s="2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spans="6:34" s="40" customFormat="1" ht="15" customHeight="1">
      <c r="F502" s="3"/>
      <c r="G502" s="1"/>
      <c r="H502" s="1"/>
      <c r="I502" s="50"/>
      <c r="J502" s="10"/>
      <c r="K502" s="2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spans="6:34" s="40" customFormat="1" ht="15" customHeight="1">
      <c r="F503" s="3"/>
      <c r="G503" s="1"/>
      <c r="H503" s="1"/>
      <c r="I503" s="50"/>
      <c r="J503" s="10"/>
      <c r="K503" s="2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spans="6:34" s="40" customFormat="1" ht="15" customHeight="1">
      <c r="F504" s="3"/>
      <c r="G504" s="1"/>
      <c r="H504" s="1"/>
      <c r="I504" s="50"/>
      <c r="J504" s="10"/>
      <c r="K504" s="2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spans="6:34" s="40" customFormat="1" ht="15" customHeight="1">
      <c r="F505" s="3"/>
      <c r="G505" s="1"/>
      <c r="H505" s="1"/>
      <c r="I505" s="50"/>
      <c r="J505" s="10"/>
      <c r="K505" s="2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spans="6:34" s="40" customFormat="1" ht="15" customHeight="1">
      <c r="F506" s="3"/>
      <c r="G506" s="1"/>
      <c r="H506" s="1"/>
      <c r="I506" s="50"/>
      <c r="J506" s="10"/>
      <c r="K506" s="2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spans="6:34" s="40" customFormat="1" ht="15" customHeight="1">
      <c r="F507" s="3"/>
      <c r="G507" s="1"/>
      <c r="H507" s="1"/>
      <c r="I507" s="50"/>
      <c r="J507" s="10"/>
      <c r="K507" s="2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spans="6:34" s="40" customFormat="1" ht="15" customHeight="1">
      <c r="F508" s="3"/>
      <c r="G508" s="1"/>
      <c r="H508" s="1"/>
      <c r="I508" s="50"/>
      <c r="J508" s="10"/>
      <c r="K508" s="2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spans="6:34" s="40" customFormat="1" ht="15" customHeight="1">
      <c r="F509" s="3"/>
      <c r="G509" s="1"/>
      <c r="H509" s="1"/>
      <c r="I509" s="50"/>
      <c r="J509" s="10"/>
      <c r="K509" s="2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spans="6:34" s="40" customFormat="1" ht="15" customHeight="1">
      <c r="F510" s="3"/>
      <c r="G510" s="1"/>
      <c r="H510" s="1"/>
      <c r="I510" s="50"/>
      <c r="J510" s="10"/>
      <c r="K510" s="2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spans="6:34" s="40" customFormat="1" ht="15" customHeight="1">
      <c r="F511" s="3"/>
      <c r="G511" s="1"/>
      <c r="H511" s="1"/>
      <c r="I511" s="50"/>
      <c r="J511" s="10"/>
      <c r="K511" s="2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spans="6:34" s="40" customFormat="1" ht="15" customHeight="1">
      <c r="F512" s="3"/>
      <c r="G512" s="1"/>
      <c r="H512" s="1"/>
      <c r="I512" s="50"/>
      <c r="J512" s="10"/>
      <c r="K512" s="2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spans="6:34" s="40" customFormat="1" ht="15" customHeight="1">
      <c r="F513" s="3"/>
      <c r="G513" s="1"/>
      <c r="H513" s="1"/>
      <c r="I513" s="50"/>
      <c r="J513" s="10"/>
      <c r="K513" s="2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spans="6:34" s="40" customFormat="1" ht="15" customHeight="1">
      <c r="F514" s="3"/>
      <c r="G514" s="1"/>
      <c r="H514" s="1"/>
      <c r="I514" s="50"/>
      <c r="J514" s="10"/>
      <c r="K514" s="2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spans="6:34" s="40" customFormat="1" ht="15" customHeight="1">
      <c r="F515" s="3"/>
      <c r="G515" s="1"/>
      <c r="H515" s="1"/>
      <c r="I515" s="50"/>
      <c r="J515" s="10"/>
      <c r="K515" s="2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spans="6:34" s="40" customFormat="1" ht="15" customHeight="1">
      <c r="F516" s="3"/>
      <c r="G516" s="1"/>
      <c r="H516" s="1"/>
      <c r="I516" s="50"/>
      <c r="J516" s="10"/>
      <c r="K516" s="2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spans="6:34" s="40" customFormat="1" ht="15" customHeight="1">
      <c r="F517" s="3"/>
      <c r="G517" s="1"/>
      <c r="H517" s="1"/>
      <c r="I517" s="50"/>
      <c r="J517" s="10"/>
      <c r="K517" s="2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spans="6:34" s="40" customFormat="1" ht="15" customHeight="1">
      <c r="F518" s="3"/>
      <c r="G518" s="1"/>
      <c r="H518" s="1"/>
      <c r="I518" s="50"/>
      <c r="J518" s="10"/>
      <c r="K518" s="2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spans="6:34" s="40" customFormat="1" ht="15" customHeight="1">
      <c r="F519" s="3"/>
      <c r="G519" s="1"/>
      <c r="H519" s="1"/>
      <c r="I519" s="50"/>
      <c r="J519" s="10"/>
      <c r="K519" s="2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spans="6:34" s="40" customFormat="1" ht="15" customHeight="1">
      <c r="F520" s="3"/>
      <c r="G520" s="1"/>
      <c r="H520" s="1"/>
      <c r="I520" s="50"/>
      <c r="J520" s="10"/>
      <c r="K520" s="2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spans="6:34" s="40" customFormat="1" ht="15" customHeight="1">
      <c r="F521" s="3"/>
      <c r="G521" s="1"/>
      <c r="H521" s="1"/>
      <c r="I521" s="50"/>
      <c r="J521" s="10"/>
      <c r="K521" s="2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spans="6:34" s="40" customFormat="1" ht="15" customHeight="1">
      <c r="F522" s="3"/>
      <c r="G522" s="1"/>
      <c r="H522" s="1"/>
      <c r="I522" s="50"/>
      <c r="J522" s="10"/>
      <c r="K522" s="2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spans="6:34" s="40" customFormat="1" ht="15" customHeight="1">
      <c r="F523" s="3"/>
      <c r="G523" s="1"/>
      <c r="H523" s="1"/>
      <c r="I523" s="50"/>
      <c r="J523" s="10"/>
      <c r="K523" s="2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spans="6:34" s="40" customFormat="1" ht="15" customHeight="1">
      <c r="F524" s="3"/>
      <c r="G524" s="1"/>
      <c r="H524" s="1"/>
      <c r="I524" s="50"/>
      <c r="J524" s="10"/>
      <c r="K524" s="2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spans="6:34" s="40" customFormat="1" ht="15" customHeight="1">
      <c r="F525" s="3"/>
      <c r="G525" s="1"/>
      <c r="H525" s="1"/>
      <c r="I525" s="50"/>
      <c r="J525" s="10"/>
      <c r="K525" s="2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spans="6:34" s="40" customFormat="1" ht="15" customHeight="1">
      <c r="F526" s="3"/>
      <c r="G526" s="1"/>
      <c r="H526" s="1"/>
      <c r="I526" s="50"/>
      <c r="J526" s="10"/>
      <c r="K526" s="2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spans="6:34" s="40" customFormat="1" ht="15" customHeight="1">
      <c r="F527" s="3"/>
      <c r="G527" s="1"/>
      <c r="H527" s="1"/>
      <c r="I527" s="50"/>
      <c r="J527" s="10"/>
      <c r="K527" s="2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spans="6:34" s="40" customFormat="1" ht="15" customHeight="1">
      <c r="F528" s="3"/>
      <c r="G528" s="1"/>
      <c r="H528" s="1"/>
      <c r="I528" s="50"/>
      <c r="J528" s="10"/>
      <c r="K528" s="2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spans="6:34" s="40" customFormat="1" ht="15" customHeight="1">
      <c r="F529" s="3"/>
      <c r="G529" s="1"/>
      <c r="H529" s="1"/>
      <c r="I529" s="50"/>
      <c r="J529" s="10"/>
      <c r="K529" s="2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spans="6:34" s="40" customFormat="1" ht="15" customHeight="1">
      <c r="F530" s="3"/>
      <c r="G530" s="1"/>
      <c r="H530" s="1"/>
      <c r="I530" s="50"/>
      <c r="J530" s="10"/>
      <c r="K530" s="2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spans="6:34" s="40" customFormat="1" ht="15" customHeight="1">
      <c r="F531" s="3"/>
      <c r="G531" s="1"/>
      <c r="H531" s="1"/>
      <c r="I531" s="50"/>
      <c r="J531" s="10"/>
      <c r="K531" s="2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spans="6:34" s="40" customFormat="1" ht="15" customHeight="1">
      <c r="F532" s="3"/>
      <c r="G532" s="1"/>
      <c r="H532" s="1"/>
      <c r="I532" s="50"/>
      <c r="J532" s="10"/>
      <c r="K532" s="2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spans="6:34" s="40" customFormat="1" ht="15" customHeight="1">
      <c r="F533" s="3"/>
      <c r="G533" s="1"/>
      <c r="H533" s="1"/>
      <c r="I533" s="50"/>
      <c r="J533" s="10"/>
      <c r="K533" s="2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spans="6:34" s="40" customFormat="1" ht="15" customHeight="1">
      <c r="F534" s="3"/>
      <c r="G534" s="1"/>
      <c r="H534" s="1"/>
      <c r="I534" s="50"/>
      <c r="J534" s="10"/>
      <c r="K534" s="2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spans="6:34" s="40" customFormat="1" ht="15" customHeight="1">
      <c r="F535" s="3"/>
      <c r="G535" s="1"/>
      <c r="H535" s="1"/>
      <c r="I535" s="50"/>
      <c r="J535" s="10"/>
      <c r="K535" s="2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spans="6:34" s="40" customFormat="1" ht="15" customHeight="1">
      <c r="F536" s="3"/>
      <c r="G536" s="1"/>
      <c r="H536" s="1"/>
      <c r="I536" s="50"/>
      <c r="J536" s="10"/>
      <c r="K536" s="2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spans="6:34" s="40" customFormat="1" ht="15" customHeight="1">
      <c r="F537" s="3"/>
      <c r="G537" s="1"/>
      <c r="H537" s="1"/>
      <c r="I537" s="50"/>
      <c r="J537" s="10"/>
      <c r="K537" s="2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spans="6:34" s="40" customFormat="1" ht="15" customHeight="1">
      <c r="F538" s="3"/>
      <c r="G538" s="1"/>
      <c r="H538" s="1"/>
      <c r="I538" s="50"/>
      <c r="J538" s="10"/>
      <c r="K538" s="2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spans="6:34" s="40" customFormat="1" ht="15" customHeight="1">
      <c r="F539" s="3"/>
      <c r="G539" s="1"/>
      <c r="H539" s="1"/>
      <c r="I539" s="50"/>
      <c r="J539" s="10"/>
      <c r="K539" s="2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spans="6:34" s="40" customFormat="1" ht="15" customHeight="1">
      <c r="F540" s="3"/>
      <c r="G540" s="1"/>
      <c r="H540" s="1"/>
      <c r="I540" s="50"/>
      <c r="J540" s="10"/>
      <c r="K540" s="2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spans="6:34" s="40" customFormat="1" ht="15" customHeight="1">
      <c r="F541" s="3"/>
      <c r="G541" s="1"/>
      <c r="H541" s="1"/>
      <c r="I541" s="50"/>
      <c r="J541" s="10"/>
      <c r="K541" s="2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spans="6:34" s="40" customFormat="1" ht="15" customHeight="1">
      <c r="F542" s="3"/>
      <c r="G542" s="1"/>
      <c r="H542" s="1"/>
      <c r="I542" s="50"/>
      <c r="J542" s="10"/>
      <c r="K542" s="2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spans="6:34" s="40" customFormat="1" ht="15" customHeight="1">
      <c r="F543" s="3"/>
      <c r="G543" s="1"/>
      <c r="H543" s="1"/>
      <c r="I543" s="50"/>
      <c r="J543" s="10"/>
      <c r="K543" s="2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spans="6:34" s="40" customFormat="1" ht="15" customHeight="1">
      <c r="F544" s="3"/>
      <c r="G544" s="1"/>
      <c r="H544" s="1"/>
      <c r="I544" s="50"/>
      <c r="J544" s="10"/>
      <c r="K544" s="2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spans="6:34" s="40" customFormat="1" ht="15" customHeight="1">
      <c r="F545" s="3"/>
      <c r="G545" s="1"/>
      <c r="H545" s="1"/>
      <c r="I545" s="50"/>
      <c r="J545" s="10"/>
      <c r="K545" s="2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spans="6:34" s="40" customFormat="1" ht="15" customHeight="1">
      <c r="F546" s="3"/>
      <c r="G546" s="1"/>
      <c r="H546" s="1"/>
      <c r="I546" s="50"/>
      <c r="J546" s="10"/>
      <c r="K546" s="2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spans="6:34" s="40" customFormat="1" ht="15" customHeight="1">
      <c r="F547" s="3"/>
      <c r="G547" s="1"/>
      <c r="H547" s="1"/>
      <c r="I547" s="50"/>
      <c r="J547" s="10"/>
      <c r="K547" s="2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spans="6:34" s="40" customFormat="1" ht="15" customHeight="1">
      <c r="F548" s="3"/>
      <c r="G548" s="1"/>
      <c r="H548" s="1"/>
      <c r="I548" s="50"/>
      <c r="J548" s="10"/>
      <c r="K548" s="2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spans="6:34" s="40" customFormat="1" ht="15" customHeight="1">
      <c r="F549" s="3"/>
      <c r="G549" s="1"/>
      <c r="H549" s="1"/>
      <c r="I549" s="50"/>
      <c r="J549" s="10"/>
      <c r="K549" s="2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spans="6:34" s="40" customFormat="1" ht="15" customHeight="1">
      <c r="F550" s="3"/>
      <c r="G550" s="1"/>
      <c r="H550" s="1"/>
      <c r="I550" s="50"/>
      <c r="J550" s="10"/>
      <c r="K550" s="2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spans="6:34" s="40" customFormat="1" ht="15" customHeight="1">
      <c r="F551" s="3"/>
      <c r="G551" s="1"/>
      <c r="H551" s="1"/>
      <c r="I551" s="50"/>
      <c r="J551" s="10"/>
      <c r="K551" s="2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spans="6:34" s="40" customFormat="1" ht="15" customHeight="1">
      <c r="F552" s="3"/>
      <c r="G552" s="1"/>
      <c r="H552" s="1"/>
      <c r="I552" s="50"/>
      <c r="J552" s="10"/>
      <c r="K552" s="2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spans="6:34" s="40" customFormat="1" ht="15" customHeight="1">
      <c r="F553" s="3"/>
      <c r="G553" s="1"/>
      <c r="H553" s="1"/>
      <c r="I553" s="50"/>
      <c r="J553" s="10"/>
      <c r="K553" s="2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spans="6:34" s="40" customFormat="1" ht="15" customHeight="1">
      <c r="F554" s="3"/>
      <c r="G554" s="1"/>
      <c r="H554" s="1"/>
      <c r="I554" s="50"/>
      <c r="J554" s="10"/>
      <c r="K554" s="2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spans="6:34" s="40" customFormat="1" ht="15" customHeight="1">
      <c r="F555" s="3"/>
      <c r="G555" s="1"/>
      <c r="H555" s="1"/>
      <c r="I555" s="50"/>
      <c r="J555" s="10"/>
      <c r="K555" s="2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spans="6:34" s="40" customFormat="1" ht="15" customHeight="1">
      <c r="F556" s="3"/>
      <c r="G556" s="1"/>
      <c r="H556" s="1"/>
      <c r="I556" s="50"/>
      <c r="J556" s="10"/>
      <c r="K556" s="2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spans="6:34" s="40" customFormat="1" ht="15" customHeight="1">
      <c r="F557" s="3"/>
      <c r="G557" s="1"/>
      <c r="H557" s="1"/>
      <c r="I557" s="50"/>
      <c r="J557" s="10"/>
      <c r="K557" s="2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spans="6:34" s="40" customFormat="1" ht="15" customHeight="1">
      <c r="F558" s="3"/>
      <c r="G558" s="1"/>
      <c r="H558" s="1"/>
      <c r="I558" s="50"/>
      <c r="J558" s="10"/>
      <c r="K558" s="2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spans="6:34" s="40" customFormat="1" ht="15" customHeight="1">
      <c r="F559" s="3"/>
      <c r="G559" s="1"/>
      <c r="H559" s="1"/>
      <c r="I559" s="50"/>
      <c r="J559" s="10"/>
      <c r="K559" s="2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spans="6:34" s="40" customFormat="1" ht="15" customHeight="1">
      <c r="F560" s="3"/>
      <c r="G560" s="1"/>
      <c r="H560" s="1"/>
      <c r="I560" s="50"/>
      <c r="J560" s="10"/>
      <c r="K560" s="2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spans="6:34" s="40" customFormat="1" ht="15" customHeight="1">
      <c r="F561" s="3"/>
      <c r="G561" s="1"/>
      <c r="H561" s="1"/>
      <c r="I561" s="50"/>
      <c r="J561" s="10"/>
      <c r="K561" s="2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spans="6:34" s="40" customFormat="1" ht="15" customHeight="1">
      <c r="F562" s="3"/>
      <c r="G562" s="1"/>
      <c r="H562" s="1"/>
      <c r="I562" s="50"/>
      <c r="J562" s="10"/>
      <c r="K562" s="2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spans="6:34" s="40" customFormat="1" ht="15" customHeight="1">
      <c r="F563" s="3"/>
      <c r="G563" s="1"/>
      <c r="H563" s="1"/>
      <c r="I563" s="50"/>
      <c r="J563" s="10"/>
      <c r="K563" s="2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spans="6:34" s="40" customFormat="1" ht="15" customHeight="1">
      <c r="F564" s="3"/>
      <c r="G564" s="1"/>
      <c r="H564" s="1"/>
      <c r="I564" s="50"/>
      <c r="J564" s="10"/>
      <c r="K564" s="2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spans="6:34" s="40" customFormat="1" ht="15" customHeight="1">
      <c r="F565" s="3"/>
      <c r="G565" s="1"/>
      <c r="H565" s="1"/>
      <c r="I565" s="50"/>
      <c r="J565" s="10"/>
      <c r="K565" s="2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spans="6:34" s="40" customFormat="1" ht="15" customHeight="1">
      <c r="F566" s="3"/>
      <c r="G566" s="1"/>
      <c r="H566" s="1"/>
      <c r="I566" s="50"/>
      <c r="J566" s="10"/>
      <c r="K566" s="2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spans="6:34" s="40" customFormat="1" ht="15" customHeight="1">
      <c r="F567" s="3"/>
      <c r="G567" s="1"/>
      <c r="H567" s="1"/>
      <c r="I567" s="50"/>
      <c r="J567" s="10"/>
      <c r="K567" s="2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spans="6:34" s="40" customFormat="1" ht="15" customHeight="1">
      <c r="F568" s="3"/>
      <c r="G568" s="1"/>
      <c r="H568" s="1"/>
      <c r="I568" s="50"/>
      <c r="J568" s="10"/>
      <c r="K568" s="2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spans="6:34" s="40" customFormat="1" ht="15" customHeight="1">
      <c r="F569" s="3"/>
      <c r="G569" s="1"/>
      <c r="H569" s="1"/>
      <c r="I569" s="50"/>
      <c r="J569" s="10"/>
      <c r="K569" s="2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spans="6:34" s="40" customFormat="1" ht="15" customHeight="1">
      <c r="F570" s="3"/>
      <c r="G570" s="1"/>
      <c r="H570" s="1"/>
      <c r="I570" s="50"/>
      <c r="J570" s="10"/>
      <c r="K570" s="2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spans="6:34" s="40" customFormat="1" ht="15" customHeight="1">
      <c r="F571" s="3"/>
      <c r="G571" s="1"/>
      <c r="H571" s="1"/>
      <c r="I571" s="50"/>
      <c r="J571" s="10"/>
      <c r="K571" s="2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spans="6:34" s="40" customFormat="1" ht="15" customHeight="1">
      <c r="F572" s="3"/>
      <c r="G572" s="1"/>
      <c r="H572" s="1"/>
      <c r="I572" s="50"/>
      <c r="J572" s="10"/>
      <c r="K572" s="2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spans="6:34" s="40" customFormat="1" ht="15" customHeight="1">
      <c r="F573" s="3"/>
      <c r="G573" s="1"/>
      <c r="H573" s="1"/>
      <c r="I573" s="50"/>
      <c r="J573" s="10"/>
      <c r="K573" s="2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spans="6:34" s="40" customFormat="1" ht="15" customHeight="1">
      <c r="F574" s="3"/>
      <c r="G574" s="1"/>
      <c r="H574" s="1"/>
      <c r="I574" s="50"/>
      <c r="J574" s="10"/>
      <c r="K574" s="2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spans="6:34" s="40" customFormat="1" ht="15" customHeight="1">
      <c r="F575" s="3"/>
      <c r="G575" s="1"/>
      <c r="H575" s="1"/>
      <c r="I575" s="50"/>
      <c r="J575" s="10"/>
      <c r="K575" s="2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spans="6:34" s="40" customFormat="1" ht="15" customHeight="1">
      <c r="F576" s="3"/>
      <c r="G576" s="1"/>
      <c r="H576" s="1"/>
      <c r="I576" s="50"/>
      <c r="J576" s="10"/>
      <c r="K576" s="2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spans="6:34" s="40" customFormat="1" ht="15" customHeight="1">
      <c r="F577" s="3"/>
      <c r="G577" s="1"/>
      <c r="H577" s="1"/>
      <c r="I577" s="50"/>
      <c r="J577" s="10"/>
      <c r="K577" s="2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spans="6:34" s="40" customFormat="1" ht="15" customHeight="1">
      <c r="F578" s="3"/>
      <c r="G578" s="1"/>
      <c r="H578" s="1"/>
      <c r="I578" s="50"/>
      <c r="J578" s="10"/>
      <c r="K578" s="2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spans="6:34" s="40" customFormat="1" ht="15" customHeight="1">
      <c r="F579" s="3"/>
      <c r="G579" s="1"/>
      <c r="H579" s="1"/>
      <c r="I579" s="50"/>
      <c r="J579" s="10"/>
      <c r="K579" s="2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spans="6:34" s="40" customFormat="1" ht="15" customHeight="1">
      <c r="F580" s="3"/>
      <c r="G580" s="1"/>
      <c r="H580" s="1"/>
      <c r="I580" s="50"/>
      <c r="J580" s="10"/>
      <c r="K580" s="2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spans="6:34" s="40" customFormat="1" ht="15" customHeight="1">
      <c r="F581" s="3"/>
      <c r="G581" s="1"/>
      <c r="H581" s="1"/>
      <c r="I581" s="50"/>
      <c r="J581" s="10"/>
      <c r="K581" s="2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spans="6:34" s="40" customFormat="1" ht="15" customHeight="1">
      <c r="F582" s="3"/>
      <c r="G582" s="1"/>
      <c r="H582" s="1"/>
      <c r="I582" s="50"/>
      <c r="J582" s="10"/>
      <c r="K582" s="2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spans="6:34" s="40" customFormat="1" ht="15" customHeight="1">
      <c r="F583" s="3"/>
      <c r="G583" s="1"/>
      <c r="H583" s="1"/>
      <c r="I583" s="50"/>
      <c r="J583" s="10"/>
      <c r="K583" s="2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spans="6:34" s="40" customFormat="1" ht="15" customHeight="1">
      <c r="F584" s="3"/>
      <c r="G584" s="1"/>
      <c r="H584" s="1"/>
      <c r="I584" s="50"/>
      <c r="J584" s="10"/>
      <c r="K584" s="2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spans="6:34" s="40" customFormat="1" ht="15" customHeight="1">
      <c r="F585" s="3"/>
      <c r="G585" s="1"/>
      <c r="H585" s="1"/>
      <c r="I585" s="50"/>
      <c r="J585" s="10"/>
      <c r="K585" s="2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spans="6:34" s="40" customFormat="1" ht="15" customHeight="1">
      <c r="F586" s="3"/>
      <c r="G586" s="1"/>
      <c r="H586" s="1"/>
      <c r="I586" s="50"/>
      <c r="J586" s="10"/>
      <c r="K586" s="2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spans="6:34" s="40" customFormat="1" ht="15" customHeight="1">
      <c r="F587" s="3"/>
      <c r="G587" s="1"/>
      <c r="H587" s="1"/>
      <c r="I587" s="50"/>
      <c r="J587" s="10"/>
      <c r="K587" s="2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spans="6:34" s="40" customFormat="1" ht="15" customHeight="1">
      <c r="F588" s="3"/>
      <c r="G588" s="1"/>
      <c r="H588" s="1"/>
      <c r="I588" s="50"/>
      <c r="J588" s="10"/>
      <c r="K588" s="2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spans="6:34" s="40" customFormat="1" ht="15" customHeight="1">
      <c r="F589" s="3"/>
      <c r="G589" s="1"/>
      <c r="H589" s="1"/>
      <c r="I589" s="50"/>
      <c r="J589" s="10"/>
      <c r="K589" s="2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spans="6:34" s="40" customFormat="1" ht="15" customHeight="1">
      <c r="F590" s="3"/>
      <c r="G590" s="1"/>
      <c r="H590" s="1"/>
      <c r="I590" s="50"/>
      <c r="J590" s="10"/>
      <c r="K590" s="2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spans="6:34" s="40" customFormat="1" ht="15" customHeight="1">
      <c r="F591" s="3"/>
      <c r="G591" s="1"/>
      <c r="H591" s="1"/>
      <c r="I591" s="50"/>
      <c r="J591" s="10"/>
      <c r="K591" s="2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spans="6:34" s="40" customFormat="1" ht="15" customHeight="1">
      <c r="F592" s="3"/>
      <c r="G592" s="1"/>
      <c r="H592" s="1"/>
      <c r="I592" s="50"/>
      <c r="J592" s="10"/>
      <c r="K592" s="2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spans="6:34" s="40" customFormat="1" ht="15" customHeight="1">
      <c r="F593" s="3"/>
      <c r="G593" s="1"/>
      <c r="H593" s="1"/>
      <c r="I593" s="50"/>
      <c r="J593" s="10"/>
      <c r="K593" s="2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spans="6:34" s="40" customFormat="1" ht="15" customHeight="1">
      <c r="F594" s="3"/>
      <c r="G594" s="1"/>
      <c r="H594" s="1"/>
      <c r="I594" s="50"/>
      <c r="J594" s="10"/>
      <c r="K594" s="2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spans="6:34" s="40" customFormat="1" ht="15" customHeight="1">
      <c r="F595" s="3"/>
      <c r="G595" s="1"/>
      <c r="H595" s="1"/>
      <c r="I595" s="50"/>
      <c r="J595" s="10"/>
      <c r="K595" s="2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spans="6:34" s="40" customFormat="1" ht="15" customHeight="1">
      <c r="F596" s="3"/>
      <c r="G596" s="1"/>
      <c r="H596" s="1"/>
      <c r="I596" s="50"/>
      <c r="J596" s="10"/>
      <c r="K596" s="2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</sheetData>
  <mergeCells count="49">
    <mergeCell ref="E89:F89"/>
    <mergeCell ref="E90:F90"/>
    <mergeCell ref="E91:F91"/>
    <mergeCell ref="E92:F92"/>
    <mergeCell ref="C94:F94"/>
    <mergeCell ref="E88:F88"/>
    <mergeCell ref="E69:F69"/>
    <mergeCell ref="E70:F70"/>
    <mergeCell ref="E71:F71"/>
    <mergeCell ref="C74:F74"/>
    <mergeCell ref="E77:F77"/>
    <mergeCell ref="E78:F78"/>
    <mergeCell ref="E79:F79"/>
    <mergeCell ref="E80:F80"/>
    <mergeCell ref="C82:F82"/>
    <mergeCell ref="C84:F84"/>
    <mergeCell ref="E87:F87"/>
    <mergeCell ref="E72:F72"/>
    <mergeCell ref="E68:F68"/>
    <mergeCell ref="C50:F50"/>
    <mergeCell ref="E53:F53"/>
    <mergeCell ref="D55:F55"/>
    <mergeCell ref="E56:F56"/>
    <mergeCell ref="E57:F57"/>
    <mergeCell ref="D59:F59"/>
    <mergeCell ref="E60:F60"/>
    <mergeCell ref="C62:F62"/>
    <mergeCell ref="E65:F65"/>
    <mergeCell ref="E66:F66"/>
    <mergeCell ref="E67:F67"/>
    <mergeCell ref="E48:F48"/>
    <mergeCell ref="E28:F28"/>
    <mergeCell ref="E29:F29"/>
    <mergeCell ref="C31:F31"/>
    <mergeCell ref="E34:F34"/>
    <mergeCell ref="E35:F35"/>
    <mergeCell ref="D37:F37"/>
    <mergeCell ref="E38:F38"/>
    <mergeCell ref="E39:F39"/>
    <mergeCell ref="D41:F41"/>
    <mergeCell ref="D46:F46"/>
    <mergeCell ref="E20:F20"/>
    <mergeCell ref="C23:F23"/>
    <mergeCell ref="B3:J4"/>
    <mergeCell ref="C13:F13"/>
    <mergeCell ref="E16:F16"/>
    <mergeCell ref="E17:F17"/>
    <mergeCell ref="E18:F18"/>
    <mergeCell ref="E19:F1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22" firstPageNumber="2" fitToHeight="0" orientation="portrait" useFirstPageNumber="1" r:id="rId1"/>
  <headerFooter>
    <oddHeader>&amp;RSERMET</oddHeader>
    <oddFooter>&amp;L&amp;"Arial,Italique"DPGF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F197-9687-4415-AC3A-FB409876A7EB}">
  <sheetPr>
    <pageSetUpPr fitToPage="1"/>
  </sheetPr>
  <dimension ref="A1:I26"/>
  <sheetViews>
    <sheetView showGridLines="0" view="pageBreakPreview" topLeftCell="A4" zoomScale="115" zoomScaleNormal="100" zoomScaleSheetLayoutView="115" workbookViewId="0">
      <selection activeCell="B24" sqref="B24"/>
    </sheetView>
  </sheetViews>
  <sheetFormatPr baseColWidth="10" defaultRowHeight="18.75" customHeight="1"/>
  <cols>
    <col min="1" max="1" width="7.140625" style="106" customWidth="1"/>
    <col min="2" max="2" width="103.42578125" style="107" customWidth="1"/>
    <col min="3" max="3" width="18.85546875" style="106" customWidth="1"/>
    <col min="4" max="4" width="3.5703125" style="93" customWidth="1"/>
    <col min="5" max="256" width="11.42578125" style="94"/>
    <col min="257" max="257" width="7.140625" style="94" customWidth="1"/>
    <col min="258" max="258" width="61" style="94" customWidth="1"/>
    <col min="259" max="259" width="18.85546875" style="94" customWidth="1"/>
    <col min="260" max="260" width="3.5703125" style="94" customWidth="1"/>
    <col min="261" max="512" width="11.42578125" style="94"/>
    <col min="513" max="513" width="7.140625" style="94" customWidth="1"/>
    <col min="514" max="514" width="61" style="94" customWidth="1"/>
    <col min="515" max="515" width="18.85546875" style="94" customWidth="1"/>
    <col min="516" max="516" width="3.5703125" style="94" customWidth="1"/>
    <col min="517" max="768" width="11.42578125" style="94"/>
    <col min="769" max="769" width="7.140625" style="94" customWidth="1"/>
    <col min="770" max="770" width="61" style="94" customWidth="1"/>
    <col min="771" max="771" width="18.85546875" style="94" customWidth="1"/>
    <col min="772" max="772" width="3.5703125" style="94" customWidth="1"/>
    <col min="773" max="1024" width="11.42578125" style="94"/>
    <col min="1025" max="1025" width="7.140625" style="94" customWidth="1"/>
    <col min="1026" max="1026" width="61" style="94" customWidth="1"/>
    <col min="1027" max="1027" width="18.85546875" style="94" customWidth="1"/>
    <col min="1028" max="1028" width="3.5703125" style="94" customWidth="1"/>
    <col min="1029" max="1280" width="11.42578125" style="94"/>
    <col min="1281" max="1281" width="7.140625" style="94" customWidth="1"/>
    <col min="1282" max="1282" width="61" style="94" customWidth="1"/>
    <col min="1283" max="1283" width="18.85546875" style="94" customWidth="1"/>
    <col min="1284" max="1284" width="3.5703125" style="94" customWidth="1"/>
    <col min="1285" max="1536" width="11.42578125" style="94"/>
    <col min="1537" max="1537" width="7.140625" style="94" customWidth="1"/>
    <col min="1538" max="1538" width="61" style="94" customWidth="1"/>
    <col min="1539" max="1539" width="18.85546875" style="94" customWidth="1"/>
    <col min="1540" max="1540" width="3.5703125" style="94" customWidth="1"/>
    <col min="1541" max="1792" width="11.42578125" style="94"/>
    <col min="1793" max="1793" width="7.140625" style="94" customWidth="1"/>
    <col min="1794" max="1794" width="61" style="94" customWidth="1"/>
    <col min="1795" max="1795" width="18.85546875" style="94" customWidth="1"/>
    <col min="1796" max="1796" width="3.5703125" style="94" customWidth="1"/>
    <col min="1797" max="2048" width="11.42578125" style="94"/>
    <col min="2049" max="2049" width="7.140625" style="94" customWidth="1"/>
    <col min="2050" max="2050" width="61" style="94" customWidth="1"/>
    <col min="2051" max="2051" width="18.85546875" style="94" customWidth="1"/>
    <col min="2052" max="2052" width="3.5703125" style="94" customWidth="1"/>
    <col min="2053" max="2304" width="11.42578125" style="94"/>
    <col min="2305" max="2305" width="7.140625" style="94" customWidth="1"/>
    <col min="2306" max="2306" width="61" style="94" customWidth="1"/>
    <col min="2307" max="2307" width="18.85546875" style="94" customWidth="1"/>
    <col min="2308" max="2308" width="3.5703125" style="94" customWidth="1"/>
    <col min="2309" max="2560" width="11.42578125" style="94"/>
    <col min="2561" max="2561" width="7.140625" style="94" customWidth="1"/>
    <col min="2562" max="2562" width="61" style="94" customWidth="1"/>
    <col min="2563" max="2563" width="18.85546875" style="94" customWidth="1"/>
    <col min="2564" max="2564" width="3.5703125" style="94" customWidth="1"/>
    <col min="2565" max="2816" width="11.42578125" style="94"/>
    <col min="2817" max="2817" width="7.140625" style="94" customWidth="1"/>
    <col min="2818" max="2818" width="61" style="94" customWidth="1"/>
    <col min="2819" max="2819" width="18.85546875" style="94" customWidth="1"/>
    <col min="2820" max="2820" width="3.5703125" style="94" customWidth="1"/>
    <col min="2821" max="3072" width="11.42578125" style="94"/>
    <col min="3073" max="3073" width="7.140625" style="94" customWidth="1"/>
    <col min="3074" max="3074" width="61" style="94" customWidth="1"/>
    <col min="3075" max="3075" width="18.85546875" style="94" customWidth="1"/>
    <col min="3076" max="3076" width="3.5703125" style="94" customWidth="1"/>
    <col min="3077" max="3328" width="11.42578125" style="94"/>
    <col min="3329" max="3329" width="7.140625" style="94" customWidth="1"/>
    <col min="3330" max="3330" width="61" style="94" customWidth="1"/>
    <col min="3331" max="3331" width="18.85546875" style="94" customWidth="1"/>
    <col min="3332" max="3332" width="3.5703125" style="94" customWidth="1"/>
    <col min="3333" max="3584" width="11.42578125" style="94"/>
    <col min="3585" max="3585" width="7.140625" style="94" customWidth="1"/>
    <col min="3586" max="3586" width="61" style="94" customWidth="1"/>
    <col min="3587" max="3587" width="18.85546875" style="94" customWidth="1"/>
    <col min="3588" max="3588" width="3.5703125" style="94" customWidth="1"/>
    <col min="3589" max="3840" width="11.42578125" style="94"/>
    <col min="3841" max="3841" width="7.140625" style="94" customWidth="1"/>
    <col min="3842" max="3842" width="61" style="94" customWidth="1"/>
    <col min="3843" max="3843" width="18.85546875" style="94" customWidth="1"/>
    <col min="3844" max="3844" width="3.5703125" style="94" customWidth="1"/>
    <col min="3845" max="4096" width="11.42578125" style="94"/>
    <col min="4097" max="4097" width="7.140625" style="94" customWidth="1"/>
    <col min="4098" max="4098" width="61" style="94" customWidth="1"/>
    <col min="4099" max="4099" width="18.85546875" style="94" customWidth="1"/>
    <col min="4100" max="4100" width="3.5703125" style="94" customWidth="1"/>
    <col min="4101" max="4352" width="11.42578125" style="94"/>
    <col min="4353" max="4353" width="7.140625" style="94" customWidth="1"/>
    <col min="4354" max="4354" width="61" style="94" customWidth="1"/>
    <col min="4355" max="4355" width="18.85546875" style="94" customWidth="1"/>
    <col min="4356" max="4356" width="3.5703125" style="94" customWidth="1"/>
    <col min="4357" max="4608" width="11.42578125" style="94"/>
    <col min="4609" max="4609" width="7.140625" style="94" customWidth="1"/>
    <col min="4610" max="4610" width="61" style="94" customWidth="1"/>
    <col min="4611" max="4611" width="18.85546875" style="94" customWidth="1"/>
    <col min="4612" max="4612" width="3.5703125" style="94" customWidth="1"/>
    <col min="4613" max="4864" width="11.42578125" style="94"/>
    <col min="4865" max="4865" width="7.140625" style="94" customWidth="1"/>
    <col min="4866" max="4866" width="61" style="94" customWidth="1"/>
    <col min="4867" max="4867" width="18.85546875" style="94" customWidth="1"/>
    <col min="4868" max="4868" width="3.5703125" style="94" customWidth="1"/>
    <col min="4869" max="5120" width="11.42578125" style="94"/>
    <col min="5121" max="5121" width="7.140625" style="94" customWidth="1"/>
    <col min="5122" max="5122" width="61" style="94" customWidth="1"/>
    <col min="5123" max="5123" width="18.85546875" style="94" customWidth="1"/>
    <col min="5124" max="5124" width="3.5703125" style="94" customWidth="1"/>
    <col min="5125" max="5376" width="11.42578125" style="94"/>
    <col min="5377" max="5377" width="7.140625" style="94" customWidth="1"/>
    <col min="5378" max="5378" width="61" style="94" customWidth="1"/>
    <col min="5379" max="5379" width="18.85546875" style="94" customWidth="1"/>
    <col min="5380" max="5380" width="3.5703125" style="94" customWidth="1"/>
    <col min="5381" max="5632" width="11.42578125" style="94"/>
    <col min="5633" max="5633" width="7.140625" style="94" customWidth="1"/>
    <col min="5634" max="5634" width="61" style="94" customWidth="1"/>
    <col min="5635" max="5635" width="18.85546875" style="94" customWidth="1"/>
    <col min="5636" max="5636" width="3.5703125" style="94" customWidth="1"/>
    <col min="5637" max="5888" width="11.42578125" style="94"/>
    <col min="5889" max="5889" width="7.140625" style="94" customWidth="1"/>
    <col min="5890" max="5890" width="61" style="94" customWidth="1"/>
    <col min="5891" max="5891" width="18.85546875" style="94" customWidth="1"/>
    <col min="5892" max="5892" width="3.5703125" style="94" customWidth="1"/>
    <col min="5893" max="6144" width="11.42578125" style="94"/>
    <col min="6145" max="6145" width="7.140625" style="94" customWidth="1"/>
    <col min="6146" max="6146" width="61" style="94" customWidth="1"/>
    <col min="6147" max="6147" width="18.85546875" style="94" customWidth="1"/>
    <col min="6148" max="6148" width="3.5703125" style="94" customWidth="1"/>
    <col min="6149" max="6400" width="11.42578125" style="94"/>
    <col min="6401" max="6401" width="7.140625" style="94" customWidth="1"/>
    <col min="6402" max="6402" width="61" style="94" customWidth="1"/>
    <col min="6403" max="6403" width="18.85546875" style="94" customWidth="1"/>
    <col min="6404" max="6404" width="3.5703125" style="94" customWidth="1"/>
    <col min="6405" max="6656" width="11.42578125" style="94"/>
    <col min="6657" max="6657" width="7.140625" style="94" customWidth="1"/>
    <col min="6658" max="6658" width="61" style="94" customWidth="1"/>
    <col min="6659" max="6659" width="18.85546875" style="94" customWidth="1"/>
    <col min="6660" max="6660" width="3.5703125" style="94" customWidth="1"/>
    <col min="6661" max="6912" width="11.42578125" style="94"/>
    <col min="6913" max="6913" width="7.140625" style="94" customWidth="1"/>
    <col min="6914" max="6914" width="61" style="94" customWidth="1"/>
    <col min="6915" max="6915" width="18.85546875" style="94" customWidth="1"/>
    <col min="6916" max="6916" width="3.5703125" style="94" customWidth="1"/>
    <col min="6917" max="7168" width="11.42578125" style="94"/>
    <col min="7169" max="7169" width="7.140625" style="94" customWidth="1"/>
    <col min="7170" max="7170" width="61" style="94" customWidth="1"/>
    <col min="7171" max="7171" width="18.85546875" style="94" customWidth="1"/>
    <col min="7172" max="7172" width="3.5703125" style="94" customWidth="1"/>
    <col min="7173" max="7424" width="11.42578125" style="94"/>
    <col min="7425" max="7425" width="7.140625" style="94" customWidth="1"/>
    <col min="7426" max="7426" width="61" style="94" customWidth="1"/>
    <col min="7427" max="7427" width="18.85546875" style="94" customWidth="1"/>
    <col min="7428" max="7428" width="3.5703125" style="94" customWidth="1"/>
    <col min="7429" max="7680" width="11.42578125" style="94"/>
    <col min="7681" max="7681" width="7.140625" style="94" customWidth="1"/>
    <col min="7682" max="7682" width="61" style="94" customWidth="1"/>
    <col min="7683" max="7683" width="18.85546875" style="94" customWidth="1"/>
    <col min="7684" max="7684" width="3.5703125" style="94" customWidth="1"/>
    <col min="7685" max="7936" width="11.42578125" style="94"/>
    <col min="7937" max="7937" width="7.140625" style="94" customWidth="1"/>
    <col min="7938" max="7938" width="61" style="94" customWidth="1"/>
    <col min="7939" max="7939" width="18.85546875" style="94" customWidth="1"/>
    <col min="7940" max="7940" width="3.5703125" style="94" customWidth="1"/>
    <col min="7941" max="8192" width="11.42578125" style="94"/>
    <col min="8193" max="8193" width="7.140625" style="94" customWidth="1"/>
    <col min="8194" max="8194" width="61" style="94" customWidth="1"/>
    <col min="8195" max="8195" width="18.85546875" style="94" customWidth="1"/>
    <col min="8196" max="8196" width="3.5703125" style="94" customWidth="1"/>
    <col min="8197" max="8448" width="11.42578125" style="94"/>
    <col min="8449" max="8449" width="7.140625" style="94" customWidth="1"/>
    <col min="8450" max="8450" width="61" style="94" customWidth="1"/>
    <col min="8451" max="8451" width="18.85546875" style="94" customWidth="1"/>
    <col min="8452" max="8452" width="3.5703125" style="94" customWidth="1"/>
    <col min="8453" max="8704" width="11.42578125" style="94"/>
    <col min="8705" max="8705" width="7.140625" style="94" customWidth="1"/>
    <col min="8706" max="8706" width="61" style="94" customWidth="1"/>
    <col min="8707" max="8707" width="18.85546875" style="94" customWidth="1"/>
    <col min="8708" max="8708" width="3.5703125" style="94" customWidth="1"/>
    <col min="8709" max="8960" width="11.42578125" style="94"/>
    <col min="8961" max="8961" width="7.140625" style="94" customWidth="1"/>
    <col min="8962" max="8962" width="61" style="94" customWidth="1"/>
    <col min="8963" max="8963" width="18.85546875" style="94" customWidth="1"/>
    <col min="8964" max="8964" width="3.5703125" style="94" customWidth="1"/>
    <col min="8965" max="9216" width="11.42578125" style="94"/>
    <col min="9217" max="9217" width="7.140625" style="94" customWidth="1"/>
    <col min="9218" max="9218" width="61" style="94" customWidth="1"/>
    <col min="9219" max="9219" width="18.85546875" style="94" customWidth="1"/>
    <col min="9220" max="9220" width="3.5703125" style="94" customWidth="1"/>
    <col min="9221" max="9472" width="11.42578125" style="94"/>
    <col min="9473" max="9473" width="7.140625" style="94" customWidth="1"/>
    <col min="9474" max="9474" width="61" style="94" customWidth="1"/>
    <col min="9475" max="9475" width="18.85546875" style="94" customWidth="1"/>
    <col min="9476" max="9476" width="3.5703125" style="94" customWidth="1"/>
    <col min="9477" max="9728" width="11.42578125" style="94"/>
    <col min="9729" max="9729" width="7.140625" style="94" customWidth="1"/>
    <col min="9730" max="9730" width="61" style="94" customWidth="1"/>
    <col min="9731" max="9731" width="18.85546875" style="94" customWidth="1"/>
    <col min="9732" max="9732" width="3.5703125" style="94" customWidth="1"/>
    <col min="9733" max="9984" width="11.42578125" style="94"/>
    <col min="9985" max="9985" width="7.140625" style="94" customWidth="1"/>
    <col min="9986" max="9986" width="61" style="94" customWidth="1"/>
    <col min="9987" max="9987" width="18.85546875" style="94" customWidth="1"/>
    <col min="9988" max="9988" width="3.5703125" style="94" customWidth="1"/>
    <col min="9989" max="10240" width="11.42578125" style="94"/>
    <col min="10241" max="10241" width="7.140625" style="94" customWidth="1"/>
    <col min="10242" max="10242" width="61" style="94" customWidth="1"/>
    <col min="10243" max="10243" width="18.85546875" style="94" customWidth="1"/>
    <col min="10244" max="10244" width="3.5703125" style="94" customWidth="1"/>
    <col min="10245" max="10496" width="11.42578125" style="94"/>
    <col min="10497" max="10497" width="7.140625" style="94" customWidth="1"/>
    <col min="10498" max="10498" width="61" style="94" customWidth="1"/>
    <col min="10499" max="10499" width="18.85546875" style="94" customWidth="1"/>
    <col min="10500" max="10500" width="3.5703125" style="94" customWidth="1"/>
    <col min="10501" max="10752" width="11.42578125" style="94"/>
    <col min="10753" max="10753" width="7.140625" style="94" customWidth="1"/>
    <col min="10754" max="10754" width="61" style="94" customWidth="1"/>
    <col min="10755" max="10755" width="18.85546875" style="94" customWidth="1"/>
    <col min="10756" max="10756" width="3.5703125" style="94" customWidth="1"/>
    <col min="10757" max="11008" width="11.42578125" style="94"/>
    <col min="11009" max="11009" width="7.140625" style="94" customWidth="1"/>
    <col min="11010" max="11010" width="61" style="94" customWidth="1"/>
    <col min="11011" max="11011" width="18.85546875" style="94" customWidth="1"/>
    <col min="11012" max="11012" width="3.5703125" style="94" customWidth="1"/>
    <col min="11013" max="11264" width="11.42578125" style="94"/>
    <col min="11265" max="11265" width="7.140625" style="94" customWidth="1"/>
    <col min="11266" max="11266" width="61" style="94" customWidth="1"/>
    <col min="11267" max="11267" width="18.85546875" style="94" customWidth="1"/>
    <col min="11268" max="11268" width="3.5703125" style="94" customWidth="1"/>
    <col min="11269" max="11520" width="11.42578125" style="94"/>
    <col min="11521" max="11521" width="7.140625" style="94" customWidth="1"/>
    <col min="11522" max="11522" width="61" style="94" customWidth="1"/>
    <col min="11523" max="11523" width="18.85546875" style="94" customWidth="1"/>
    <col min="11524" max="11524" width="3.5703125" style="94" customWidth="1"/>
    <col min="11525" max="11776" width="11.42578125" style="94"/>
    <col min="11777" max="11777" width="7.140625" style="94" customWidth="1"/>
    <col min="11778" max="11778" width="61" style="94" customWidth="1"/>
    <col min="11779" max="11779" width="18.85546875" style="94" customWidth="1"/>
    <col min="11780" max="11780" width="3.5703125" style="94" customWidth="1"/>
    <col min="11781" max="12032" width="11.42578125" style="94"/>
    <col min="12033" max="12033" width="7.140625" style="94" customWidth="1"/>
    <col min="12034" max="12034" width="61" style="94" customWidth="1"/>
    <col min="12035" max="12035" width="18.85546875" style="94" customWidth="1"/>
    <col min="12036" max="12036" width="3.5703125" style="94" customWidth="1"/>
    <col min="12037" max="12288" width="11.42578125" style="94"/>
    <col min="12289" max="12289" width="7.140625" style="94" customWidth="1"/>
    <col min="12290" max="12290" width="61" style="94" customWidth="1"/>
    <col min="12291" max="12291" width="18.85546875" style="94" customWidth="1"/>
    <col min="12292" max="12292" width="3.5703125" style="94" customWidth="1"/>
    <col min="12293" max="12544" width="11.42578125" style="94"/>
    <col min="12545" max="12545" width="7.140625" style="94" customWidth="1"/>
    <col min="12546" max="12546" width="61" style="94" customWidth="1"/>
    <col min="12547" max="12547" width="18.85546875" style="94" customWidth="1"/>
    <col min="12548" max="12548" width="3.5703125" style="94" customWidth="1"/>
    <col min="12549" max="12800" width="11.42578125" style="94"/>
    <col min="12801" max="12801" width="7.140625" style="94" customWidth="1"/>
    <col min="12802" max="12802" width="61" style="94" customWidth="1"/>
    <col min="12803" max="12803" width="18.85546875" style="94" customWidth="1"/>
    <col min="12804" max="12804" width="3.5703125" style="94" customWidth="1"/>
    <col min="12805" max="13056" width="11.42578125" style="94"/>
    <col min="13057" max="13057" width="7.140625" style="94" customWidth="1"/>
    <col min="13058" max="13058" width="61" style="94" customWidth="1"/>
    <col min="13059" max="13059" width="18.85546875" style="94" customWidth="1"/>
    <col min="13060" max="13060" width="3.5703125" style="94" customWidth="1"/>
    <col min="13061" max="13312" width="11.42578125" style="94"/>
    <col min="13313" max="13313" width="7.140625" style="94" customWidth="1"/>
    <col min="13314" max="13314" width="61" style="94" customWidth="1"/>
    <col min="13315" max="13315" width="18.85546875" style="94" customWidth="1"/>
    <col min="13316" max="13316" width="3.5703125" style="94" customWidth="1"/>
    <col min="13317" max="13568" width="11.42578125" style="94"/>
    <col min="13569" max="13569" width="7.140625" style="94" customWidth="1"/>
    <col min="13570" max="13570" width="61" style="94" customWidth="1"/>
    <col min="13571" max="13571" width="18.85546875" style="94" customWidth="1"/>
    <col min="13572" max="13572" width="3.5703125" style="94" customWidth="1"/>
    <col min="13573" max="13824" width="11.42578125" style="94"/>
    <col min="13825" max="13825" width="7.140625" style="94" customWidth="1"/>
    <col min="13826" max="13826" width="61" style="94" customWidth="1"/>
    <col min="13827" max="13827" width="18.85546875" style="94" customWidth="1"/>
    <col min="13828" max="13828" width="3.5703125" style="94" customWidth="1"/>
    <col min="13829" max="14080" width="11.42578125" style="94"/>
    <col min="14081" max="14081" width="7.140625" style="94" customWidth="1"/>
    <col min="14082" max="14082" width="61" style="94" customWidth="1"/>
    <col min="14083" max="14083" width="18.85546875" style="94" customWidth="1"/>
    <col min="14084" max="14084" width="3.5703125" style="94" customWidth="1"/>
    <col min="14085" max="14336" width="11.42578125" style="94"/>
    <col min="14337" max="14337" width="7.140625" style="94" customWidth="1"/>
    <col min="14338" max="14338" width="61" style="94" customWidth="1"/>
    <col min="14339" max="14339" width="18.85546875" style="94" customWidth="1"/>
    <col min="14340" max="14340" width="3.5703125" style="94" customWidth="1"/>
    <col min="14341" max="14592" width="11.42578125" style="94"/>
    <col min="14593" max="14593" width="7.140625" style="94" customWidth="1"/>
    <col min="14594" max="14594" width="61" style="94" customWidth="1"/>
    <col min="14595" max="14595" width="18.85546875" style="94" customWidth="1"/>
    <col min="14596" max="14596" width="3.5703125" style="94" customWidth="1"/>
    <col min="14597" max="14848" width="11.42578125" style="94"/>
    <col min="14849" max="14849" width="7.140625" style="94" customWidth="1"/>
    <col min="14850" max="14850" width="61" style="94" customWidth="1"/>
    <col min="14851" max="14851" width="18.85546875" style="94" customWidth="1"/>
    <col min="14852" max="14852" width="3.5703125" style="94" customWidth="1"/>
    <col min="14853" max="15104" width="11.42578125" style="94"/>
    <col min="15105" max="15105" width="7.140625" style="94" customWidth="1"/>
    <col min="15106" max="15106" width="61" style="94" customWidth="1"/>
    <col min="15107" max="15107" width="18.85546875" style="94" customWidth="1"/>
    <col min="15108" max="15108" width="3.5703125" style="94" customWidth="1"/>
    <col min="15109" max="15360" width="11.42578125" style="94"/>
    <col min="15361" max="15361" width="7.140625" style="94" customWidth="1"/>
    <col min="15362" max="15362" width="61" style="94" customWidth="1"/>
    <col min="15363" max="15363" width="18.85546875" style="94" customWidth="1"/>
    <col min="15364" max="15364" width="3.5703125" style="94" customWidth="1"/>
    <col min="15365" max="15616" width="11.42578125" style="94"/>
    <col min="15617" max="15617" width="7.140625" style="94" customWidth="1"/>
    <col min="15618" max="15618" width="61" style="94" customWidth="1"/>
    <col min="15619" max="15619" width="18.85546875" style="94" customWidth="1"/>
    <col min="15620" max="15620" width="3.5703125" style="94" customWidth="1"/>
    <col min="15621" max="15872" width="11.42578125" style="94"/>
    <col min="15873" max="15873" width="7.140625" style="94" customWidth="1"/>
    <col min="15874" max="15874" width="61" style="94" customWidth="1"/>
    <col min="15875" max="15875" width="18.85546875" style="94" customWidth="1"/>
    <col min="15876" max="15876" width="3.5703125" style="94" customWidth="1"/>
    <col min="15877" max="16128" width="11.42578125" style="94"/>
    <col min="16129" max="16129" width="7.140625" style="94" customWidth="1"/>
    <col min="16130" max="16130" width="61" style="94" customWidth="1"/>
    <col min="16131" max="16131" width="18.85546875" style="94" customWidth="1"/>
    <col min="16132" max="16132" width="3.5703125" style="94" customWidth="1"/>
    <col min="16133" max="16384" width="11.42578125" style="94"/>
  </cols>
  <sheetData>
    <row r="1" spans="1:9" s="151" customFormat="1" ht="15.75">
      <c r="A1" s="185" t="s">
        <v>54</v>
      </c>
      <c r="B1" s="186"/>
      <c r="C1" s="187"/>
      <c r="D1" s="150"/>
      <c r="E1" s="150"/>
      <c r="F1" s="150"/>
      <c r="G1" s="150"/>
      <c r="H1" s="150"/>
      <c r="I1" s="150"/>
    </row>
    <row r="2" spans="1:9" s="151" customFormat="1" ht="15.75" customHeight="1">
      <c r="A2" s="188" t="s">
        <v>66</v>
      </c>
      <c r="B2" s="189"/>
      <c r="C2" s="190"/>
      <c r="D2" s="150"/>
      <c r="E2" s="150"/>
      <c r="F2" s="150"/>
      <c r="G2" s="150"/>
      <c r="H2" s="150"/>
      <c r="I2" s="150"/>
    </row>
    <row r="3" spans="1:9" s="151" customFormat="1" ht="18" customHeight="1">
      <c r="A3" s="191" t="str">
        <f>'DPGF - LOT 2 Champs Philippe'!F5</f>
        <v>Lot 2 : Réseaux</v>
      </c>
      <c r="B3" s="192"/>
      <c r="C3" s="193"/>
      <c r="D3" s="152"/>
      <c r="E3" s="152"/>
      <c r="F3" s="152"/>
      <c r="G3" s="152"/>
      <c r="H3" s="152"/>
      <c r="I3" s="152"/>
    </row>
    <row r="4" spans="1:9" ht="15" customHeight="1">
      <c r="A4" s="194" t="str">
        <f>+[1]DPGF!A6</f>
        <v>N°</v>
      </c>
      <c r="B4" s="194" t="str">
        <f>+[1]DPGF!B6</f>
        <v>DÉSIGNATION</v>
      </c>
      <c r="C4" s="92" t="str">
        <f>+[1]DPGF!I6</f>
        <v>Prix Total</v>
      </c>
    </row>
    <row r="5" spans="1:9" s="97" customFormat="1" ht="15" customHeight="1">
      <c r="A5" s="195" t="e">
        <f>+[1]DPGF!#REF!</f>
        <v>#REF!</v>
      </c>
      <c r="B5" s="195" t="e">
        <f>+[1]DPGF!#REF!</f>
        <v>#REF!</v>
      </c>
      <c r="C5" s="95" t="str">
        <f>+[1]DPGF!I7</f>
        <v>(€ HT)</v>
      </c>
      <c r="D5" s="96"/>
    </row>
    <row r="6" spans="1:9" ht="15.75">
      <c r="A6" s="98"/>
      <c r="B6" s="99"/>
      <c r="C6" s="100"/>
      <c r="D6" s="101"/>
    </row>
    <row r="7" spans="1:9" s="137" customFormat="1" ht="15.95" customHeight="1">
      <c r="A7" s="135">
        <f>+'DPGF - LOT 2 Champs Philippe'!B15</f>
        <v>2</v>
      </c>
      <c r="B7" s="138" t="str">
        <f>+'DPGF - LOT 2 Champs Philippe'!C15</f>
        <v xml:space="preserve">LOT 2 - ETUDE D'EXECUTION, INSTALLATION DE CHANTIER ET TRAVAUX PREPARATOIRES </v>
      </c>
      <c r="C7" s="136">
        <f>+'DPGF - LOT 2 Champs Philippe'!J23</f>
        <v>0</v>
      </c>
      <c r="D7" s="139"/>
    </row>
    <row r="8" spans="1:9" ht="15.95" customHeight="1">
      <c r="A8" s="134"/>
      <c r="B8" s="104"/>
      <c r="C8" s="140"/>
    </row>
    <row r="9" spans="1:9" ht="15.95" customHeight="1">
      <c r="A9" s="141">
        <f>+'DPGF - LOT 2 Champs Philippe'!B25</f>
        <v>3</v>
      </c>
      <c r="B9" s="138" t="str">
        <f>+'DPGF - LOT 2 Champs Philippe'!C25</f>
        <v>LOT 2 - TRAVAUX DISTRIBUTION</v>
      </c>
      <c r="C9" s="136">
        <f>+'DPGF - LOT 2 Champs Philippe'!J84</f>
        <v>0</v>
      </c>
    </row>
    <row r="10" spans="1:9" ht="15.95" customHeight="1">
      <c r="A10" s="134" t="str">
        <f>+'DPGF - LOT 2 Champs Philippe'!B27</f>
        <v>3.1</v>
      </c>
      <c r="B10" s="104" t="str">
        <f>+'DPGF - LOT 2 Champs Philippe'!C27</f>
        <v>Dépose</v>
      </c>
      <c r="C10" s="140">
        <f>+'DPGF - LOT 2 Champs Philippe'!J31</f>
        <v>0</v>
      </c>
    </row>
    <row r="11" spans="1:9" ht="15.95" customHeight="1">
      <c r="A11" s="134" t="str">
        <f>+'DPGF - LOT 2 Champs Philippe'!B33</f>
        <v>3.2</v>
      </c>
      <c r="B11" s="104" t="str">
        <f>+'DPGF - LOT 2 Champs Philippe'!C33</f>
        <v>Distribution horizontale ECS</v>
      </c>
      <c r="C11" s="140">
        <f>+'DPGF - LOT 2 Champs Philippe'!J50</f>
        <v>0</v>
      </c>
    </row>
    <row r="12" spans="1:9" ht="15.95" customHeight="1">
      <c r="A12" s="134" t="str">
        <f>+'DPGF - LOT 2 Champs Philippe'!B52</f>
        <v>3.3</v>
      </c>
      <c r="B12" s="104" t="str">
        <f>+'DPGF - LOT 2 Champs Philippe'!C52</f>
        <v>Distribution verticale ECS</v>
      </c>
      <c r="C12" s="140">
        <f>+'DPGF - LOT 2 Champs Philippe'!J62</f>
        <v>0</v>
      </c>
    </row>
    <row r="13" spans="1:9" ht="15.95" customHeight="1">
      <c r="A13" s="134" t="str">
        <f>+'DPGF - LOT 2 Champs Philippe'!B64</f>
        <v>3.4</v>
      </c>
      <c r="B13" s="104" t="str">
        <f>+'DPGF - LOT 2 Champs Philippe'!C64</f>
        <v>Travaux en logement</v>
      </c>
      <c r="C13" s="140">
        <f>+'DPGF - LOT 2 Champs Philippe'!J74</f>
        <v>0</v>
      </c>
    </row>
    <row r="14" spans="1:9" ht="15.95" customHeight="1">
      <c r="A14" s="134" t="str">
        <f>+'DPGF - LOT 2 Champs Philippe'!B76</f>
        <v>3.5</v>
      </c>
      <c r="B14" s="104" t="str">
        <f>+'DPGF - LOT 2 Champs Philippe'!C76</f>
        <v xml:space="preserve">Equilibrage </v>
      </c>
      <c r="C14" s="140">
        <f>+'DPGF - LOT 2 Champs Philippe'!J82</f>
        <v>0</v>
      </c>
    </row>
    <row r="15" spans="1:9" ht="15.95" customHeight="1">
      <c r="A15" s="134"/>
      <c r="B15" s="104"/>
      <c r="C15" s="136"/>
    </row>
    <row r="16" spans="1:9" s="137" customFormat="1" ht="15.95" customHeight="1">
      <c r="A16" s="135">
        <f>'DPGF - LOT 2 Champs Philippe'!B86</f>
        <v>4</v>
      </c>
      <c r="B16" s="138" t="str">
        <f>+'DPGF - LOT 2 Champs Philippe'!C86</f>
        <v xml:space="preserve">LOT 2 - TRAVAUX FIN DE CHANTIER </v>
      </c>
      <c r="C16" s="136">
        <f>'DPGF - LOT 2 Champs Philippe'!J94</f>
        <v>0</v>
      </c>
      <c r="D16" s="139"/>
    </row>
    <row r="17" spans="1:3" ht="18.75" customHeight="1">
      <c r="A17" s="102"/>
      <c r="B17" s="105"/>
      <c r="C17" s="103"/>
    </row>
    <row r="18" spans="1:3" ht="15.75">
      <c r="A18" s="142"/>
      <c r="B18" s="143" t="s">
        <v>64</v>
      </c>
      <c r="C18" s="144">
        <f>+'DPGF - LOT 2 Champs Philippe'!J97</f>
        <v>0</v>
      </c>
    </row>
    <row r="19" spans="1:3" ht="15">
      <c r="A19" s="142"/>
      <c r="B19" s="145" t="s">
        <v>67</v>
      </c>
      <c r="C19" s="146">
        <f>+'DPGF - LOT 2 Champs Philippe'!J98</f>
        <v>0</v>
      </c>
    </row>
    <row r="20" spans="1:3" ht="15.75">
      <c r="A20" s="142"/>
      <c r="B20" s="143" t="s">
        <v>65</v>
      </c>
      <c r="C20" s="144">
        <f>+'DPGF - LOT 2 Champs Philippe'!J99</f>
        <v>0</v>
      </c>
    </row>
    <row r="21" spans="1:3" ht="15.75">
      <c r="A21" s="147"/>
      <c r="B21" s="148"/>
      <c r="C21" s="149"/>
    </row>
    <row r="22" spans="1:3" ht="12.75">
      <c r="B22" s="107" t="s">
        <v>55</v>
      </c>
    </row>
    <row r="23" spans="1:3" ht="12.75"/>
    <row r="24" spans="1:3" ht="12.75">
      <c r="B24" s="107" t="s">
        <v>56</v>
      </c>
    </row>
    <row r="25" spans="1:3" ht="12.75"/>
    <row r="26" spans="1:3" ht="12.75"/>
  </sheetData>
  <mergeCells count="5">
    <mergeCell ref="A1:C1"/>
    <mergeCell ref="A2:C2"/>
    <mergeCell ref="A3:C3"/>
    <mergeCell ref="A4:A5"/>
    <mergeCell ref="B4:B5"/>
  </mergeCells>
  <printOptions horizontalCentered="1"/>
  <pageMargins left="0.43307086614173229" right="0.31496062992125984" top="1.1811023622047245" bottom="0.7480314960629921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Page de garde</vt:lpstr>
      <vt:lpstr>DPGF - LOT 2 Champs Philippe</vt:lpstr>
      <vt:lpstr>Récap - LOT 2</vt:lpstr>
      <vt:lpstr>'DPGF - LOT 2 Champs Philippe'!Zone_d_impression</vt:lpstr>
      <vt:lpstr>'Page de garde'!Zone_d_impression</vt:lpstr>
      <vt:lpstr>'Récap - LOT 2'!Zone_d_impression</vt:lpstr>
    </vt:vector>
  </TitlesOfParts>
  <Company>MICROSOFT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Maud</dc:creator>
  <cp:lastModifiedBy>BROSSE Sébastien</cp:lastModifiedBy>
  <cp:lastPrinted>2025-06-20T09:54:29Z</cp:lastPrinted>
  <dcterms:created xsi:type="dcterms:W3CDTF">2004-02-04T13:12:30Z</dcterms:created>
  <dcterms:modified xsi:type="dcterms:W3CDTF">2026-05-22T10:10:59Z</dcterms:modified>
</cp:coreProperties>
</file>